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Z:\施設野菜・果樹花き\R8年度\K 花き（R8）\02　いばらきの枝物トップランナー産地拡大事業\10 実績報告関係書類(予算令達と同時に農林に送付）\決裁後（R8）\"/>
    </mc:Choice>
  </mc:AlternateContent>
  <xr:revisionPtr revIDLastSave="0" documentId="13_ncr:1_{0CC4F3BE-B646-4CB6-BBEF-F3CDA288CC41}" xr6:coauthVersionLast="47" xr6:coauthVersionMax="47" xr10:uidLastSave="{00000000-0000-0000-0000-000000000000}"/>
  <bookViews>
    <workbookView xWindow="-120" yWindow="-16320" windowWidth="29040" windowHeight="15720" tabRatio="935" firstSheet="4" activeTab="7" xr2:uid="{00000000-000D-0000-FFFF-FFFF00000000}"/>
  </bookViews>
  <sheets>
    <sheet name="様式８号（実績報告書）" sheetId="25" r:id="rId1"/>
    <sheet name="様式８号別添１-1（着工前価格確認書）" sheetId="16" r:id="rId2"/>
    <sheet name="様式８号別添１-2（着工前価格確認書）" sheetId="34" r:id="rId3"/>
    <sheet name="様式８号別添２-１（荒廃農地等再生支援）" sheetId="26" r:id="rId4"/>
    <sheet name="様式８号別添２-２（荒廃農地等再生支援・圃場No.）" sheetId="13" r:id="rId5"/>
    <sheet name="参考様式１（圃場No.1）（実績）" sheetId="35" r:id="rId6"/>
    <sheet name="様式1号別添1-1（実施計画書）（実績）" sheetId="36" r:id="rId7"/>
    <sheet name="様式第1号別添1-2（実施計画書）（実績）（生産体制強化支援）" sheetId="37" r:id="rId8"/>
    <sheet name="様式８号別添３（生産体制強化支援・機械名）" sheetId="15" r:id="rId9"/>
  </sheets>
  <externalReferences>
    <externalReference r:id="rId10"/>
  </externalReferences>
  <definedNames>
    <definedName name="_xlnm.Print_Area" localSheetId="6">'様式1号別添1-1（実施計画書）（実績）'!$A$1:$AQ$42</definedName>
    <definedName name="_xlnm.Print_Area" localSheetId="0">'様式８号（実績報告書）'!$A$1:$AN$68</definedName>
    <definedName name="_xlnm.Print_Area" localSheetId="1">'様式８号別添１-1（着工前価格確認書）'!$A$1:$G$22</definedName>
    <definedName name="_xlnm.Print_Area" localSheetId="2">'様式８号別添１-2（着工前価格確認書）'!$A$1:$G$31</definedName>
    <definedName name="_xlnm.Print_Area" localSheetId="4">'様式８号別添２-２（荒廃農地等再生支援・圃場No.）'!$A$1:$I$35</definedName>
    <definedName name="_xlnm.Print_Area" localSheetId="8">'様式８号別添３（生産体制強化支援・機械名）'!$A$1:$Z$46</definedName>
    <definedName name="_xlnm.Print_Area" localSheetId="7">'様式第1号別添1-2（実施計画書）（実績）（生産体制強化支援）'!$A$1:$AQ$20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25" l="1"/>
  <c r="I28" i="35"/>
  <c r="E27" i="35"/>
  <c r="E28" i="35"/>
  <c r="E29" i="35"/>
  <c r="E30" i="35"/>
  <c r="E31" i="35"/>
  <c r="E32" i="35"/>
  <c r="E26" i="35"/>
  <c r="C27" i="35"/>
  <c r="C28" i="35"/>
  <c r="C29" i="35"/>
  <c r="C30" i="35"/>
  <c r="C31" i="35"/>
  <c r="C32" i="35"/>
  <c r="C26" i="35"/>
  <c r="S13" i="35" l="1"/>
  <c r="S16" i="35" l="1"/>
  <c r="S14" i="35"/>
  <c r="O26" i="35" l="1"/>
  <c r="I26" i="35"/>
  <c r="B33" i="35"/>
  <c r="M27" i="35"/>
  <c r="I27" i="35" l="1"/>
  <c r="O27" i="35" l="1"/>
  <c r="G37" i="35"/>
  <c r="W36" i="35" s="1"/>
  <c r="AD11" i="37"/>
  <c r="W11" i="37"/>
  <c r="S11" i="37"/>
  <c r="O11" i="37"/>
  <c r="L11" i="37"/>
  <c r="AS10" i="37"/>
  <c r="AS9" i="37"/>
  <c r="AA34" i="36"/>
  <c r="S34" i="36"/>
  <c r="M34" i="36"/>
  <c r="G34" i="36"/>
  <c r="L22" i="36"/>
  <c r="AX21" i="36"/>
  <c r="AS21" i="36"/>
  <c r="AX20" i="36"/>
  <c r="AS20" i="36"/>
  <c r="AX19" i="36"/>
  <c r="N37" i="35"/>
  <c r="U37" i="35" s="1"/>
  <c r="M37" i="35"/>
  <c r="U36" i="35" s="1"/>
  <c r="L37" i="35"/>
  <c r="U35" i="35" s="1"/>
  <c r="H37" i="35"/>
  <c r="W37" i="35" s="1"/>
  <c r="F37" i="35"/>
  <c r="W35" i="35" s="1"/>
  <c r="D36" i="35"/>
  <c r="B36" i="35"/>
  <c r="C36" i="35" s="1"/>
  <c r="D35" i="35"/>
  <c r="B35" i="35"/>
  <c r="C35" i="35" s="1"/>
  <c r="D34" i="35"/>
  <c r="B34" i="35"/>
  <c r="C34" i="35" s="1"/>
  <c r="D33" i="35"/>
  <c r="C33" i="35"/>
  <c r="D32" i="35"/>
  <c r="B32" i="35"/>
  <c r="D31" i="35"/>
  <c r="B31" i="35"/>
  <c r="D30" i="35"/>
  <c r="B30" i="35"/>
  <c r="D29" i="35"/>
  <c r="B29" i="35"/>
  <c r="J28" i="35"/>
  <c r="D28" i="35"/>
  <c r="K27" i="35"/>
  <c r="S20" i="35"/>
  <c r="L20" i="35"/>
  <c r="I20" i="35"/>
  <c r="S19" i="35"/>
  <c r="L19" i="35"/>
  <c r="I19" i="35"/>
  <c r="S18" i="35"/>
  <c r="L18" i="35"/>
  <c r="I18" i="35"/>
  <c r="S17" i="35"/>
  <c r="L17" i="35"/>
  <c r="I17" i="35"/>
  <c r="L16" i="35"/>
  <c r="I16" i="35"/>
  <c r="S15" i="35"/>
  <c r="L15" i="35"/>
  <c r="I15" i="35"/>
  <c r="L14" i="35"/>
  <c r="I14" i="35"/>
  <c r="L13" i="35"/>
  <c r="I13" i="35"/>
  <c r="S12" i="35"/>
  <c r="L12" i="35"/>
  <c r="I12" i="35"/>
  <c r="S11" i="35"/>
  <c r="L11" i="35"/>
  <c r="I11" i="35"/>
  <c r="S10" i="35"/>
  <c r="L10" i="35"/>
  <c r="I10" i="35"/>
  <c r="K36" i="35" l="1"/>
  <c r="E36" i="35"/>
  <c r="K30" i="35"/>
  <c r="K32" i="35"/>
  <c r="K31" i="35"/>
  <c r="E37" i="35"/>
  <c r="W34" i="35" s="1"/>
  <c r="E33" i="35"/>
  <c r="O33" i="35" s="1"/>
  <c r="E35" i="35"/>
  <c r="I35" i="35" s="1"/>
  <c r="K34" i="35"/>
  <c r="E34" i="35"/>
  <c r="O36" i="35"/>
  <c r="K29" i="35"/>
  <c r="W20" i="36"/>
  <c r="AD20" i="36" s="1"/>
  <c r="W21" i="36"/>
  <c r="AD21" i="36" s="1"/>
  <c r="J33" i="35"/>
  <c r="K26" i="35"/>
  <c r="J35" i="35"/>
  <c r="J30" i="35"/>
  <c r="I30" i="35"/>
  <c r="C37" i="35"/>
  <c r="W33" i="35" s="1"/>
  <c r="J26" i="35"/>
  <c r="O32" i="35"/>
  <c r="J32" i="35"/>
  <c r="I32" i="35"/>
  <c r="O28" i="35"/>
  <c r="K28" i="35"/>
  <c r="I34" i="35"/>
  <c r="O34" i="35"/>
  <c r="J34" i="35"/>
  <c r="J31" i="35"/>
  <c r="I31" i="35"/>
  <c r="J27" i="35"/>
  <c r="O29" i="35"/>
  <c r="I29" i="35"/>
  <c r="J29" i="35"/>
  <c r="I36" i="35"/>
  <c r="J36" i="35"/>
  <c r="O35" i="35" l="1"/>
  <c r="K33" i="35"/>
  <c r="K35" i="35"/>
  <c r="I33" i="35"/>
  <c r="O31" i="35"/>
  <c r="O30" i="35"/>
  <c r="K37" i="35"/>
  <c r="U34" i="35" s="1"/>
  <c r="O37" i="35"/>
  <c r="O19" i="36" s="1"/>
  <c r="O22" i="36" s="1"/>
  <c r="I37" i="35"/>
  <c r="J37" i="35"/>
  <c r="U33" i="35" s="1"/>
  <c r="U38" i="35" l="1"/>
  <c r="W38" i="35"/>
  <c r="S19" i="36"/>
  <c r="G31" i="13"/>
  <c r="F31" i="13"/>
  <c r="J32" i="25"/>
  <c r="AS19" i="36" l="1"/>
  <c r="W19" i="36" s="1"/>
  <c r="S22" i="36"/>
  <c r="R27" i="25"/>
  <c r="J33" i="25" s="1"/>
  <c r="N27" i="25"/>
  <c r="U27" i="25"/>
  <c r="Z33" i="25"/>
  <c r="J27" i="25"/>
  <c r="AD19" i="36" l="1"/>
  <c r="AD22" i="36" s="1"/>
  <c r="W22" i="36"/>
  <c r="Z32" i="25"/>
  <c r="Z35" i="25"/>
  <c r="Z37" i="25" l="1"/>
  <c r="Z34" i="25"/>
  <c r="J36" i="25" l="1"/>
  <c r="X27" i="25"/>
  <c r="J37" i="25" s="1"/>
  <c r="J35" i="25"/>
  <c r="J39" i="25" l="1"/>
  <c r="O17" i="25"/>
  <c r="E31" i="13" l="1"/>
  <c r="D3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I19" authorId="0" shapeId="0" xr:uid="{5FD64A2A-E32A-4C84-AA3F-C3E8D87D37B7}">
      <text>
        <r>
          <rPr>
            <sz val="9"/>
            <color indexed="81"/>
            <rFont val="MS P ゴシック"/>
            <family val="3"/>
            <charset val="128"/>
          </rPr>
          <t xml:space="preserve">実施計画書（様式1号別添）を基に記載
</t>
        </r>
      </text>
    </comment>
    <comment ref="R20" authorId="0" shapeId="0" xr:uid="{C3E9FDAC-A0D4-4A77-80F8-2CD82135B506}">
      <text>
        <r>
          <rPr>
            <sz val="9"/>
            <color indexed="81"/>
            <rFont val="MS P ゴシック"/>
            <family val="3"/>
            <charset val="128"/>
          </rPr>
          <t>国費は交付決定額を上限とする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7" authorId="0" shapeId="0" xr:uid="{625E2E5F-B348-4A5B-BDF1-8D7D09D44790}">
      <text>
        <r>
          <rPr>
            <sz val="9"/>
            <color indexed="81"/>
            <rFont val="MS P ゴシック"/>
            <family val="3"/>
            <charset val="128"/>
          </rPr>
          <t>価格変更があった場合、事業費および補助額が変更となる。ただし、補助額は交付決定額を上限とする。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3" authorId="0" shapeId="0" xr:uid="{D315D3AE-E627-4396-8BC6-C27C05E92097}">
      <text>
        <r>
          <rPr>
            <sz val="9"/>
            <color indexed="81"/>
            <rFont val="MS P ゴシック"/>
            <family val="3"/>
            <charset val="128"/>
          </rPr>
          <t xml:space="preserve">定点からの撮影、目印となるものを画角に入れて撮影した写真を添付
</t>
        </r>
      </text>
    </comment>
    <comment ref="B17" authorId="0" shapeId="0" xr:uid="{2577AC53-D2FA-4C86-A8E5-C4C6960C9A7D}">
      <text>
        <r>
          <rPr>
            <sz val="9"/>
            <color indexed="81"/>
            <rFont val="MS P ゴシック"/>
            <family val="3"/>
            <charset val="128"/>
          </rPr>
          <t xml:space="preserve">機械に貼ってある型番等が記載されたラベルの写真のほか、事業費積算シートで選択した機械の能力があっているか判断できる写真を添付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master</author>
    <author>Administrator</author>
  </authors>
  <commentList>
    <comment ref="D6" authorId="0" shapeId="0" xr:uid="{8E064A52-EC92-4484-A0CF-E202058ECB20}">
      <text>
        <r>
          <rPr>
            <sz val="9"/>
            <color indexed="81"/>
            <rFont val="MS P ゴシック"/>
            <family val="3"/>
            <charset val="128"/>
          </rPr>
          <t xml:space="preserve">事業費積算シート（参考様式１）の「作業印種別」を参考に記載する。
</t>
        </r>
      </text>
    </comment>
    <comment ref="H20" authorId="1" shapeId="0" xr:uid="{88C7FCE0-401D-42C1-905F-B4252DCB1ACA}">
      <text>
        <r>
          <rPr>
            <sz val="8"/>
            <color indexed="81"/>
            <rFont val="MS P ゴシック"/>
            <family val="3"/>
            <charset val="128"/>
          </rPr>
          <t>記載欄が足りない場合は、下に行を追加する。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master</author>
  </authors>
  <commentList>
    <comment ref="H5" authorId="0" shapeId="0" xr:uid="{C7672F4D-642B-4B05-87ED-576D2CA4EEBD}">
      <text>
        <r>
          <rPr>
            <sz val="10"/>
            <color indexed="81"/>
            <rFont val="MS P ゴシック"/>
            <family val="3"/>
            <charset val="128"/>
          </rPr>
          <t>交付決定日以降に開始しているか確認</t>
        </r>
      </text>
    </comment>
    <comment ref="K5" authorId="0" shapeId="0" xr:uid="{39ACDE4E-E915-419E-AB23-0B2083AC2C0C}">
      <text>
        <r>
          <rPr>
            <sz val="9"/>
            <color indexed="81"/>
            <rFont val="MS P ゴシック"/>
            <family val="3"/>
            <charset val="128"/>
          </rPr>
          <t>令和10年３月17日までに栽植完了させる</t>
        </r>
      </text>
    </comment>
    <comment ref="B10" authorId="0" shapeId="0" xr:uid="{7A70E06C-2E56-48B3-895A-23238DF5661F}">
      <text>
        <r>
          <rPr>
            <sz val="9"/>
            <color indexed="81"/>
            <rFont val="MS P ゴシック"/>
            <family val="3"/>
            <charset val="128"/>
          </rPr>
          <t>当該作業を複数日で行った場合は、作業の開始日を記載</t>
        </r>
      </text>
    </comment>
    <comment ref="E12" authorId="0" shapeId="0" xr:uid="{AEAD5C91-0D01-49BB-86EA-361490155684}">
      <text>
        <r>
          <rPr>
            <sz val="10"/>
            <color indexed="81"/>
            <rFont val="MS P ゴシック"/>
            <family val="3"/>
            <charset val="128"/>
          </rPr>
          <t>機械を借りる場合は、機械名の後ろに「（借用）」と記載</t>
        </r>
      </text>
    </comment>
    <comment ref="E13" authorId="0" shapeId="0" xr:uid="{6069F404-59D2-472A-8640-86C5E69B6F1A}">
      <text>
        <r>
          <rPr>
            <sz val="10"/>
            <color indexed="81"/>
            <rFont val="MS P ゴシック"/>
            <family val="3"/>
            <charset val="128"/>
          </rPr>
          <t>アタッチメントを使用する場合は、トラクターなど一緒に使用する機械のすぐ下の行に記載</t>
        </r>
      </text>
    </comment>
    <comment ref="H14" authorId="0" shapeId="0" xr:uid="{DE6DA4F8-FAA3-4D1E-9AFC-682022F1F90C}">
      <text>
        <r>
          <rPr>
            <sz val="10"/>
            <color indexed="81"/>
            <rFont val="MS P ゴシック"/>
            <family val="3"/>
            <charset val="128"/>
          </rPr>
          <t>機械を使用しない軽作業を行う場合は、「73」の「作業補助」を選択</t>
        </r>
      </text>
    </comment>
    <comment ref="G27" authorId="0" shapeId="0" xr:uid="{3E2610CD-8BE1-45D9-8C14-7C8E91449B1E}">
      <text>
        <r>
          <rPr>
            <sz val="9"/>
            <color indexed="81"/>
            <rFont val="MS P ゴシック"/>
            <family val="3"/>
            <charset val="128"/>
          </rPr>
          <t>工事雑費・委託費を計上する場合は、税抜・税込金額を記載</t>
        </r>
      </text>
    </comment>
    <comment ref="H28" authorId="0" shapeId="0" xr:uid="{BCC98477-16C0-44E5-8003-CE4C8FC718B8}">
      <text>
        <r>
          <rPr>
            <sz val="9"/>
            <color indexed="81"/>
            <rFont val="MS P ゴシック"/>
            <family val="3"/>
            <charset val="128"/>
          </rPr>
          <t>機械を借りる場合は、「機械経費」を空欄、「賃借料」に見積額を記載
同じ機械を複数行に分けて使う場合は、上の方の欄にまとめて記載</t>
        </r>
      </text>
    </comment>
    <comment ref="U38" authorId="1" shapeId="0" xr:uid="{D1F58065-E80F-4110-8A67-C6598F8C88E5}">
      <text>
        <r>
          <rPr>
            <sz val="9"/>
            <color indexed="81"/>
            <rFont val="MS P ゴシック"/>
            <family val="3"/>
            <charset val="128"/>
          </rPr>
          <t xml:space="preserve">様式第１号別添（3）事業費に転記する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C5" authorId="0" shapeId="0" xr:uid="{1DE3B40E-DA6B-4C0A-9068-884941A5C113}">
      <text>
        <r>
          <rPr>
            <sz val="8"/>
            <color indexed="81"/>
            <rFont val="MS P ゴシック"/>
            <family val="3"/>
            <charset val="128"/>
          </rPr>
          <t>〇a表記で記載</t>
        </r>
      </text>
    </comment>
    <comment ref="E11" authorId="0" shapeId="0" xr:uid="{F4F80217-4A25-4A2D-B304-91F5FB6557AB}">
      <text>
        <r>
          <rPr>
            <sz val="8"/>
            <color indexed="81"/>
            <rFont val="MS P ゴシック"/>
            <family val="3"/>
            <charset val="128"/>
          </rPr>
          <t>隣接する複数筆の圃場を同時に再生する場合は、同行に記載</t>
        </r>
      </text>
    </comment>
    <comment ref="AB11" authorId="0" shapeId="0" xr:uid="{832A1821-25F9-4DF4-A7C9-67834A947EC4}">
      <text>
        <r>
          <rPr>
            <sz val="8"/>
            <color indexed="81"/>
            <rFont val="MS P ゴシック"/>
            <family val="3"/>
            <charset val="128"/>
          </rPr>
          <t>「農地法第３条/利用権設定」を選択する場合のみ、「満了日」以降を記載</t>
        </r>
      </text>
    </comment>
    <comment ref="AJ11" authorId="0" shapeId="0" xr:uid="{907F5C20-694C-4D8B-AF8A-142AFC090569}">
      <text>
        <r>
          <rPr>
            <sz val="8"/>
            <color indexed="81"/>
            <rFont val="MS P ゴシック"/>
            <family val="3"/>
            <charset val="128"/>
          </rPr>
          <t>契約始期から原則10年後の日付を記載</t>
        </r>
      </text>
    </comment>
    <comment ref="L17" authorId="0" shapeId="0" xr:uid="{BF971999-67BA-4797-9927-1B8C3535E878}">
      <text>
        <r>
          <rPr>
            <sz val="8"/>
            <color indexed="81"/>
            <rFont val="MS P ゴシック"/>
            <family val="3"/>
            <charset val="128"/>
          </rPr>
          <t xml:space="preserve">小数点以下は切捨
</t>
        </r>
      </text>
    </comment>
    <comment ref="O17" authorId="0" shapeId="0" xr:uid="{C874C5C5-F91F-4031-9448-39EE4B6580A6}">
      <text>
        <r>
          <rPr>
            <sz val="8"/>
            <color indexed="81"/>
            <rFont val="MS P ゴシック"/>
            <family val="3"/>
            <charset val="128"/>
          </rPr>
          <t>参考様式１で算出した事業費（税込）Aと同じ額を記載</t>
        </r>
      </text>
    </comment>
    <comment ref="W17" authorId="0" shapeId="0" xr:uid="{F47CFEE0-72F0-4E32-AB7E-3ACEA8F28298}">
      <text>
        <r>
          <rPr>
            <sz val="8"/>
            <color indexed="81"/>
            <rFont val="MS P ゴシック"/>
            <family val="3"/>
            <charset val="128"/>
          </rPr>
          <t>交付決定額を上限とする</t>
        </r>
      </text>
    </comment>
    <comment ref="B19" authorId="0" shapeId="0" xr:uid="{323DB37E-70F5-4A7A-A533-A358E2129E75}">
      <text>
        <r>
          <rPr>
            <sz val="8"/>
            <color indexed="81"/>
            <rFont val="MS P ゴシック"/>
            <family val="3"/>
            <charset val="128"/>
          </rPr>
          <t>上表の「圃場No.」に対応させて記載</t>
        </r>
      </text>
    </comment>
    <comment ref="W19" authorId="0" shapeId="0" xr:uid="{2D1A9EE5-AB92-45B1-978D-EE13057E3F07}">
      <text>
        <r>
          <rPr>
            <sz val="8"/>
            <color indexed="81"/>
            <rFont val="MS P ゴシック"/>
            <family val="3"/>
            <charset val="128"/>
          </rPr>
          <t>欄外のC・Dのうち小さい額が記載されているか確認</t>
        </r>
      </text>
    </comment>
    <comment ref="S32" authorId="0" shapeId="0" xr:uid="{9A634A8B-11C6-4AF1-99E9-3C469474A8BC}">
      <text>
        <r>
          <rPr>
            <sz val="8"/>
            <color indexed="81"/>
            <rFont val="MS P ゴシック"/>
            <family val="3"/>
            <charset val="128"/>
          </rPr>
          <t>改植面積は、「本事業で改植する面積」に記載</t>
        </r>
      </text>
    </comment>
    <comment ref="B33" authorId="0" shapeId="0" xr:uid="{96E6FEA9-09F6-4E27-B7E4-621F92DEEBA6}">
      <text>
        <r>
          <rPr>
            <sz val="8"/>
            <color indexed="81"/>
            <rFont val="MS P ゴシック"/>
            <family val="3"/>
            <charset val="128"/>
          </rPr>
          <t>事業で栽植予定のない品目は、「その他」としてまとめて記載</t>
        </r>
      </text>
    </comment>
    <comment ref="G34" authorId="0" shapeId="0" xr:uid="{43DCC811-D428-46C3-B982-8A18A7A288B6}">
      <text>
        <r>
          <rPr>
            <sz val="8"/>
            <color indexed="81"/>
            <rFont val="MS P ゴシック"/>
            <family val="3"/>
            <charset val="128"/>
          </rPr>
          <t>この値が１（１）の「枝物の栽培面積」と一致するか確認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W7" authorId="0" shapeId="0" xr:uid="{1DD26F3F-752E-4461-A841-1215975E59D0}">
      <text>
        <r>
          <rPr>
            <sz val="8"/>
            <color indexed="81"/>
            <rFont val="MS P ゴシック"/>
            <family val="3"/>
            <charset val="128"/>
          </rPr>
          <t>交付決定額を上限とする</t>
        </r>
      </text>
    </comment>
    <comment ref="W9" authorId="0" shapeId="0" xr:uid="{F29EF50C-8B72-4360-96F5-94438C487AAB}">
      <text>
        <r>
          <rPr>
            <sz val="8"/>
            <color indexed="81"/>
            <rFont val="MS P ゴシック"/>
            <family val="3"/>
            <charset val="128"/>
          </rPr>
          <t>欄外のCを参考に記載</t>
        </r>
      </text>
    </comment>
    <comment ref="AD10" authorId="0" shapeId="0" xr:uid="{6E9BBF70-FB13-4407-AC04-C66879DFEBE1}">
      <text>
        <r>
          <rPr>
            <sz val="8"/>
            <color indexed="81"/>
            <rFont val="MS P ゴシック"/>
            <family val="3"/>
            <charset val="128"/>
          </rPr>
          <t>補助上限額の１５０万円を上回る場合は差額を自己負担</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master</author>
  </authors>
  <commentList>
    <comment ref="P5" authorId="0" shapeId="0" xr:uid="{A6581193-9690-4A9F-823D-1C484D93935C}">
      <text>
        <r>
          <rPr>
            <sz val="8"/>
            <color indexed="81"/>
            <rFont val="MS P ゴシック"/>
            <family val="3"/>
            <charset val="128"/>
          </rPr>
          <t>価格を確認した日以降の発注書の日付を記載</t>
        </r>
      </text>
    </comment>
    <comment ref="P6" authorId="0" shapeId="0" xr:uid="{B06C31B7-C324-43BA-A3DC-7D50325DA116}">
      <text>
        <r>
          <rPr>
            <sz val="8"/>
            <color indexed="81"/>
            <rFont val="MS P ゴシック"/>
            <family val="3"/>
            <charset val="128"/>
          </rPr>
          <t>納品書の日付を記載</t>
        </r>
      </text>
    </comment>
    <comment ref="M10" authorId="0" shapeId="0" xr:uid="{2A524293-ABA1-463F-9686-A4D950EBEFD2}">
      <text>
        <r>
          <rPr>
            <sz val="8"/>
            <color indexed="81"/>
            <rFont val="MS P ゴシック"/>
            <family val="3"/>
            <charset val="128"/>
          </rPr>
          <t>「令和８年度いばらきの枝物トップランナー産地拡大事業」と印刷したラベルシールを機械に貼り、ラベルが見える写真を添付</t>
        </r>
      </text>
    </comment>
    <comment ref="C15" authorId="1" shapeId="0" xr:uid="{B7EA5918-4452-4C05-B574-A13A51E23CD9}">
      <text>
        <r>
          <rPr>
            <sz val="9"/>
            <color indexed="81"/>
            <rFont val="MS P ゴシック"/>
            <family val="3"/>
            <charset val="128"/>
          </rPr>
          <t xml:space="preserve">農林事務所が記入するため、記載しない
</t>
        </r>
      </text>
    </comment>
    <comment ref="P25" authorId="0" shapeId="0" xr:uid="{74C63F2C-0FD6-49FB-8E9F-25B8C3EB1DB3}">
      <text>
        <r>
          <rPr>
            <sz val="8"/>
            <color indexed="81"/>
            <rFont val="MS P ゴシック"/>
            <family val="3"/>
            <charset val="128"/>
          </rPr>
          <t>価格を確認した日以降の発注書の日付を記載</t>
        </r>
      </text>
    </comment>
    <comment ref="P26" authorId="0" shapeId="0" xr:uid="{7AD1FEB0-CEAC-4842-9AFF-1C0174D89A80}">
      <text>
        <r>
          <rPr>
            <sz val="8"/>
            <color indexed="81"/>
            <rFont val="MS P ゴシック"/>
            <family val="3"/>
            <charset val="128"/>
          </rPr>
          <t>納品書の日付を記載</t>
        </r>
      </text>
    </comment>
    <comment ref="M30" authorId="0" shapeId="0" xr:uid="{7EC91CDD-4F6D-41C0-8FDD-8F273B394076}">
      <text>
        <r>
          <rPr>
            <sz val="8"/>
            <color indexed="81"/>
            <rFont val="MS P ゴシック"/>
            <family val="3"/>
            <charset val="128"/>
          </rPr>
          <t>「令和８年度いばらきの枝物トップランナー産地拡大事業」と印刷したラベルシールを機械に貼り、ラベルが見える写真を添付</t>
        </r>
      </text>
    </comment>
  </commentList>
</comments>
</file>

<file path=xl/sharedStrings.xml><?xml version="1.0" encoding="utf-8"?>
<sst xmlns="http://schemas.openxmlformats.org/spreadsheetml/2006/main" count="558" uniqueCount="360">
  <si>
    <t>記</t>
  </si>
  <si>
    <t>氏　　名</t>
  </si>
  <si>
    <t>軽作業員</t>
  </si>
  <si>
    <t>機　械　名</t>
    <phoneticPr fontId="20"/>
  </si>
  <si>
    <t>設 置 場 所</t>
    <phoneticPr fontId="20"/>
  </si>
  <si>
    <t>（注）導入した機械毎に作成すること。</t>
    <rPh sb="1" eb="2">
      <t>チュウ</t>
    </rPh>
    <phoneticPr fontId="20"/>
  </si>
  <si>
    <t>日付</t>
    <rPh sb="0" eb="2">
      <t>ヒヅケ</t>
    </rPh>
    <phoneticPr fontId="20"/>
  </si>
  <si>
    <t>１　荒廃農地等再生支援</t>
    <rPh sb="2" eb="7">
      <t>コウハイノウチトウ</t>
    </rPh>
    <rPh sb="7" eb="9">
      <t>サイセイ</t>
    </rPh>
    <rPh sb="9" eb="11">
      <t>シエン</t>
    </rPh>
    <phoneticPr fontId="20"/>
  </si>
  <si>
    <t>社名</t>
    <rPh sb="0" eb="2">
      <t>シャメイ</t>
    </rPh>
    <phoneticPr fontId="20"/>
  </si>
  <si>
    <t>確認日</t>
    <rPh sb="0" eb="2">
      <t>カクニン</t>
    </rPh>
    <rPh sb="2" eb="3">
      <t>ビ</t>
    </rPh>
    <phoneticPr fontId="20"/>
  </si>
  <si>
    <t>確認結果
（変更の有無）</t>
    <rPh sb="0" eb="4">
      <t>カクニンケッカ</t>
    </rPh>
    <rPh sb="6" eb="8">
      <t>ヘンコウ</t>
    </rPh>
    <rPh sb="9" eb="11">
      <t>ウム</t>
    </rPh>
    <phoneticPr fontId="20"/>
  </si>
  <si>
    <t>２　生産体制強化支援</t>
    <rPh sb="2" eb="8">
      <t>セイサンタイセイキョウカ</t>
    </rPh>
    <rPh sb="8" eb="10">
      <t>シエン</t>
    </rPh>
    <phoneticPr fontId="20"/>
  </si>
  <si>
    <t>記</t>
    <rPh sb="0" eb="1">
      <t>キ</t>
    </rPh>
    <phoneticPr fontId="20"/>
  </si>
  <si>
    <t>計</t>
    <rPh sb="0" eb="1">
      <t>ケイ</t>
    </rPh>
    <phoneticPr fontId="20"/>
  </si>
  <si>
    <t>（注）</t>
    <rPh sb="1" eb="2">
      <t>チュウ</t>
    </rPh>
    <phoneticPr fontId="20"/>
  </si>
  <si>
    <t>一般
運転手</t>
    <phoneticPr fontId="20"/>
  </si>
  <si>
    <t>作業員の種別ごとの作業時間（0.5h単位）</t>
    <rPh sb="18" eb="20">
      <t>タンイ</t>
    </rPh>
    <phoneticPr fontId="20"/>
  </si>
  <si>
    <t>（１）再生作業参加者名簿</t>
    <phoneticPr fontId="20"/>
  </si>
  <si>
    <t>荒廃農地等再生支援に係る事業明細書</t>
    <rPh sb="0" eb="5">
      <t>コウハイノウチトウ</t>
    </rPh>
    <rPh sb="5" eb="9">
      <t>サイセイシエン</t>
    </rPh>
    <rPh sb="10" eb="11">
      <t>カカ</t>
    </rPh>
    <rPh sb="12" eb="14">
      <t>ジギョウ</t>
    </rPh>
    <rPh sb="14" eb="17">
      <t>メイサイショ</t>
    </rPh>
    <phoneticPr fontId="20"/>
  </si>
  <si>
    <t>　　　３　再生作業を委託した場合は記載不要。</t>
    <rPh sb="5" eb="9">
      <t>サイセイサギョウ</t>
    </rPh>
    <rPh sb="10" eb="12">
      <t>イタク</t>
    </rPh>
    <rPh sb="14" eb="16">
      <t>バアイ</t>
    </rPh>
    <rPh sb="17" eb="19">
      <t>キサイ</t>
    </rPh>
    <rPh sb="19" eb="21">
      <t>フヨウ</t>
    </rPh>
    <phoneticPr fontId="20"/>
  </si>
  <si>
    <t>実施前</t>
    <rPh sb="0" eb="2">
      <t>ジッシ</t>
    </rPh>
    <rPh sb="2" eb="3">
      <t>マエ</t>
    </rPh>
    <phoneticPr fontId="20"/>
  </si>
  <si>
    <t>写真</t>
    <rPh sb="0" eb="2">
      <t>シャシン</t>
    </rPh>
    <phoneticPr fontId="20"/>
  </si>
  <si>
    <t>令和</t>
    <rPh sb="0" eb="2">
      <t>レイワ</t>
    </rPh>
    <phoneticPr fontId="20"/>
  </si>
  <si>
    <t>年</t>
    <rPh sb="0" eb="1">
      <t>ネン</t>
    </rPh>
    <phoneticPr fontId="20"/>
  </si>
  <si>
    <t>月</t>
    <rPh sb="0" eb="1">
      <t>ツキ</t>
    </rPh>
    <phoneticPr fontId="20"/>
  </si>
  <si>
    <t>日</t>
    <rPh sb="0" eb="1">
      <t>ヒ</t>
    </rPh>
    <phoneticPr fontId="20"/>
  </si>
  <si>
    <t>２　添付書類は、以下のとおりとする。（詳細は別紙を参照のこと）</t>
    <rPh sb="2" eb="6">
      <t>テンプショルイ</t>
    </rPh>
    <rPh sb="8" eb="10">
      <t>イカ</t>
    </rPh>
    <rPh sb="19" eb="21">
      <t>ショウサイ</t>
    </rPh>
    <rPh sb="22" eb="24">
      <t>ベッシ</t>
    </rPh>
    <rPh sb="25" eb="27">
      <t>サンショウ</t>
    </rPh>
    <phoneticPr fontId="20"/>
  </si>
  <si>
    <t>らきの枝物トップランナー産地拡大事業費補助金　　　円の交付を請求します。」を削除する。</t>
    <phoneticPr fontId="20"/>
  </si>
  <si>
    <t>必　須：</t>
    <rPh sb="0" eb="1">
      <t>ヒツ</t>
    </rPh>
    <rPh sb="2" eb="3">
      <t>ス</t>
    </rPh>
    <phoneticPr fontId="20"/>
  </si>
  <si>
    <t>該当者：</t>
    <rPh sb="0" eb="2">
      <t>ガイトウ</t>
    </rPh>
    <rPh sb="2" eb="3">
      <t>シャ</t>
    </rPh>
    <phoneticPr fontId="20"/>
  </si>
  <si>
    <t>備　考
作業内容と運転機械を記入</t>
    <rPh sb="4" eb="8">
      <t>サギョウナイヨウ</t>
    </rPh>
    <rPh sb="9" eb="13">
      <t>ウンテンキカイ</t>
    </rPh>
    <rPh sb="14" eb="16">
      <t>キニュウ</t>
    </rPh>
    <phoneticPr fontId="20"/>
  </si>
  <si>
    <t>実施中</t>
    <rPh sb="0" eb="2">
      <t>ジッシ</t>
    </rPh>
    <rPh sb="2" eb="3">
      <t>ナカ</t>
    </rPh>
    <phoneticPr fontId="20"/>
  </si>
  <si>
    <t>特殊
運転手</t>
    <rPh sb="0" eb="2">
      <t>トクシュ</t>
    </rPh>
    <rPh sb="3" eb="6">
      <t>ウンテンシュ</t>
    </rPh>
    <phoneticPr fontId="20"/>
  </si>
  <si>
    <t>特殊
作業員</t>
    <rPh sb="3" eb="6">
      <t>サギョウイン</t>
    </rPh>
    <phoneticPr fontId="20"/>
  </si>
  <si>
    <t>圃　場　１</t>
    <rPh sb="0" eb="1">
      <t>ホ</t>
    </rPh>
    <rPh sb="2" eb="3">
      <t>バ</t>
    </rPh>
    <phoneticPr fontId="20"/>
  </si>
  <si>
    <t>圃　場　２</t>
    <rPh sb="0" eb="1">
      <t>ホ</t>
    </rPh>
    <rPh sb="2" eb="3">
      <t>バ</t>
    </rPh>
    <phoneticPr fontId="20"/>
  </si>
  <si>
    <t>圃　場　３</t>
    <rPh sb="0" eb="1">
      <t>ホ</t>
    </rPh>
    <rPh sb="2" eb="3">
      <t>バ</t>
    </rPh>
    <phoneticPr fontId="20"/>
  </si>
  <si>
    <t>発注年月日</t>
    <rPh sb="0" eb="2">
      <t>ハッチュウ</t>
    </rPh>
    <rPh sb="2" eb="5">
      <t>ネンガッピ</t>
    </rPh>
    <phoneticPr fontId="20"/>
  </si>
  <si>
    <t>納品年月日</t>
    <rPh sb="0" eb="2">
      <t>ノウヒン</t>
    </rPh>
    <rPh sb="2" eb="5">
      <t>ネンガッピ</t>
    </rPh>
    <phoneticPr fontId="20"/>
  </si>
  <si>
    <t>事業実施期間</t>
    <rPh sb="0" eb="6">
      <t>ジギョウジッシキカン</t>
    </rPh>
    <phoneticPr fontId="20"/>
  </si>
  <si>
    <t>から</t>
    <phoneticPr fontId="20"/>
  </si>
  <si>
    <t>設置場所</t>
    <rPh sb="0" eb="4">
      <t>セッチバショ</t>
    </rPh>
    <phoneticPr fontId="20"/>
  </si>
  <si>
    <t>管理主体</t>
    <rPh sb="0" eb="4">
      <t>カンリシュタイ</t>
    </rPh>
    <phoneticPr fontId="20"/>
  </si>
  <si>
    <t>機械名</t>
    <rPh sb="0" eb="3">
      <t>キカイメイ</t>
    </rPh>
    <phoneticPr fontId="20"/>
  </si>
  <si>
    <t>メーカー</t>
    <phoneticPr fontId="20"/>
  </si>
  <si>
    <t>型式</t>
    <rPh sb="0" eb="2">
      <t>カタシキ</t>
    </rPh>
    <phoneticPr fontId="20"/>
  </si>
  <si>
    <t>製造番号</t>
    <rPh sb="0" eb="4">
      <t>セイゾウバンゴウ</t>
    </rPh>
    <phoneticPr fontId="20"/>
  </si>
  <si>
    <t>(発注日)</t>
    <rPh sb="1" eb="4">
      <t>ハッチュウビ</t>
    </rPh>
    <phoneticPr fontId="20"/>
  </si>
  <si>
    <t>(納品日)</t>
    <rPh sb="1" eb="4">
      <t>ノウヒンビ</t>
    </rPh>
    <phoneticPr fontId="20"/>
  </si>
  <si>
    <t>上記の機械の導入を確認しました。</t>
    <rPh sb="0" eb="2">
      <t>ジョウキ</t>
    </rPh>
    <rPh sb="3" eb="5">
      <t>キカイ</t>
    </rPh>
    <rPh sb="6" eb="8">
      <t>ドウニュウ</t>
    </rPh>
    <rPh sb="9" eb="11">
      <t>カクニン</t>
    </rPh>
    <phoneticPr fontId="20"/>
  </si>
  <si>
    <t>所属</t>
    <rPh sb="0" eb="2">
      <t>ショゾク</t>
    </rPh>
    <phoneticPr fontId="20"/>
  </si>
  <si>
    <t>職氏名</t>
    <rPh sb="0" eb="3">
      <t>ショクシメイ</t>
    </rPh>
    <phoneticPr fontId="20"/>
  </si>
  <si>
    <t>型式・製造番号が確認できる写真</t>
    <rPh sb="1" eb="2">
      <t>シキ</t>
    </rPh>
    <rPh sb="3" eb="7">
      <t>セイゾウバンゴウ</t>
    </rPh>
    <phoneticPr fontId="20"/>
  </si>
  <si>
    <t>(検査日)</t>
    <rPh sb="1" eb="4">
      <t>ケンサビ</t>
    </rPh>
    <phoneticPr fontId="20"/>
  </si>
  <si>
    <t>概算払い精算書（財務規則様式第102号）</t>
    <rPh sb="0" eb="3">
      <t>ガイサンバラ</t>
    </rPh>
    <rPh sb="4" eb="6">
      <t>セイサン</t>
    </rPh>
    <rPh sb="6" eb="7">
      <t>ショ</t>
    </rPh>
    <rPh sb="8" eb="14">
      <t>ザイムキソクヨウシキ</t>
    </rPh>
    <rPh sb="14" eb="15">
      <t>ダイ</t>
    </rPh>
    <rPh sb="18" eb="19">
      <t>ゴウ</t>
    </rPh>
    <phoneticPr fontId="20"/>
  </si>
  <si>
    <t>事業名を明記したラベルが確認できる写真</t>
    <rPh sb="0" eb="3">
      <t>ジギョウメイ</t>
    </rPh>
    <rPh sb="4" eb="6">
      <t>メイキ</t>
    </rPh>
    <rPh sb="12" eb="14">
      <t>カクニン</t>
    </rPh>
    <rPh sb="17" eb="19">
      <t>シャシン</t>
    </rPh>
    <phoneticPr fontId="20"/>
  </si>
  <si>
    <t>写真</t>
    <rPh sb="0" eb="2">
      <t>シャシン</t>
    </rPh>
    <phoneticPr fontId="20"/>
  </si>
  <si>
    <t>外観写真１</t>
    <phoneticPr fontId="20"/>
  </si>
  <si>
    <t>外観写真２</t>
    <phoneticPr fontId="20"/>
  </si>
  <si>
    <t>　　　２　当事業の実施にあたり新たに作業員を雇用した場合、被雇用者に賃金を支払ったことが分かる書類(被雇用者からの領収書また
　　　　は振込明細書等)を添付する。</t>
    <phoneticPr fontId="20"/>
  </si>
  <si>
    <t>使用機械の写真</t>
    <rPh sb="0" eb="2">
      <t>シヨウ</t>
    </rPh>
    <rPh sb="2" eb="4">
      <t>キカイ</t>
    </rPh>
    <rPh sb="5" eb="7">
      <t>シャシン</t>
    </rPh>
    <phoneticPr fontId="20"/>
  </si>
  <si>
    <t>機械の規格・能力が分かる写真</t>
    <rPh sb="0" eb="2">
      <t>キカイ</t>
    </rPh>
    <rPh sb="3" eb="5">
      <t>キカク</t>
    </rPh>
    <rPh sb="6" eb="8">
      <t>ノウリョク</t>
    </rPh>
    <rPh sb="9" eb="10">
      <t>ワ</t>
    </rPh>
    <rPh sb="12" eb="14">
      <t>シャシン</t>
    </rPh>
    <phoneticPr fontId="20"/>
  </si>
  <si>
    <t>機　械　名</t>
    <rPh sb="0" eb="1">
      <t>キ</t>
    </rPh>
    <rPh sb="2" eb="3">
      <t>カイ</t>
    </rPh>
    <rPh sb="4" eb="5">
      <t>メイ</t>
    </rPh>
    <phoneticPr fontId="20"/>
  </si>
  <si>
    <t>実施後</t>
    <rPh sb="0" eb="2">
      <t>ジッシ</t>
    </rPh>
    <rPh sb="2" eb="3">
      <t>ゴ</t>
    </rPh>
    <phoneticPr fontId="20"/>
  </si>
  <si>
    <t>（農林事務所記入欄）</t>
    <phoneticPr fontId="20"/>
  </si>
  <si>
    <t>様式第８号（要綱第12条）</t>
    <rPh sb="0" eb="2">
      <t>ヨウシキ</t>
    </rPh>
    <rPh sb="2" eb="3">
      <t>ダイ</t>
    </rPh>
    <rPh sb="4" eb="5">
      <t>ゴウ</t>
    </rPh>
    <rPh sb="6" eb="8">
      <t>ヨウコウ</t>
    </rPh>
    <rPh sb="8" eb="9">
      <t>ダイ</t>
    </rPh>
    <rPh sb="11" eb="12">
      <t>ジョウ</t>
    </rPh>
    <phoneticPr fontId="20"/>
  </si>
  <si>
    <t>（注）複数の作業工程がある場合、「実施中」には代表的な１工程の作業中の写真を添付すること。</t>
    <rPh sb="1" eb="2">
      <t>チュウ</t>
    </rPh>
    <rPh sb="3" eb="5">
      <t>フクスウ</t>
    </rPh>
    <rPh sb="6" eb="10">
      <t>サギョウコウテイ</t>
    </rPh>
    <rPh sb="13" eb="15">
      <t>バアイ</t>
    </rPh>
    <rPh sb="17" eb="19">
      <t>ジッシ</t>
    </rPh>
    <rPh sb="19" eb="20">
      <t>チュウ</t>
    </rPh>
    <rPh sb="23" eb="26">
      <t>ダイヒョウテキ</t>
    </rPh>
    <rPh sb="28" eb="30">
      <t>コウテイ</t>
    </rPh>
    <rPh sb="31" eb="33">
      <t>サギョウ</t>
    </rPh>
    <rPh sb="33" eb="34">
      <t>チュウ</t>
    </rPh>
    <rPh sb="35" eb="37">
      <t>シャシン</t>
    </rPh>
    <rPh sb="38" eb="40">
      <t>テンプ</t>
    </rPh>
    <phoneticPr fontId="20"/>
  </si>
  <si>
    <t>（注）１　作業員の種別については、参考様式１により確認する。</t>
    <rPh sb="1" eb="2">
      <t>チュウ</t>
    </rPh>
    <rPh sb="17" eb="21">
      <t>サンコウヨウシキ</t>
    </rPh>
    <phoneticPr fontId="20"/>
  </si>
  <si>
    <t>また、栽植品目が当初の計画から変更となった場合は、圃場ごとに変更後の品目を記載すること。</t>
    <rPh sb="3" eb="7">
      <t>サイショクヒンモク</t>
    </rPh>
    <rPh sb="8" eb="10">
      <t>トウショ</t>
    </rPh>
    <rPh sb="11" eb="13">
      <t>ケイカク</t>
    </rPh>
    <rPh sb="15" eb="17">
      <t>ヘンコウ</t>
    </rPh>
    <rPh sb="21" eb="23">
      <t>バアイ</t>
    </rPh>
    <rPh sb="25" eb="27">
      <t>ホジョウ</t>
    </rPh>
    <rPh sb="30" eb="33">
      <t>ヘンコウゴ</t>
    </rPh>
    <rPh sb="34" eb="36">
      <t>ヒンモク</t>
    </rPh>
    <rPh sb="37" eb="39">
      <t>キサイ</t>
    </rPh>
    <phoneticPr fontId="20"/>
  </si>
  <si>
    <t>　　　４　圃場番号ごとに作成すること。</t>
    <rPh sb="5" eb="7">
      <t>ホジョウ</t>
    </rPh>
    <rPh sb="7" eb="9">
      <t>バンゴウ</t>
    </rPh>
    <rPh sb="12" eb="14">
      <t>サクセイ</t>
    </rPh>
    <phoneticPr fontId="20"/>
  </si>
  <si>
    <t>様式第８号別添２-１（荒廃農地等再生支援）</t>
    <rPh sb="0" eb="2">
      <t>ヨウシキ</t>
    </rPh>
    <rPh sb="2" eb="3">
      <t>ダイ</t>
    </rPh>
    <rPh sb="4" eb="5">
      <t>ゴウ</t>
    </rPh>
    <rPh sb="5" eb="7">
      <t>ベッテン</t>
    </rPh>
    <rPh sb="11" eb="16">
      <t>コウハイノウチトウ</t>
    </rPh>
    <rPh sb="16" eb="18">
      <t>サイセイ</t>
    </rPh>
    <rPh sb="18" eb="20">
      <t>シエン</t>
    </rPh>
    <phoneticPr fontId="20"/>
  </si>
  <si>
    <t>様式第８号別添２-２（荒廃農地等再生支援）</t>
    <rPh sb="0" eb="2">
      <t>ヨウシキ</t>
    </rPh>
    <rPh sb="2" eb="3">
      <t>ダイ</t>
    </rPh>
    <rPh sb="4" eb="5">
      <t>ゴウ</t>
    </rPh>
    <rPh sb="5" eb="7">
      <t>ベッテン</t>
    </rPh>
    <rPh sb="11" eb="16">
      <t>コウハイノウチトウ</t>
    </rPh>
    <rPh sb="16" eb="18">
      <t>サイセイ</t>
    </rPh>
    <rPh sb="18" eb="20">
      <t>シエン</t>
    </rPh>
    <phoneticPr fontId="20"/>
  </si>
  <si>
    <t>導入機械写真整理帳（生産体制強化支援）</t>
    <rPh sb="10" eb="16">
      <t>セイサンタイセイキョウカ</t>
    </rPh>
    <rPh sb="16" eb="18">
      <t>シエン</t>
    </rPh>
    <phoneticPr fontId="20"/>
  </si>
  <si>
    <t>様式第８号別添３（生産体制強化支援）</t>
    <rPh sb="0" eb="2">
      <t>ヨウシキ</t>
    </rPh>
    <rPh sb="2" eb="3">
      <t>ダイ</t>
    </rPh>
    <rPh sb="4" eb="5">
      <t>ゴウ</t>
    </rPh>
    <rPh sb="5" eb="7">
      <t>ベッテン</t>
    </rPh>
    <rPh sb="15" eb="17">
      <t>シエン</t>
    </rPh>
    <phoneticPr fontId="20"/>
  </si>
  <si>
    <t>（１）再生作業の経過</t>
    <rPh sb="3" eb="7">
      <t>サイセイサギョウ</t>
    </rPh>
    <rPh sb="8" eb="10">
      <t>ケイカ</t>
    </rPh>
    <phoneticPr fontId="20"/>
  </si>
  <si>
    <t>（２）再生作業に係る機械写真整理帳</t>
    <rPh sb="3" eb="7">
      <t>サイセイサギョウ</t>
    </rPh>
    <rPh sb="8" eb="9">
      <t>カカ</t>
    </rPh>
    <rPh sb="10" eb="12">
      <t>キカイ</t>
    </rPh>
    <rPh sb="12" eb="14">
      <t>シャシン</t>
    </rPh>
    <rPh sb="14" eb="17">
      <t>セイリチョウ</t>
    </rPh>
    <phoneticPr fontId="20"/>
  </si>
  <si>
    <t>荒廃農地等再生支援に係る写真整理帳</t>
    <rPh sb="0" eb="7">
      <t>コウハイノウチトウサイセイ</t>
    </rPh>
    <rPh sb="7" eb="9">
      <t>シエン</t>
    </rPh>
    <rPh sb="10" eb="11">
      <t>カカ</t>
    </rPh>
    <rPh sb="12" eb="17">
      <t>シャシンセイリチョウ</t>
    </rPh>
    <phoneticPr fontId="20"/>
  </si>
  <si>
    <t>４　別記１第６の１の規定により、対象農地の栽植作業が完了した場合は、件名の「実績報告書」を</t>
    <phoneticPr fontId="20"/>
  </si>
  <si>
    <t xml:space="preserve">  にて下記のとおり確認しました。</t>
    <phoneticPr fontId="20"/>
  </si>
  <si>
    <t>　　　価格の変更があった場合、改めて見積書を徴収し、当確認書に添付すること。</t>
    <rPh sb="3" eb="5">
      <t>カカク</t>
    </rPh>
    <rPh sb="6" eb="8">
      <t>ヘンコウ</t>
    </rPh>
    <rPh sb="12" eb="14">
      <t>バアイ</t>
    </rPh>
    <rPh sb="15" eb="16">
      <t>アラタ</t>
    </rPh>
    <rPh sb="18" eb="21">
      <t>ミツモリショ</t>
    </rPh>
    <rPh sb="22" eb="24">
      <t>チョウシュウ</t>
    </rPh>
    <rPh sb="26" eb="27">
      <t>トウ</t>
    </rPh>
    <rPh sb="27" eb="30">
      <t>カクニンショ</t>
    </rPh>
    <rPh sb="31" eb="33">
      <t>テンプ</t>
    </rPh>
    <phoneticPr fontId="20"/>
  </si>
  <si>
    <t>（注）「確認後の価格」は、価格の変更がなかった場合も記載する。</t>
    <rPh sb="1" eb="2">
      <t>チュウ</t>
    </rPh>
    <rPh sb="4" eb="6">
      <t>カクニン</t>
    </rPh>
    <rPh sb="6" eb="7">
      <t>ゴ</t>
    </rPh>
    <rPh sb="8" eb="10">
      <t>カカク</t>
    </rPh>
    <rPh sb="13" eb="15">
      <t>カカク</t>
    </rPh>
    <rPh sb="16" eb="18">
      <t>ヘンコウ</t>
    </rPh>
    <rPh sb="23" eb="25">
      <t>バアイ</t>
    </rPh>
    <rPh sb="26" eb="28">
      <t>キサイ</t>
    </rPh>
    <phoneticPr fontId="20"/>
  </si>
  <si>
    <t>税込額</t>
    <rPh sb="0" eb="2">
      <t>ゼイコミ</t>
    </rPh>
    <rPh sb="2" eb="3">
      <t>ガク</t>
    </rPh>
    <phoneticPr fontId="20"/>
  </si>
  <si>
    <t>税抜額</t>
    <rPh sb="0" eb="2">
      <t>ゼイヌキ</t>
    </rPh>
    <rPh sb="2" eb="3">
      <t>ガク</t>
    </rPh>
    <phoneticPr fontId="20"/>
  </si>
  <si>
    <t>様式第８号別添１-１（荒廃農地等再生支援）</t>
    <rPh sb="0" eb="3">
      <t>ヨウシキダイ</t>
    </rPh>
    <rPh sb="4" eb="5">
      <t>ゴウ</t>
    </rPh>
    <rPh sb="5" eb="7">
      <t>ベッテン</t>
    </rPh>
    <rPh sb="11" eb="16">
      <t>コウハイノウチトウ</t>
    </rPh>
    <rPh sb="16" eb="20">
      <t>サイセイシエン</t>
    </rPh>
    <phoneticPr fontId="20"/>
  </si>
  <si>
    <t>様式第８号別添１-２（生産体制強化支援）</t>
    <rPh sb="0" eb="3">
      <t>ヨウシキダイ</t>
    </rPh>
    <rPh sb="4" eb="5">
      <t>ゴウ</t>
    </rPh>
    <rPh sb="5" eb="7">
      <t>ベッテン</t>
    </rPh>
    <rPh sb="11" eb="19">
      <t>セイサンタイセイキョウカシエン</t>
    </rPh>
    <phoneticPr fontId="20"/>
  </si>
  <si>
    <t>（１）荒廃農地等再生支援</t>
    <rPh sb="3" eb="12">
      <t>コウハイノウチトウサイセイシエン</t>
    </rPh>
    <phoneticPr fontId="20"/>
  </si>
  <si>
    <t>（２）生産体制強化支援</t>
    <rPh sb="3" eb="11">
      <t>セイサンタイセイキョウカシエン</t>
    </rPh>
    <phoneticPr fontId="20"/>
  </si>
  <si>
    <t>（３）概算払いを受けている場合</t>
    <rPh sb="3" eb="6">
      <t>ガイサンバラ</t>
    </rPh>
    <rPh sb="8" eb="9">
      <t>ウ</t>
    </rPh>
    <rPh sb="13" eb="15">
      <t>バアイ</t>
    </rPh>
    <phoneticPr fontId="20"/>
  </si>
  <si>
    <t>②事業明細書（様式第８号別添２－２）（自主施工した場合）</t>
    <rPh sb="1" eb="3">
      <t>ジギョウ</t>
    </rPh>
    <rPh sb="3" eb="6">
      <t>メイサイショ</t>
    </rPh>
    <phoneticPr fontId="20"/>
  </si>
  <si>
    <t>③事業費積算シート（参考様式１）（再生作業を自主施工した場合）</t>
    <phoneticPr fontId="20"/>
  </si>
  <si>
    <t>④農用地利用集積等促進計画の写し（交付申請時に未提出の場合）</t>
  </si>
  <si>
    <t>⑤請求書及び領収書の写し（再生作業を委託した場合、機械を借用した場合）</t>
    <rPh sb="13" eb="17">
      <t>サイセイサギョウ</t>
    </rPh>
    <rPh sb="18" eb="20">
      <t>イタク</t>
    </rPh>
    <rPh sb="22" eb="24">
      <t>バアイ</t>
    </rPh>
    <rPh sb="25" eb="27">
      <t>キカイ</t>
    </rPh>
    <rPh sb="28" eb="30">
      <t>シャクヨウ</t>
    </rPh>
    <rPh sb="32" eb="34">
      <t>バアイ</t>
    </rPh>
    <phoneticPr fontId="20"/>
  </si>
  <si>
    <t>④機械の納品書、請求書及び領収書の写し ⑤導入機械写真整理帳（様式第８号別添３）</t>
    <rPh sb="21" eb="30">
      <t>ドウニュウキカイシャシンセイリチョウ</t>
    </rPh>
    <rPh sb="31" eb="33">
      <t>ヨウシキ</t>
    </rPh>
    <rPh sb="33" eb="34">
      <t>ダイ</t>
    </rPh>
    <rPh sb="35" eb="36">
      <t>ゴウ</t>
    </rPh>
    <rPh sb="36" eb="38">
      <t>ベッテン</t>
    </rPh>
    <phoneticPr fontId="20"/>
  </si>
  <si>
    <t>円</t>
    <rPh sb="0" eb="1">
      <t>エン</t>
    </rPh>
    <phoneticPr fontId="40"/>
  </si>
  <si>
    <t>２　経費の配分及び負担区分</t>
    <rPh sb="2" eb="4">
      <t>ケイヒ</t>
    </rPh>
    <rPh sb="5" eb="7">
      <t>ハイブン</t>
    </rPh>
    <rPh sb="7" eb="8">
      <t>オヨ</t>
    </rPh>
    <rPh sb="9" eb="13">
      <t>フタンクブン</t>
    </rPh>
    <phoneticPr fontId="40"/>
  </si>
  <si>
    <t>税込A</t>
  </si>
  <si>
    <t>区分</t>
    <rPh sb="0" eb="2">
      <t>クブン</t>
    </rPh>
    <phoneticPr fontId="23"/>
  </si>
  <si>
    <t>備考</t>
    <rPh sb="0" eb="1">
      <t>ビ</t>
    </rPh>
    <rPh sb="1" eb="2">
      <t>コウ</t>
    </rPh>
    <phoneticPr fontId="23"/>
  </si>
  <si>
    <t>税抜B</t>
    <rPh sb="0" eb="2">
      <t>ゼイヌキ</t>
    </rPh>
    <phoneticPr fontId="23"/>
  </si>
  <si>
    <t>国　費</t>
    <rPh sb="0" eb="1">
      <t>クニ</t>
    </rPh>
    <rPh sb="2" eb="3">
      <t>ヒ</t>
    </rPh>
    <phoneticPr fontId="23"/>
  </si>
  <si>
    <t>自己負担</t>
    <rPh sb="0" eb="4">
      <t>ジコフタン</t>
    </rPh>
    <phoneticPr fontId="23"/>
  </si>
  <si>
    <t>その他</t>
    <rPh sb="2" eb="3">
      <t>ホカ</t>
    </rPh>
    <phoneticPr fontId="23"/>
  </si>
  <si>
    <t>荒廃農地等再生支援</t>
    <rPh sb="0" eb="2">
      <t>コウハイ</t>
    </rPh>
    <rPh sb="2" eb="4">
      <t>ノウチ</t>
    </rPh>
    <rPh sb="4" eb="5">
      <t>トウ</t>
    </rPh>
    <rPh sb="5" eb="7">
      <t>サイセイ</t>
    </rPh>
    <rPh sb="7" eb="9">
      <t>シエン</t>
    </rPh>
    <phoneticPr fontId="23"/>
  </si>
  <si>
    <t>生産体制強化支援</t>
    <rPh sb="0" eb="2">
      <t>セイサン</t>
    </rPh>
    <rPh sb="2" eb="4">
      <t>タイセイ</t>
    </rPh>
    <rPh sb="4" eb="6">
      <t>キョウカ</t>
    </rPh>
    <rPh sb="6" eb="8">
      <t>シエン</t>
    </rPh>
    <phoneticPr fontId="23"/>
  </si>
  <si>
    <t>合計</t>
    <rPh sb="0" eb="2">
      <t>ゴウケイ</t>
    </rPh>
    <phoneticPr fontId="23"/>
  </si>
  <si>
    <t>３　収支予算</t>
    <rPh sb="2" eb="6">
      <t>シュウシヨサン</t>
    </rPh>
    <phoneticPr fontId="23"/>
  </si>
  <si>
    <t>（１）収入の部</t>
    <rPh sb="3" eb="5">
      <t>シュウニュウ</t>
    </rPh>
    <rPh sb="6" eb="7">
      <t>ブ</t>
    </rPh>
    <phoneticPr fontId="23"/>
  </si>
  <si>
    <t>（２）支出の部</t>
    <rPh sb="3" eb="5">
      <t>シシュツ</t>
    </rPh>
    <rPh sb="6" eb="7">
      <t>ブ</t>
    </rPh>
    <phoneticPr fontId="23"/>
  </si>
  <si>
    <t>備考</t>
    <rPh sb="0" eb="2">
      <t>ビコウ</t>
    </rPh>
    <phoneticPr fontId="23"/>
  </si>
  <si>
    <t>事業費（円）</t>
    <rPh sb="0" eb="2">
      <t>ジギョウ</t>
    </rPh>
    <rPh sb="2" eb="3">
      <t>ヒ</t>
    </rPh>
    <rPh sb="4" eb="5">
      <t>エン</t>
    </rPh>
    <phoneticPr fontId="23"/>
  </si>
  <si>
    <t>負担区分（円）</t>
    <rPh sb="0" eb="4">
      <t>フタンクブン</t>
    </rPh>
    <rPh sb="5" eb="6">
      <t>エン</t>
    </rPh>
    <phoneticPr fontId="23"/>
  </si>
  <si>
    <t>本年度予算額（円）</t>
    <rPh sb="0" eb="3">
      <t>ホンネンド</t>
    </rPh>
    <rPh sb="3" eb="6">
      <t>ヨサンガク</t>
    </rPh>
    <rPh sb="7" eb="8">
      <t>エン</t>
    </rPh>
    <phoneticPr fontId="23"/>
  </si>
  <si>
    <t>上段に記載する。</t>
    <rPh sb="0" eb="2">
      <t>ジョウダン</t>
    </rPh>
    <rPh sb="3" eb="5">
      <t>キサイ</t>
    </rPh>
    <phoneticPr fontId="20"/>
  </si>
  <si>
    <t>1  軽微な変更があった場合においては、容易に比較対照できるように、変更部分を２段書きとし、変更前を括弧書きで</t>
    <phoneticPr fontId="20"/>
  </si>
  <si>
    <t>○○農林事務所長　殿</t>
    <rPh sb="2" eb="8">
      <t>ノウリンジムショチョウ</t>
    </rPh>
    <rPh sb="9" eb="10">
      <t>トノ</t>
    </rPh>
    <phoneticPr fontId="20"/>
  </si>
  <si>
    <t>１　補助金交付申請額(国費)</t>
    <rPh sb="2" eb="5">
      <t>ホジョキン</t>
    </rPh>
    <rPh sb="5" eb="7">
      <t>コウフ</t>
    </rPh>
    <rPh sb="7" eb="9">
      <t>シンセイ</t>
    </rPh>
    <rPh sb="9" eb="10">
      <t>ガク</t>
    </rPh>
    <rPh sb="11" eb="13">
      <t>コクヒ</t>
    </rPh>
    <phoneticPr fontId="40"/>
  </si>
  <si>
    <t>①着工前価格確認書（様式第８号別添1-2）②実施計画書（様式第１号別添1-2）③財産管理台帳（様式第10号）</t>
    <rPh sb="1" eb="9">
      <t>チャッコウマエカカクカクニンショ</t>
    </rPh>
    <rPh sb="10" eb="12">
      <t>ヨウシキ</t>
    </rPh>
    <rPh sb="12" eb="13">
      <t>ダイ</t>
    </rPh>
    <rPh sb="14" eb="15">
      <t>ゴウ</t>
    </rPh>
    <rPh sb="15" eb="17">
      <t>ベッテン</t>
    </rPh>
    <rPh sb="22" eb="27">
      <t>ジッシケイカクショ</t>
    </rPh>
    <rPh sb="28" eb="30">
      <t>ヨウシキ</t>
    </rPh>
    <rPh sb="30" eb="31">
      <t>ダイ</t>
    </rPh>
    <rPh sb="32" eb="33">
      <t>ゴウ</t>
    </rPh>
    <rPh sb="33" eb="35">
      <t>ベッテン</t>
    </rPh>
    <rPh sb="40" eb="46">
      <t>ザイサンカンリダイチョウ</t>
    </rPh>
    <rPh sb="47" eb="49">
      <t>ヨウシキ</t>
    </rPh>
    <rPh sb="49" eb="50">
      <t>ダイ</t>
    </rPh>
    <rPh sb="52" eb="53">
      <t>ゴウ</t>
    </rPh>
    <phoneticPr fontId="20"/>
  </si>
  <si>
    <t>３　全額概算払いを受けている場合には、本文中の「なお、併せて精算額として、令和８年度いば</t>
    <rPh sb="2" eb="4">
      <t>ゼンガク</t>
    </rPh>
    <rPh sb="4" eb="6">
      <t>ガイサン</t>
    </rPh>
    <rPh sb="6" eb="7">
      <t>バラ</t>
    </rPh>
    <rPh sb="9" eb="10">
      <t>ウ</t>
    </rPh>
    <rPh sb="14" eb="16">
      <t>バアイ</t>
    </rPh>
    <rPh sb="19" eb="22">
      <t>ホンブンチュウ</t>
    </rPh>
    <phoneticPr fontId="20"/>
  </si>
  <si>
    <t>「栽植完了報告書」とし、「記」以下に圃場ごとの栽植後の写真を貼付した書類を農林事務所長に提出する。</t>
    <rPh sb="37" eb="43">
      <t>ノウリンジムショチョウ</t>
    </rPh>
    <phoneticPr fontId="20"/>
  </si>
  <si>
    <t>令和８年度いばらきの枝物トップランナー産地拡大事業着工前価格確認書</t>
    <rPh sb="25" eb="33">
      <t>チャッコウマエカカクカクニンショ</t>
    </rPh>
    <phoneticPr fontId="20"/>
  </si>
  <si>
    <r>
      <t>令和８年度いばらきの枝物トップランナー産地拡大事業補助金実績</t>
    </r>
    <r>
      <rPr>
        <strike/>
        <sz val="11"/>
        <color rgb="FFFF0000"/>
        <rFont val="ＭＳ 明朝"/>
        <family val="1"/>
        <charset val="128"/>
      </rPr>
      <t>（栽植完了）</t>
    </r>
    <r>
      <rPr>
        <sz val="11"/>
        <rFont val="ＭＳ 明朝"/>
        <family val="1"/>
        <charset val="128"/>
      </rPr>
      <t>報告書</t>
    </r>
    <rPh sb="0" eb="2">
      <t>レイワ</t>
    </rPh>
    <rPh sb="3" eb="5">
      <t>ネンド</t>
    </rPh>
    <rPh sb="10" eb="12">
      <t>エダモノ</t>
    </rPh>
    <rPh sb="19" eb="25">
      <t>サンチカクダイジギョウ</t>
    </rPh>
    <rPh sb="25" eb="28">
      <t>ホジョキン</t>
    </rPh>
    <rPh sb="28" eb="30">
      <t>ジッセキ</t>
    </rPh>
    <rPh sb="31" eb="35">
      <t>サイショクカンリョウ</t>
    </rPh>
    <rPh sb="36" eb="39">
      <t>ホウコクショ</t>
    </rPh>
    <phoneticPr fontId="20"/>
  </si>
  <si>
    <r>
      <t>（住所）</t>
    </r>
    <r>
      <rPr>
        <b/>
        <u/>
        <sz val="11"/>
        <color rgb="FFFF0000"/>
        <rFont val="ＭＳ 明朝"/>
        <family val="1"/>
        <charset val="128"/>
      </rPr>
      <t>〒310-8555　茨城県水戸市笠原町978番6</t>
    </r>
    <phoneticPr fontId="20"/>
  </si>
  <si>
    <r>
      <t>（連絡先）</t>
    </r>
    <r>
      <rPr>
        <b/>
        <u/>
        <sz val="11"/>
        <color rgb="FFFF0000"/>
        <rFont val="ＭＳ 明朝"/>
        <family val="1"/>
        <charset val="128"/>
      </rPr>
      <t>029－301－3954</t>
    </r>
    <rPh sb="1" eb="4">
      <t>レンラクサキ</t>
    </rPh>
    <phoneticPr fontId="20"/>
  </si>
  <si>
    <r>
      <t>（代表者職　氏名）</t>
    </r>
    <r>
      <rPr>
        <b/>
        <u/>
        <sz val="11"/>
        <color rgb="FFFF0000"/>
        <rFont val="ＭＳ 明朝"/>
        <family val="1"/>
        <charset val="128"/>
      </rPr>
      <t>代表　茨城　太郎</t>
    </r>
    <rPh sb="1" eb="4">
      <t>ダイヒョウシャ</t>
    </rPh>
    <rPh sb="4" eb="5">
      <t>ショク</t>
    </rPh>
    <rPh sb="6" eb="8">
      <t>シメイ</t>
    </rPh>
    <rPh sb="9" eb="11">
      <t>ダイヒョウ</t>
    </rPh>
    <rPh sb="12" eb="14">
      <t>イバラキ</t>
    </rPh>
    <rPh sb="15" eb="17">
      <t>タロウ</t>
    </rPh>
    <phoneticPr fontId="20"/>
  </si>
  <si>
    <r>
      <t>４　事業着手・完了</t>
    </r>
    <r>
      <rPr>
        <strike/>
        <sz val="11"/>
        <color rgb="FFFF0000"/>
        <rFont val="ＭＳ 明朝"/>
        <family val="1"/>
        <charset val="128"/>
      </rPr>
      <t>（予定）</t>
    </r>
    <rPh sb="2" eb="4">
      <t>ジギョウ</t>
    </rPh>
    <rPh sb="4" eb="6">
      <t>チャクシュ</t>
    </rPh>
    <rPh sb="7" eb="9">
      <t>カンリョウ</t>
    </rPh>
    <rPh sb="10" eb="12">
      <t>ヨテイ</t>
    </rPh>
    <phoneticPr fontId="20"/>
  </si>
  <si>
    <r>
      <t>事業完了</t>
    </r>
    <r>
      <rPr>
        <strike/>
        <sz val="10.5"/>
        <color rgb="FFFF0000"/>
        <rFont val="ＭＳ 明朝"/>
        <family val="1"/>
        <charset val="128"/>
      </rPr>
      <t>(予定)</t>
    </r>
    <r>
      <rPr>
        <sz val="10.5"/>
        <rFont val="ＭＳ 明朝"/>
        <family val="1"/>
        <charset val="128"/>
      </rPr>
      <t>日</t>
    </r>
    <rPh sb="0" eb="2">
      <t>ジギョウ</t>
    </rPh>
    <rPh sb="2" eb="4">
      <t>カンリョウ</t>
    </rPh>
    <rPh sb="5" eb="7">
      <t>ヨテイ</t>
    </rPh>
    <rPh sb="8" eb="9">
      <t>ヒ</t>
    </rPh>
    <phoneticPr fontId="20"/>
  </si>
  <si>
    <r>
      <t>事業着手</t>
    </r>
    <r>
      <rPr>
        <strike/>
        <sz val="11"/>
        <color rgb="FFFF0000"/>
        <rFont val="ＭＳ 明朝"/>
        <family val="1"/>
        <charset val="128"/>
      </rPr>
      <t>(予定)</t>
    </r>
    <r>
      <rPr>
        <sz val="11"/>
        <rFont val="ＭＳ 明朝"/>
        <family val="1"/>
        <charset val="128"/>
      </rPr>
      <t>日</t>
    </r>
    <rPh sb="0" eb="4">
      <t>ジギョウチャクシュ</t>
    </rPh>
    <rPh sb="5" eb="7">
      <t>ヨテイ</t>
    </rPh>
    <rPh sb="8" eb="9">
      <t>ヒ</t>
    </rPh>
    <phoneticPr fontId="20"/>
  </si>
  <si>
    <t>茨城県産地振興課</t>
    <rPh sb="0" eb="3">
      <t>イバラキケン</t>
    </rPh>
    <rPh sb="3" eb="8">
      <t>サンチシンコウカ</t>
    </rPh>
    <phoneticPr fontId="20"/>
  </si>
  <si>
    <r>
      <t>　交付申請時に見積もりを徴収した会社に、価格の変更がないか、（電話・</t>
    </r>
    <r>
      <rPr>
        <strike/>
        <sz val="11"/>
        <color rgb="FFFF0000"/>
        <rFont val="ＭＳ 明朝"/>
        <family val="1"/>
        <charset val="128"/>
      </rPr>
      <t>メール・FAX</t>
    </r>
    <r>
      <rPr>
        <sz val="11"/>
        <rFont val="ＭＳ 明朝"/>
        <family val="1"/>
        <charset val="128"/>
      </rPr>
      <t>）</t>
    </r>
    <rPh sb="1" eb="6">
      <t>コウフシンセイジ</t>
    </rPh>
    <rPh sb="7" eb="9">
      <t>ミツ</t>
    </rPh>
    <rPh sb="12" eb="14">
      <t>チョウシュウ</t>
    </rPh>
    <rPh sb="16" eb="18">
      <t>カイシャ</t>
    </rPh>
    <rPh sb="20" eb="22">
      <t>カカク</t>
    </rPh>
    <rPh sb="23" eb="25">
      <t>ヘンコウ</t>
    </rPh>
    <rPh sb="31" eb="33">
      <t>デンワ</t>
    </rPh>
    <phoneticPr fontId="20"/>
  </si>
  <si>
    <t>A社</t>
    <rPh sb="1" eb="2">
      <t>シャ</t>
    </rPh>
    <phoneticPr fontId="2"/>
  </si>
  <si>
    <t>B社</t>
    <rPh sb="1" eb="2">
      <t>シャ</t>
    </rPh>
    <phoneticPr fontId="2"/>
  </si>
  <si>
    <t>C社</t>
    <rPh sb="1" eb="2">
      <t>シャ</t>
    </rPh>
    <phoneticPr fontId="2"/>
  </si>
  <si>
    <t>無</t>
    <rPh sb="0" eb="1">
      <t>ナシ</t>
    </rPh>
    <phoneticPr fontId="20"/>
  </si>
  <si>
    <r>
      <t>確認の結果、</t>
    </r>
    <r>
      <rPr>
        <b/>
        <u/>
        <sz val="11"/>
        <color rgb="FFFF0000"/>
        <rFont val="ＭＳ 明朝"/>
        <family val="1"/>
        <charset val="128"/>
      </rPr>
      <t>A</t>
    </r>
    <r>
      <rPr>
        <sz val="11"/>
        <rFont val="ＭＳ 明朝"/>
        <family val="1"/>
        <charset val="128"/>
      </rPr>
      <t>社に依頼することとした。</t>
    </r>
    <rPh sb="0" eb="2">
      <t>カクニン</t>
    </rPh>
    <rPh sb="3" eb="5">
      <t>ケッカ</t>
    </rPh>
    <rPh sb="7" eb="8">
      <t>シャ</t>
    </rPh>
    <rPh sb="9" eb="11">
      <t>イライ</t>
    </rPh>
    <phoneticPr fontId="20"/>
  </si>
  <si>
    <r>
      <t>　交付申請時に見積もりを徴収した会社に、価格の変更がないか、（電話</t>
    </r>
    <r>
      <rPr>
        <strike/>
        <sz val="11"/>
        <color rgb="FFFF0000"/>
        <rFont val="ＭＳ 明朝"/>
        <family val="1"/>
        <charset val="128"/>
      </rPr>
      <t>・メール・FAX</t>
    </r>
    <r>
      <rPr>
        <sz val="11"/>
        <rFont val="ＭＳ 明朝"/>
        <family val="1"/>
        <charset val="128"/>
      </rPr>
      <t>）</t>
    </r>
    <rPh sb="1" eb="6">
      <t>コウフシンセイジ</t>
    </rPh>
    <rPh sb="7" eb="9">
      <t>ミツ</t>
    </rPh>
    <rPh sb="12" eb="14">
      <t>チョウシュウ</t>
    </rPh>
    <rPh sb="16" eb="18">
      <t>カイシャ</t>
    </rPh>
    <rPh sb="20" eb="22">
      <t>カカク</t>
    </rPh>
    <rPh sb="23" eb="25">
      <t>ヘンコウ</t>
    </rPh>
    <rPh sb="31" eb="33">
      <t>デンワ</t>
    </rPh>
    <phoneticPr fontId="20"/>
  </si>
  <si>
    <t>D社</t>
    <rPh sb="1" eb="2">
      <t>シャ</t>
    </rPh>
    <phoneticPr fontId="20"/>
  </si>
  <si>
    <t>E社</t>
    <rPh sb="1" eb="2">
      <t>シャ</t>
    </rPh>
    <phoneticPr fontId="20"/>
  </si>
  <si>
    <t>F社</t>
    <rPh sb="1" eb="2">
      <t>シャ</t>
    </rPh>
    <phoneticPr fontId="20"/>
  </si>
  <si>
    <t>有</t>
    <rPh sb="0" eb="1">
      <t>アリ</t>
    </rPh>
    <phoneticPr fontId="20"/>
  </si>
  <si>
    <t>　　　</t>
    <phoneticPr fontId="20"/>
  </si>
  <si>
    <t>無</t>
    <rPh sb="0" eb="1">
      <t>ナ</t>
    </rPh>
    <phoneticPr fontId="20"/>
  </si>
  <si>
    <t>2,230,000(2,027,272)</t>
    <phoneticPr fontId="20"/>
  </si>
  <si>
    <t>2,420,000(2,200,000)</t>
    <phoneticPr fontId="20"/>
  </si>
  <si>
    <t>2,475,000(2,250,000)</t>
    <phoneticPr fontId="20"/>
  </si>
  <si>
    <t>バックホウ</t>
    <phoneticPr fontId="20"/>
  </si>
  <si>
    <t>トラック</t>
    <phoneticPr fontId="20"/>
  </si>
  <si>
    <t>トラクター</t>
    <phoneticPr fontId="20"/>
  </si>
  <si>
    <t>ロータリーティラー</t>
    <phoneticPr fontId="20"/>
  </si>
  <si>
    <t>チッパー</t>
    <phoneticPr fontId="20"/>
  </si>
  <si>
    <t>茨城　太郎</t>
    <rPh sb="0" eb="2">
      <t>イバラキ</t>
    </rPh>
    <rPh sb="3" eb="5">
      <t>タロウ</t>
    </rPh>
    <phoneticPr fontId="20"/>
  </si>
  <si>
    <t>茨城　花子</t>
    <rPh sb="0" eb="2">
      <t>イバラキ</t>
    </rPh>
    <rPh sb="3" eb="5">
      <t>ハナコ</t>
    </rPh>
    <phoneticPr fontId="20"/>
  </si>
  <si>
    <t>株搬出、軽トラ</t>
    <rPh sb="0" eb="3">
      <t>カブハンシュツ</t>
    </rPh>
    <rPh sb="4" eb="5">
      <t>ケイ</t>
    </rPh>
    <phoneticPr fontId="20"/>
  </si>
  <si>
    <t>〃</t>
    <phoneticPr fontId="20"/>
  </si>
  <si>
    <t>耕起、トラクター、ロータリー</t>
    <rPh sb="0" eb="2">
      <t>コウキ</t>
    </rPh>
    <phoneticPr fontId="20"/>
  </si>
  <si>
    <t>枝等片付け</t>
    <rPh sb="0" eb="2">
      <t>エダトウ</t>
    </rPh>
    <rPh sb="2" eb="4">
      <t>カタヅケ</t>
    </rPh>
    <phoneticPr fontId="20"/>
  </si>
  <si>
    <t>水戸市笠原町978番6</t>
    <rPh sb="0" eb="3">
      <t>ミトシ</t>
    </rPh>
    <rPh sb="3" eb="6">
      <t>カサハラチョウ</t>
    </rPh>
    <rPh sb="9" eb="10">
      <t>バン</t>
    </rPh>
    <phoneticPr fontId="20"/>
  </si>
  <si>
    <t>撮影日：令和８年10月１日</t>
    <rPh sb="0" eb="3">
      <t>サツエイビ</t>
    </rPh>
    <rPh sb="4" eb="6">
      <t>レイワ</t>
    </rPh>
    <rPh sb="7" eb="8">
      <t>ネン</t>
    </rPh>
    <rPh sb="10" eb="11">
      <t>ツキ</t>
    </rPh>
    <rPh sb="12" eb="13">
      <t>ヒ</t>
    </rPh>
    <phoneticPr fontId="20"/>
  </si>
  <si>
    <t>撮影日：令和８年11月30日</t>
    <rPh sb="0" eb="3">
      <t>サツエイビ</t>
    </rPh>
    <rPh sb="4" eb="6">
      <t>レイワ</t>
    </rPh>
    <rPh sb="7" eb="8">
      <t>ネン</t>
    </rPh>
    <rPh sb="10" eb="11">
      <t>ツキ</t>
    </rPh>
    <rPh sb="13" eb="14">
      <t>ヒ</t>
    </rPh>
    <phoneticPr fontId="20"/>
  </si>
  <si>
    <t>○○</t>
    <phoneticPr fontId="20"/>
  </si>
  <si>
    <t>ABC-123</t>
    <phoneticPr fontId="20"/>
  </si>
  <si>
    <t>△△△△</t>
    <phoneticPr fontId="20"/>
  </si>
  <si>
    <t>〇〇農林事務所</t>
    <rPh sb="2" eb="7">
      <t>ノウリンジムショ</t>
    </rPh>
    <phoneticPr fontId="20"/>
  </si>
  <si>
    <t>△△　△△△</t>
    <phoneticPr fontId="20"/>
  </si>
  <si>
    <r>
      <t>（１）</t>
    </r>
    <r>
      <rPr>
        <b/>
        <u/>
        <sz val="11"/>
        <color rgb="FFFF0000"/>
        <rFont val="ＭＳ 明朝"/>
        <family val="1"/>
        <charset val="128"/>
      </rPr>
      <t>チッパー</t>
    </r>
    <phoneticPr fontId="20"/>
  </si>
  <si>
    <t>H社</t>
    <rPh sb="1" eb="2">
      <t>シャ</t>
    </rPh>
    <phoneticPr fontId="20"/>
  </si>
  <si>
    <t>G社</t>
    <rPh sb="1" eb="2">
      <t>シャ</t>
    </rPh>
    <phoneticPr fontId="20"/>
  </si>
  <si>
    <t>I社</t>
    <rPh sb="1" eb="2">
      <t>シャ</t>
    </rPh>
    <phoneticPr fontId="20"/>
  </si>
  <si>
    <r>
      <t>確認の結果、</t>
    </r>
    <r>
      <rPr>
        <b/>
        <u/>
        <sz val="11"/>
        <color rgb="FFFF0000"/>
        <rFont val="ＭＳ 明朝"/>
        <family val="1"/>
        <charset val="128"/>
      </rPr>
      <t>G社</t>
    </r>
    <r>
      <rPr>
        <sz val="11"/>
        <rFont val="ＭＳ 明朝"/>
        <family val="1"/>
        <charset val="128"/>
      </rPr>
      <t>に依頼することとした。</t>
    </r>
    <rPh sb="0" eb="2">
      <t>カクニン</t>
    </rPh>
    <rPh sb="3" eb="5">
      <t>ケッカ</t>
    </rPh>
    <rPh sb="7" eb="8">
      <t>シャ</t>
    </rPh>
    <rPh sb="9" eb="11">
      <t>イライ</t>
    </rPh>
    <phoneticPr fontId="20"/>
  </si>
  <si>
    <r>
      <t>確認の結果、</t>
    </r>
    <r>
      <rPr>
        <b/>
        <u/>
        <sz val="11"/>
        <color rgb="FFFF0000"/>
        <rFont val="ＭＳ 明朝"/>
        <family val="1"/>
        <charset val="128"/>
      </rPr>
      <t>D社</t>
    </r>
    <r>
      <rPr>
        <sz val="11"/>
        <rFont val="ＭＳ 明朝"/>
        <family val="1"/>
        <charset val="128"/>
      </rPr>
      <t>に依頼することとした。</t>
    </r>
    <rPh sb="0" eb="2">
      <t>カクニン</t>
    </rPh>
    <rPh sb="3" eb="5">
      <t>ケッカ</t>
    </rPh>
    <rPh sb="7" eb="8">
      <t>シャ</t>
    </rPh>
    <rPh sb="9" eb="11">
      <t>イライ</t>
    </rPh>
    <phoneticPr fontId="20"/>
  </si>
  <si>
    <r>
      <t>（事業実施主体名）</t>
    </r>
    <r>
      <rPr>
        <b/>
        <u/>
        <sz val="11"/>
        <color rgb="FFFF0000"/>
        <rFont val="ＭＳ 明朝"/>
        <family val="1"/>
        <charset val="128"/>
      </rPr>
      <t>茨城園芸</t>
    </r>
    <rPh sb="1" eb="7">
      <t>ジギョウジッシシュタイ</t>
    </rPh>
    <rPh sb="7" eb="8">
      <t>メイ</t>
    </rPh>
    <rPh sb="9" eb="13">
      <t>イバラキエンゲイ</t>
    </rPh>
    <phoneticPr fontId="20"/>
  </si>
  <si>
    <t>茨城園芸</t>
    <rPh sb="0" eb="4">
      <t>イバラキエンゲイ</t>
    </rPh>
    <phoneticPr fontId="20"/>
  </si>
  <si>
    <t>参考様式１　事業費積算シート（荒廃農地等再生支援）</t>
    <rPh sb="0" eb="2">
      <t>サンコウ</t>
    </rPh>
    <rPh sb="2" eb="4">
      <t>ヨウシキ</t>
    </rPh>
    <rPh sb="6" eb="8">
      <t>ジギョウ</t>
    </rPh>
    <rPh sb="8" eb="9">
      <t>ヒ</t>
    </rPh>
    <rPh sb="9" eb="11">
      <t>セキサン</t>
    </rPh>
    <rPh sb="15" eb="24">
      <t>コウハイノウチトウサイセイシエン</t>
    </rPh>
    <phoneticPr fontId="23"/>
  </si>
  <si>
    <t>灰色の箇所は編集不可</t>
    <rPh sb="0" eb="2">
      <t>ハイイロ</t>
    </rPh>
    <rPh sb="3" eb="5">
      <t>カショ</t>
    </rPh>
    <rPh sb="6" eb="10">
      <t>ヘンシュウフカ</t>
    </rPh>
    <phoneticPr fontId="23"/>
  </si>
  <si>
    <t>〇事業対象農地</t>
    <rPh sb="1" eb="3">
      <t>ジギョウ</t>
    </rPh>
    <rPh sb="3" eb="5">
      <t>タイショウ</t>
    </rPh>
    <rPh sb="5" eb="7">
      <t>ノウチ</t>
    </rPh>
    <phoneticPr fontId="23"/>
  </si>
  <si>
    <t>圃場No.</t>
    <rPh sb="0" eb="2">
      <t>ホジョウ</t>
    </rPh>
    <phoneticPr fontId="20"/>
  </si>
  <si>
    <t>地番</t>
    <rPh sb="0" eb="2">
      <t>チバン</t>
    </rPh>
    <phoneticPr fontId="23"/>
  </si>
  <si>
    <t>面積(a)</t>
    <rPh sb="0" eb="2">
      <t>メンセキ</t>
    </rPh>
    <phoneticPr fontId="23"/>
  </si>
  <si>
    <t>再生作業期間</t>
    <rPh sb="0" eb="6">
      <t>サイセイサギョウキカン</t>
    </rPh>
    <phoneticPr fontId="23"/>
  </si>
  <si>
    <t>栽植作業期間</t>
    <rPh sb="0" eb="6">
      <t>サイショクサギョウキカン</t>
    </rPh>
    <phoneticPr fontId="23"/>
  </si>
  <si>
    <t>水戸市笠原町１２３４</t>
    <rPh sb="5" eb="6">
      <t>マチ</t>
    </rPh>
    <phoneticPr fontId="20"/>
  </si>
  <si>
    <t>R8.10.1～R8.11.30</t>
    <phoneticPr fontId="20"/>
  </si>
  <si>
    <t>R10.3.10～R10.3.15</t>
    <phoneticPr fontId="20"/>
  </si>
  <si>
    <t>○事業費積算</t>
    <rPh sb="0" eb="2">
      <t>ジギョウヒ</t>
    </rPh>
    <rPh sb="2" eb="4">
      <t>セキサン</t>
    </rPh>
    <phoneticPr fontId="23"/>
  </si>
  <si>
    <t>日付
(実績の場合のみ)</t>
    <rPh sb="0" eb="2">
      <t>ヒヅケ</t>
    </rPh>
    <rPh sb="4" eb="6">
      <t>ジッセキ</t>
    </rPh>
    <rPh sb="7" eb="9">
      <t>バアイ</t>
    </rPh>
    <phoneticPr fontId="23"/>
  </si>
  <si>
    <t>作業内容</t>
    <rPh sb="0" eb="4">
      <t>サギョウナイヨウ</t>
    </rPh>
    <phoneticPr fontId="23"/>
  </si>
  <si>
    <t>使用する機材</t>
    <rPh sb="0" eb="2">
      <t>シヨウ</t>
    </rPh>
    <rPh sb="4" eb="6">
      <t>キザイ</t>
    </rPh>
    <phoneticPr fontId="23"/>
  </si>
  <si>
    <t>作業時間</t>
    <rPh sb="0" eb="4">
      <t>サギョウジカン</t>
    </rPh>
    <phoneticPr fontId="23"/>
  </si>
  <si>
    <t>機材名</t>
    <rPh sb="0" eb="2">
      <t>キザイ</t>
    </rPh>
    <rPh sb="2" eb="3">
      <t>メイ</t>
    </rPh>
    <phoneticPr fontId="23"/>
  </si>
  <si>
    <t>規格・能力</t>
    <rPh sb="0" eb="2">
      <t>キカク</t>
    </rPh>
    <rPh sb="3" eb="5">
      <t>ノウリョク</t>
    </rPh>
    <phoneticPr fontId="23"/>
  </si>
  <si>
    <t>別シートのリストから番号を選択
※リストにない機械の場合は
その用途に近い機械の番号を選択</t>
    <rPh sb="0" eb="1">
      <t>ベツ</t>
    </rPh>
    <rPh sb="10" eb="12">
      <t>バンゴウ</t>
    </rPh>
    <rPh sb="13" eb="15">
      <t>センタク</t>
    </rPh>
    <rPh sb="23" eb="25">
      <t>キカイ</t>
    </rPh>
    <rPh sb="26" eb="28">
      <t>バアイ</t>
    </rPh>
    <rPh sb="32" eb="34">
      <t>ヨウト</t>
    </rPh>
    <rPh sb="35" eb="36">
      <t>チカ</t>
    </rPh>
    <rPh sb="37" eb="39">
      <t>キカイ</t>
    </rPh>
    <rPh sb="40" eb="42">
      <t>バンゴウ</t>
    </rPh>
    <rPh sb="43" eb="45">
      <t>センタク</t>
    </rPh>
    <phoneticPr fontId="23"/>
  </si>
  <si>
    <t>台数</t>
    <rPh sb="0" eb="2">
      <t>ダイスウ</t>
    </rPh>
    <phoneticPr fontId="23"/>
  </si>
  <si>
    <t>時間（h）
0.5h単位</t>
    <rPh sb="0" eb="2">
      <t>ジカン</t>
    </rPh>
    <rPh sb="10" eb="12">
      <t>タンイ</t>
    </rPh>
    <phoneticPr fontId="23"/>
  </si>
  <si>
    <t>人数
（名）</t>
    <rPh sb="0" eb="2">
      <t>ニンズウ</t>
    </rPh>
    <rPh sb="4" eb="5">
      <t>ナ</t>
    </rPh>
    <phoneticPr fontId="23"/>
  </si>
  <si>
    <t>作業員種別</t>
    <rPh sb="0" eb="5">
      <t>サギョウインシュベツ</t>
    </rPh>
    <phoneticPr fontId="23"/>
  </si>
  <si>
    <t>抜根</t>
    <rPh sb="0" eb="2">
      <t>バッコン</t>
    </rPh>
    <phoneticPr fontId="20"/>
  </si>
  <si>
    <t>ユンボ</t>
    <phoneticPr fontId="20"/>
  </si>
  <si>
    <t>2t</t>
    <phoneticPr fontId="20"/>
  </si>
  <si>
    <t>株搬出</t>
    <rPh sb="0" eb="1">
      <t>カブ</t>
    </rPh>
    <rPh sb="1" eb="3">
      <t>ハンシュツ</t>
    </rPh>
    <phoneticPr fontId="20"/>
  </si>
  <si>
    <t>軽トラ</t>
    <rPh sb="0" eb="1">
      <t>ケイ</t>
    </rPh>
    <phoneticPr fontId="20"/>
  </si>
  <si>
    <t>1.5t</t>
    <phoneticPr fontId="20"/>
  </si>
  <si>
    <t>耕起</t>
    <rPh sb="0" eb="2">
      <t>コウキ</t>
    </rPh>
    <phoneticPr fontId="20"/>
  </si>
  <si>
    <t>トラクター（借用）</t>
    <rPh sb="6" eb="8">
      <t>シャクヨウ</t>
    </rPh>
    <phoneticPr fontId="20"/>
  </si>
  <si>
    <t>40PS</t>
    <phoneticPr fontId="20"/>
  </si>
  <si>
    <t>ロータリー</t>
    <phoneticPr fontId="20"/>
  </si>
  <si>
    <t>1.6m</t>
    <phoneticPr fontId="20"/>
  </si>
  <si>
    <t>枝等片付け</t>
    <rPh sb="0" eb="1">
      <t>エダ</t>
    </rPh>
    <rPh sb="1" eb="2">
      <t>トウ</t>
    </rPh>
    <rPh sb="2" eb="4">
      <t>カタヅケ</t>
    </rPh>
    <phoneticPr fontId="20"/>
  </si>
  <si>
    <t>石灰散布</t>
    <phoneticPr fontId="20"/>
  </si>
  <si>
    <t>マニュアスプレッダ</t>
    <phoneticPr fontId="20"/>
  </si>
  <si>
    <t>計</t>
    <rPh sb="0" eb="1">
      <t>ケイ</t>
    </rPh>
    <phoneticPr fontId="23"/>
  </si>
  <si>
    <t>※アタッチメント稼働時間を除いた合計時間を入力</t>
    <rPh sb="8" eb="12">
      <t>カドウジカン</t>
    </rPh>
    <rPh sb="13" eb="14">
      <t>ノゾ</t>
    </rPh>
    <rPh sb="16" eb="18">
      <t>ゴウケイ</t>
    </rPh>
    <rPh sb="18" eb="20">
      <t>ジカン</t>
    </rPh>
    <rPh sb="21" eb="23">
      <t>ニュウリョク</t>
    </rPh>
    <phoneticPr fontId="20"/>
  </si>
  <si>
    <t>税抜（円）</t>
    <rPh sb="0" eb="2">
      <t>ゼイヌキ</t>
    </rPh>
    <rPh sb="3" eb="4">
      <t>エン</t>
    </rPh>
    <phoneticPr fontId="20"/>
  </si>
  <si>
    <t>税込（円）</t>
    <rPh sb="0" eb="2">
      <t>ゼイコミ</t>
    </rPh>
    <rPh sb="3" eb="4">
      <t>エン</t>
    </rPh>
    <phoneticPr fontId="20"/>
  </si>
  <si>
    <t>機械経費</t>
    <rPh sb="0" eb="2">
      <t>キカイ</t>
    </rPh>
    <rPh sb="2" eb="4">
      <t>ケイヒ</t>
    </rPh>
    <phoneticPr fontId="23"/>
  </si>
  <si>
    <t>労務費</t>
    <rPh sb="0" eb="3">
      <t>ロウムヒ</t>
    </rPh>
    <phoneticPr fontId="23"/>
  </si>
  <si>
    <t>工事雑費</t>
    <rPh sb="0" eb="4">
      <t>コウジザッピ</t>
    </rPh>
    <phoneticPr fontId="23"/>
  </si>
  <si>
    <t>委託費</t>
    <rPh sb="0" eb="3">
      <t>イタクヒ</t>
    </rPh>
    <phoneticPr fontId="23"/>
  </si>
  <si>
    <t>賃借料</t>
    <rPh sb="0" eb="3">
      <t>チンシャクリョウ</t>
    </rPh>
    <phoneticPr fontId="20"/>
  </si>
  <si>
    <t>各事業費</t>
    <rPh sb="0" eb="1">
      <t>カク</t>
    </rPh>
    <rPh sb="1" eb="4">
      <t>ジギョウヒ</t>
    </rPh>
    <phoneticPr fontId="23"/>
  </si>
  <si>
    <t>機械経費</t>
    <rPh sb="0" eb="4">
      <t>キカイケイヒ</t>
    </rPh>
    <phoneticPr fontId="20"/>
  </si>
  <si>
    <t>労務費</t>
    <rPh sb="0" eb="3">
      <t>ロウムヒ</t>
    </rPh>
    <phoneticPr fontId="20"/>
  </si>
  <si>
    <t>工事雑費</t>
    <rPh sb="0" eb="4">
      <t>コウジ</t>
    </rPh>
    <phoneticPr fontId="20"/>
  </si>
  <si>
    <t>委託費</t>
    <rPh sb="0" eb="3">
      <t>イタクヒ</t>
    </rPh>
    <phoneticPr fontId="20"/>
  </si>
  <si>
    <t>各事業費</t>
    <rPh sb="0" eb="1">
      <t>カク</t>
    </rPh>
    <rPh sb="1" eb="4">
      <t>ジギョウヒ</t>
    </rPh>
    <phoneticPr fontId="20"/>
  </si>
  <si>
    <t>単価
（円/h）</t>
    <rPh sb="0" eb="2">
      <t>タンカ</t>
    </rPh>
    <rPh sb="4" eb="5">
      <t>エン</t>
    </rPh>
    <phoneticPr fontId="23"/>
  </si>
  <si>
    <t>金額</t>
    <rPh sb="0" eb="2">
      <t>キンガク</t>
    </rPh>
    <phoneticPr fontId="23"/>
  </si>
  <si>
    <t>時給</t>
  </si>
  <si>
    <t>税抜金額</t>
    <rPh sb="0" eb="2">
      <t>ゼイヌキ</t>
    </rPh>
    <rPh sb="2" eb="4">
      <t>キンガク</t>
    </rPh>
    <phoneticPr fontId="23"/>
  </si>
  <si>
    <t>税抜金額</t>
    <rPh sb="0" eb="2">
      <t>ゼイヌキ</t>
    </rPh>
    <rPh sb="2" eb="4">
      <t>キンガク</t>
    </rPh>
    <phoneticPr fontId="20"/>
  </si>
  <si>
    <t>非課税</t>
    <rPh sb="0" eb="3">
      <t>ヒカゼイ</t>
    </rPh>
    <phoneticPr fontId="20"/>
  </si>
  <si>
    <t>税込金額</t>
    <rPh sb="0" eb="2">
      <t>ゼイコミ</t>
    </rPh>
    <rPh sb="2" eb="4">
      <t>キンガク</t>
    </rPh>
    <phoneticPr fontId="20"/>
  </si>
  <si>
    <t>○再生作業の事業費内訳</t>
    <rPh sb="1" eb="5">
      <t>サイセイサギョウ</t>
    </rPh>
    <rPh sb="6" eb="9">
      <t>ジギョウヒ</t>
    </rPh>
    <rPh sb="9" eb="11">
      <t>ウチワケ</t>
    </rPh>
    <phoneticPr fontId="23"/>
  </si>
  <si>
    <t>項目</t>
    <rPh sb="0" eb="2">
      <t>コウモク</t>
    </rPh>
    <phoneticPr fontId="23"/>
  </si>
  <si>
    <t>費用</t>
    <rPh sb="0" eb="2">
      <t>ヒヨウ</t>
    </rPh>
    <phoneticPr fontId="20"/>
  </si>
  <si>
    <t>費用</t>
    <rPh sb="0" eb="2">
      <t>ヒヨウ</t>
    </rPh>
    <phoneticPr fontId="23"/>
  </si>
  <si>
    <t>機械経費(非課税)</t>
    <rPh sb="0" eb="2">
      <t>キカイ</t>
    </rPh>
    <rPh sb="2" eb="4">
      <t>ケイヒ</t>
    </rPh>
    <rPh sb="5" eb="8">
      <t>ヒカゼイ</t>
    </rPh>
    <phoneticPr fontId="23"/>
  </si>
  <si>
    <t>機械経費(税抜)</t>
    <rPh sb="0" eb="2">
      <t>キカイ</t>
    </rPh>
    <rPh sb="2" eb="4">
      <t>ケイヒ</t>
    </rPh>
    <rPh sb="5" eb="7">
      <t>ゼイヌキ</t>
    </rPh>
    <phoneticPr fontId="23"/>
  </si>
  <si>
    <t>労務費(非課税)</t>
    <rPh sb="0" eb="3">
      <t>ロウムヒ</t>
    </rPh>
    <rPh sb="4" eb="7">
      <t>ヒカゼイ</t>
    </rPh>
    <phoneticPr fontId="23"/>
  </si>
  <si>
    <t>労務費(税抜)</t>
    <rPh sb="0" eb="3">
      <t>ロウムヒ</t>
    </rPh>
    <rPh sb="4" eb="6">
      <t>ゼイヌキ</t>
    </rPh>
    <phoneticPr fontId="23"/>
  </si>
  <si>
    <t>工事雑費(税込)</t>
    <rPh sb="0" eb="4">
      <t>コウジザッピ</t>
    </rPh>
    <rPh sb="5" eb="7">
      <t>ゼイコミ</t>
    </rPh>
    <phoneticPr fontId="23"/>
  </si>
  <si>
    <t>工事雑費(税抜)</t>
    <rPh sb="0" eb="4">
      <t>コウジザッピ</t>
    </rPh>
    <rPh sb="5" eb="7">
      <t>ゼイヌキ</t>
    </rPh>
    <phoneticPr fontId="23"/>
  </si>
  <si>
    <t>委託費(税込)</t>
    <rPh sb="0" eb="3">
      <t>イタクヒ</t>
    </rPh>
    <rPh sb="4" eb="6">
      <t>ゼイコミ</t>
    </rPh>
    <phoneticPr fontId="23"/>
  </si>
  <si>
    <t>委託費(税抜)</t>
    <rPh sb="0" eb="3">
      <t>イタクヒ</t>
    </rPh>
    <rPh sb="4" eb="6">
      <t>ゼイヌキ</t>
    </rPh>
    <phoneticPr fontId="23"/>
  </si>
  <si>
    <t>賃借料(税込)</t>
    <rPh sb="0" eb="3">
      <t>チンシャクリョウ</t>
    </rPh>
    <rPh sb="3" eb="7">
      <t>ゼイコミ</t>
    </rPh>
    <rPh sb="4" eb="6">
      <t>ゼイコミ</t>
    </rPh>
    <phoneticPr fontId="23"/>
  </si>
  <si>
    <t>賃借料(税抜)</t>
    <rPh sb="0" eb="3">
      <t>チンシャクリョウ</t>
    </rPh>
    <rPh sb="4" eb="6">
      <t>ゼイヌキ</t>
    </rPh>
    <phoneticPr fontId="23"/>
  </si>
  <si>
    <t>※機械経費：機械損料の場合は、令和6年度土地改良工事積算基準から引用</t>
    <rPh sb="1" eb="5">
      <t>キカイケイヒ</t>
    </rPh>
    <rPh sb="6" eb="10">
      <t>キカイソンリョウ</t>
    </rPh>
    <rPh sb="11" eb="13">
      <t>バアイ</t>
    </rPh>
    <rPh sb="15" eb="17">
      <t>レイワ</t>
    </rPh>
    <rPh sb="18" eb="20">
      <t>ネンド</t>
    </rPh>
    <rPh sb="20" eb="22">
      <t>トチ</t>
    </rPh>
    <rPh sb="22" eb="24">
      <t>カイリョウ</t>
    </rPh>
    <rPh sb="24" eb="26">
      <t>コウジ</t>
    </rPh>
    <rPh sb="26" eb="28">
      <t>セキサン</t>
    </rPh>
    <rPh sb="28" eb="30">
      <t>キジュン</t>
    </rPh>
    <rPh sb="32" eb="34">
      <t>インヨウ</t>
    </rPh>
    <phoneticPr fontId="23"/>
  </si>
  <si>
    <t>事業費A(税込)</t>
    <rPh sb="0" eb="3">
      <t>ジギョウヒ</t>
    </rPh>
    <rPh sb="5" eb="7">
      <t>ゼイコミ</t>
    </rPh>
    <phoneticPr fontId="23"/>
  </si>
  <si>
    <t>事業費B(税抜)</t>
    <rPh sb="0" eb="3">
      <t>ジギョウヒ</t>
    </rPh>
    <rPh sb="5" eb="7">
      <t>ゼイヌキ</t>
    </rPh>
    <phoneticPr fontId="23"/>
  </si>
  <si>
    <t>※労務費：令和7年度公共工事設計労務単価表から引用</t>
    <rPh sb="1" eb="4">
      <t>ロウムヒ</t>
    </rPh>
    <rPh sb="5" eb="7">
      <t>レイワ</t>
    </rPh>
    <rPh sb="8" eb="9">
      <t>ネン</t>
    </rPh>
    <rPh sb="9" eb="10">
      <t>ド</t>
    </rPh>
    <rPh sb="10" eb="14">
      <t>コウキョウコウジ</t>
    </rPh>
    <rPh sb="14" eb="16">
      <t>セッケイ</t>
    </rPh>
    <rPh sb="16" eb="21">
      <t>ロウムタンカヒョウ</t>
    </rPh>
    <rPh sb="23" eb="25">
      <t>インヨウ</t>
    </rPh>
    <phoneticPr fontId="23"/>
  </si>
  <si>
    <t>※機械をリース・借用する場合は、「賃借料」の該当機械の行に、費用を記載する。</t>
    <rPh sb="1" eb="3">
      <t>キカイ</t>
    </rPh>
    <rPh sb="8" eb="10">
      <t>シャクヨウ</t>
    </rPh>
    <rPh sb="12" eb="14">
      <t>バアイ</t>
    </rPh>
    <rPh sb="17" eb="20">
      <t>チンシャクリョウ</t>
    </rPh>
    <rPh sb="22" eb="24">
      <t>ガイトウ</t>
    </rPh>
    <rPh sb="24" eb="26">
      <t>キカイ</t>
    </rPh>
    <rPh sb="27" eb="28">
      <t>ギョウ</t>
    </rPh>
    <rPh sb="30" eb="32">
      <t>ヒヨウ</t>
    </rPh>
    <rPh sb="33" eb="35">
      <t>キサイ</t>
    </rPh>
    <phoneticPr fontId="20"/>
  </si>
  <si>
    <t>※外部業者に委託する場合は作成不要。</t>
    <rPh sb="1" eb="3">
      <t>ガイブ</t>
    </rPh>
    <rPh sb="3" eb="5">
      <t>ギョウシャ</t>
    </rPh>
    <rPh sb="6" eb="8">
      <t>イタク</t>
    </rPh>
    <rPh sb="10" eb="12">
      <t>バアイ</t>
    </rPh>
    <rPh sb="13" eb="15">
      <t>サクセイ</t>
    </rPh>
    <rPh sb="15" eb="17">
      <t>フヨウ</t>
    </rPh>
    <phoneticPr fontId="20"/>
  </si>
  <si>
    <t>１　荒廃農地等再生支援</t>
    <rPh sb="2" eb="7">
      <t>コウハイノウチトウ</t>
    </rPh>
    <rPh sb="7" eb="11">
      <t>サイセイシエン</t>
    </rPh>
    <phoneticPr fontId="20"/>
  </si>
  <si>
    <t>（１）事業実施主体の経営概要</t>
    <rPh sb="3" eb="9">
      <t>ジギョウジッシシュタイ</t>
    </rPh>
    <rPh sb="10" eb="12">
      <t>ケイエイ</t>
    </rPh>
    <rPh sb="12" eb="14">
      <t>ガイヨウ</t>
    </rPh>
    <phoneticPr fontId="20"/>
  </si>
  <si>
    <t>事業実施主体名</t>
    <rPh sb="0" eb="2">
      <t>ジギョウ</t>
    </rPh>
    <rPh sb="2" eb="4">
      <t>ジッシ</t>
    </rPh>
    <rPh sb="4" eb="6">
      <t>シュタイ</t>
    </rPh>
    <rPh sb="6" eb="7">
      <t>ナ</t>
    </rPh>
    <phoneticPr fontId="20"/>
  </si>
  <si>
    <t>枝物の生産経験</t>
    <rPh sb="0" eb="1">
      <t>エダ</t>
    </rPh>
    <rPh sb="1" eb="2">
      <t>モノ</t>
    </rPh>
    <rPh sb="3" eb="7">
      <t>セイサンケイケン</t>
    </rPh>
    <phoneticPr fontId="20"/>
  </si>
  <si>
    <t>有・無</t>
    <rPh sb="0" eb="1">
      <t>アリ</t>
    </rPh>
    <rPh sb="2" eb="3">
      <t>ム</t>
    </rPh>
    <phoneticPr fontId="20"/>
  </si>
  <si>
    <t>枝物の栽培面積</t>
    <rPh sb="0" eb="2">
      <t>エダモノ</t>
    </rPh>
    <rPh sb="3" eb="7">
      <t>サイバイメンセキ</t>
    </rPh>
    <phoneticPr fontId="20"/>
  </si>
  <si>
    <t>他の栽培品目</t>
    <rPh sb="0" eb="1">
      <t>ホカ</t>
    </rPh>
    <rPh sb="2" eb="6">
      <t>サイバイヒンモク</t>
    </rPh>
    <phoneticPr fontId="20"/>
  </si>
  <si>
    <t>水稲</t>
    <rPh sb="0" eb="2">
      <t>スイトウ</t>
    </rPh>
    <phoneticPr fontId="20"/>
  </si>
  <si>
    <t>（２）再生作業を実施する土地の概要</t>
    <rPh sb="3" eb="7">
      <t>サイセイサギョウ</t>
    </rPh>
    <rPh sb="8" eb="10">
      <t>ジッシ</t>
    </rPh>
    <rPh sb="12" eb="14">
      <t>トチ</t>
    </rPh>
    <rPh sb="15" eb="17">
      <t>ガイヨウ</t>
    </rPh>
    <phoneticPr fontId="20"/>
  </si>
  <si>
    <t>再生予定地の所在地</t>
    <rPh sb="0" eb="4">
      <t>サイセイヨテイ</t>
    </rPh>
    <rPh sb="4" eb="5">
      <t>チ</t>
    </rPh>
    <rPh sb="6" eb="9">
      <t>ショザイチ</t>
    </rPh>
    <phoneticPr fontId="20"/>
  </si>
  <si>
    <t>区分</t>
    <rPh sb="0" eb="2">
      <t>クブン</t>
    </rPh>
    <phoneticPr fontId="20"/>
  </si>
  <si>
    <t>現行の貸借</t>
    <rPh sb="0" eb="2">
      <t>ゲンコウ</t>
    </rPh>
    <rPh sb="3" eb="5">
      <t>タイシャク</t>
    </rPh>
    <phoneticPr fontId="20"/>
  </si>
  <si>
    <t>中間管理事業の貸借</t>
    <rPh sb="0" eb="2">
      <t>チュウカン</t>
    </rPh>
    <rPh sb="2" eb="4">
      <t>カンリ</t>
    </rPh>
    <rPh sb="4" eb="6">
      <t>ジギョウ</t>
    </rPh>
    <rPh sb="7" eb="9">
      <t>タイシャク</t>
    </rPh>
    <phoneticPr fontId="20"/>
  </si>
  <si>
    <t>＜区分＞</t>
    <rPh sb="1" eb="3">
      <t>クブン</t>
    </rPh>
    <phoneticPr fontId="20"/>
  </si>
  <si>
    <t>＜現行の貸借方法＞</t>
    <rPh sb="1" eb="3">
      <t>ゲンコウ</t>
    </rPh>
    <rPh sb="4" eb="6">
      <t>タイシャク</t>
    </rPh>
    <rPh sb="6" eb="8">
      <t>ホウホウ</t>
    </rPh>
    <phoneticPr fontId="20"/>
  </si>
  <si>
    <t>方法</t>
    <rPh sb="0" eb="2">
      <t>ホウホウ</t>
    </rPh>
    <phoneticPr fontId="20"/>
  </si>
  <si>
    <t>満了日</t>
    <rPh sb="0" eb="3">
      <t>マンリョウビ</t>
    </rPh>
    <phoneticPr fontId="20"/>
  </si>
  <si>
    <t>契約始期</t>
    <rPh sb="0" eb="4">
      <t>ケイヤクシキ</t>
    </rPh>
    <phoneticPr fontId="20"/>
  </si>
  <si>
    <t>契約終期</t>
    <rPh sb="0" eb="4">
      <t>ケイヤクシュウキ</t>
    </rPh>
    <phoneticPr fontId="20"/>
  </si>
  <si>
    <t>荒廃農地</t>
    <rPh sb="0" eb="4">
      <t>コウハイノウチ</t>
    </rPh>
    <phoneticPr fontId="20"/>
  </si>
  <si>
    <t>（１号遊休農地を除く）</t>
  </si>
  <si>
    <t>中間管理事業</t>
    <rPh sb="0" eb="2">
      <t>チュウカン</t>
    </rPh>
    <rPh sb="2" eb="4">
      <t>カンリ</t>
    </rPh>
    <rPh sb="4" eb="6">
      <t>ジギョウ</t>
    </rPh>
    <phoneticPr fontId="20"/>
  </si>
  <si>
    <t>水戸市笠原町１２３４</t>
    <rPh sb="0" eb="3">
      <t>ミトシ</t>
    </rPh>
    <rPh sb="3" eb="5">
      <t>カサハラ</t>
    </rPh>
    <rPh sb="5" eb="6">
      <t>マチ</t>
    </rPh>
    <phoneticPr fontId="20"/>
  </si>
  <si>
    <t>遊休農地</t>
    <rPh sb="0" eb="4">
      <t>ユウキュウノウチ</t>
    </rPh>
    <phoneticPr fontId="20"/>
  </si>
  <si>
    <t>（２号遊休農地、１号遊休農地）</t>
  </si>
  <si>
    <t>農地法第３条/利用権設定</t>
    <rPh sb="0" eb="3">
      <t>ノウチホウ</t>
    </rPh>
    <rPh sb="3" eb="4">
      <t>ダイ</t>
    </rPh>
    <rPh sb="5" eb="6">
      <t>ジョウ</t>
    </rPh>
    <rPh sb="7" eb="12">
      <t>リヨウケンセッテイ</t>
    </rPh>
    <phoneticPr fontId="20"/>
  </si>
  <si>
    <t>水戸市笠原町１２３５
　　〃　　１２３６</t>
    <rPh sb="0" eb="3">
      <t>ミトシ</t>
    </rPh>
    <rPh sb="3" eb="5">
      <t>カサハラ</t>
    </rPh>
    <rPh sb="5" eb="6">
      <t>マチ</t>
    </rPh>
    <phoneticPr fontId="20"/>
  </si>
  <si>
    <t>生産力が低下した農地</t>
    <rPh sb="0" eb="3">
      <t>セイサンリョク</t>
    </rPh>
    <rPh sb="4" eb="6">
      <t>テイカ</t>
    </rPh>
    <rPh sb="8" eb="10">
      <t>ノウチ</t>
    </rPh>
    <phoneticPr fontId="20"/>
  </si>
  <si>
    <t>自己所有地</t>
    <rPh sb="0" eb="5">
      <t>ジコショユウチ</t>
    </rPh>
    <phoneticPr fontId="20"/>
  </si>
  <si>
    <t>水戸市笠原町２２２２</t>
    <rPh sb="0" eb="3">
      <t>ミトシ</t>
    </rPh>
    <rPh sb="3" eb="5">
      <t>カサハラ</t>
    </rPh>
    <rPh sb="5" eb="6">
      <t>マチ</t>
    </rPh>
    <phoneticPr fontId="20"/>
  </si>
  <si>
    <t>田</t>
    <rPh sb="0" eb="1">
      <t>タ</t>
    </rPh>
    <phoneticPr fontId="20"/>
  </si>
  <si>
    <t>その他</t>
    <rPh sb="2" eb="3">
      <t>ホカ</t>
    </rPh>
    <phoneticPr fontId="20"/>
  </si>
  <si>
    <t>１　隣接する複数筆の圃場において再生作業を実施する場合は、同行に記載する。</t>
    <rPh sb="2" eb="4">
      <t>リンセツ</t>
    </rPh>
    <rPh sb="6" eb="9">
      <t>フクスウヒツ</t>
    </rPh>
    <rPh sb="10" eb="12">
      <t>ホジョウ</t>
    </rPh>
    <rPh sb="16" eb="18">
      <t>サイセイ</t>
    </rPh>
    <rPh sb="18" eb="20">
      <t>サギョウ</t>
    </rPh>
    <rPh sb="21" eb="23">
      <t>ジッシ</t>
    </rPh>
    <rPh sb="25" eb="27">
      <t>バアイ</t>
    </rPh>
    <rPh sb="29" eb="31">
      <t>ドウギョウ</t>
    </rPh>
    <rPh sb="32" eb="34">
      <t>キサイ</t>
    </rPh>
    <phoneticPr fontId="20"/>
  </si>
  <si>
    <t>２　「満了日」以下は、「方法」で「農地法第３条/利用権設定」を選択した場合に限り記入する。</t>
    <rPh sb="3" eb="6">
      <t>マンリョウビ</t>
    </rPh>
    <rPh sb="7" eb="9">
      <t>イカ</t>
    </rPh>
    <rPh sb="12" eb="14">
      <t>ホウホウ</t>
    </rPh>
    <rPh sb="17" eb="20">
      <t>ノウチホウ</t>
    </rPh>
    <rPh sb="20" eb="21">
      <t>ダイ</t>
    </rPh>
    <rPh sb="22" eb="23">
      <t>ジョウ</t>
    </rPh>
    <rPh sb="24" eb="29">
      <t>リヨウケンセッテイ</t>
    </rPh>
    <rPh sb="31" eb="33">
      <t>センタク</t>
    </rPh>
    <rPh sb="35" eb="37">
      <t>バアイ</t>
    </rPh>
    <rPh sb="38" eb="39">
      <t>カギ</t>
    </rPh>
    <rPh sb="40" eb="42">
      <t>キニュウ</t>
    </rPh>
    <phoneticPr fontId="20"/>
  </si>
  <si>
    <t>（３）事業内容</t>
    <rPh sb="3" eb="7">
      <t>ジギョウナイヨウ</t>
    </rPh>
    <phoneticPr fontId="20"/>
  </si>
  <si>
    <t>（単位：円）</t>
    <rPh sb="1" eb="3">
      <t>タンイ</t>
    </rPh>
    <rPh sb="4" eb="5">
      <t>エン</t>
    </rPh>
    <phoneticPr fontId="20"/>
  </si>
  <si>
    <t>品目</t>
    <rPh sb="0" eb="2">
      <t>ヒンモク</t>
    </rPh>
    <phoneticPr fontId="20"/>
  </si>
  <si>
    <t>面積(a)</t>
    <rPh sb="0" eb="2">
      <t>メンセキ</t>
    </rPh>
    <phoneticPr fontId="20"/>
  </si>
  <si>
    <t>事業費</t>
    <rPh sb="0" eb="2">
      <t>ジギョウ</t>
    </rPh>
    <rPh sb="2" eb="3">
      <t>ヒ</t>
    </rPh>
    <phoneticPr fontId="20"/>
  </si>
  <si>
    <t>自己負担</t>
    <rPh sb="0" eb="4">
      <t>ジコフタン</t>
    </rPh>
    <phoneticPr fontId="20"/>
  </si>
  <si>
    <t>備考</t>
    <rPh sb="0" eb="2">
      <t>ビコウ</t>
    </rPh>
    <phoneticPr fontId="20"/>
  </si>
  <si>
    <t>B×1/2 C</t>
    <phoneticPr fontId="20"/>
  </si>
  <si>
    <t>上限額 D</t>
    <rPh sb="0" eb="3">
      <t>ジョウゲンガク</t>
    </rPh>
    <phoneticPr fontId="20"/>
  </si>
  <si>
    <t>税込A</t>
    <rPh sb="0" eb="2">
      <t>ゼイコミ</t>
    </rPh>
    <phoneticPr fontId="20"/>
  </si>
  <si>
    <t>税抜B</t>
    <rPh sb="0" eb="2">
      <t>ゼイヌキ</t>
    </rPh>
    <phoneticPr fontId="20"/>
  </si>
  <si>
    <t>千円未満切捨て</t>
    <rPh sb="0" eb="1">
      <t>セン</t>
    </rPh>
    <rPh sb="1" eb="2">
      <t>エン</t>
    </rPh>
    <rPh sb="2" eb="4">
      <t>ミマン</t>
    </rPh>
    <rPh sb="4" eb="6">
      <t>キリス</t>
    </rPh>
    <phoneticPr fontId="20"/>
  </si>
  <si>
    <t>面積(a)×２万円</t>
    <rPh sb="0" eb="2">
      <t>メンセキ</t>
    </rPh>
    <rPh sb="7" eb="9">
      <t>マンエン</t>
    </rPh>
    <phoneticPr fontId="20"/>
  </si>
  <si>
    <t>ハナモモ</t>
    <phoneticPr fontId="20"/>
  </si>
  <si>
    <t>ユーカリ・ハナモモ</t>
    <phoneticPr fontId="20"/>
  </si>
  <si>
    <t>アカメヤナギ</t>
    <phoneticPr fontId="20"/>
  </si>
  <si>
    <t>１　「面積」には、再生作業を実施する面積を小数点第１位を切捨てて記載する。</t>
    <rPh sb="21" eb="24">
      <t>ショウスウテン</t>
    </rPh>
    <rPh sb="28" eb="30">
      <t>キリス</t>
    </rPh>
    <rPh sb="32" eb="34">
      <t>キサイ</t>
    </rPh>
    <phoneticPr fontId="20"/>
  </si>
  <si>
    <t>２　新規就農者が50a以上の農地において、再生作業を実施する場合、CにはBに2/3を乗じた額を記載する。</t>
    <rPh sb="2" eb="7">
      <t>シンキシュウノウシャ</t>
    </rPh>
    <rPh sb="11" eb="13">
      <t>イジョウ</t>
    </rPh>
    <rPh sb="14" eb="16">
      <t>ノウチ</t>
    </rPh>
    <rPh sb="21" eb="25">
      <t>サイセイサギョウ</t>
    </rPh>
    <rPh sb="26" eb="28">
      <t>ジッシ</t>
    </rPh>
    <rPh sb="30" eb="32">
      <t>バアイ</t>
    </rPh>
    <rPh sb="42" eb="43">
      <t>ジョウ</t>
    </rPh>
    <rPh sb="45" eb="46">
      <t>ガク</t>
    </rPh>
    <rPh sb="47" eb="49">
      <t>キサイ</t>
    </rPh>
    <phoneticPr fontId="20"/>
  </si>
  <si>
    <t>３　消費税相当額は自己負担とすること。</t>
    <rPh sb="2" eb="5">
      <t>ショウヒゼイ</t>
    </rPh>
    <rPh sb="5" eb="8">
      <t>ソウトウガク</t>
    </rPh>
    <rPh sb="9" eb="13">
      <t>ジコフタン</t>
    </rPh>
    <phoneticPr fontId="20"/>
  </si>
  <si>
    <t>（４）枝物の生産計画</t>
    <rPh sb="3" eb="5">
      <t>エダモノ</t>
    </rPh>
    <rPh sb="6" eb="10">
      <t>セイサンケイカク</t>
    </rPh>
    <phoneticPr fontId="20"/>
  </si>
  <si>
    <t>（単位：a）</t>
    <rPh sb="1" eb="3">
      <t>タンイ</t>
    </rPh>
    <phoneticPr fontId="20"/>
  </si>
  <si>
    <t>現況(R7)</t>
    <rPh sb="0" eb="2">
      <t>ゲンキョウ</t>
    </rPh>
    <phoneticPr fontId="20"/>
  </si>
  <si>
    <t>計画（R8）</t>
    <phoneticPr fontId="20"/>
  </si>
  <si>
    <t>計画(R10)</t>
    <rPh sb="0" eb="2">
      <t>ケイカク</t>
    </rPh>
    <phoneticPr fontId="20"/>
  </si>
  <si>
    <t>面積</t>
    <rPh sb="0" eb="2">
      <t>メンセキ</t>
    </rPh>
    <phoneticPr fontId="20"/>
  </si>
  <si>
    <t>面積</t>
    <phoneticPr fontId="20"/>
  </si>
  <si>
    <t>本事業で改植する面積</t>
    <rPh sb="0" eb="1">
      <t>ホン</t>
    </rPh>
    <rPh sb="1" eb="3">
      <t>ジギョウ</t>
    </rPh>
    <rPh sb="4" eb="6">
      <t>カイショク</t>
    </rPh>
    <rPh sb="8" eb="10">
      <t>メンセキ</t>
    </rPh>
    <phoneticPr fontId="20"/>
  </si>
  <si>
    <t>枝物の栽培面積</t>
    <rPh sb="0" eb="2">
      <t>エダモノ</t>
    </rPh>
    <rPh sb="3" eb="5">
      <t>サイバイ</t>
    </rPh>
    <rPh sb="5" eb="7">
      <t>メンセキ</t>
    </rPh>
    <phoneticPr fontId="20"/>
  </si>
  <si>
    <t>ユーカリ</t>
    <phoneticPr fontId="20"/>
  </si>
  <si>
    <t>（１）事業内容</t>
    <rPh sb="3" eb="7">
      <t>ジギョウナイヨウ</t>
    </rPh>
    <phoneticPr fontId="20"/>
  </si>
  <si>
    <t>事業量</t>
    <rPh sb="0" eb="3">
      <t>ジギョウリョウ</t>
    </rPh>
    <phoneticPr fontId="20"/>
  </si>
  <si>
    <t>事業費</t>
    <rPh sb="0" eb="3">
      <t>ジギョウヒ</t>
    </rPh>
    <phoneticPr fontId="20"/>
  </si>
  <si>
    <t>国　費</t>
    <rPh sb="0" eb="1">
      <t>クニ</t>
    </rPh>
    <rPh sb="2" eb="3">
      <t>ヒ</t>
    </rPh>
    <phoneticPr fontId="20"/>
  </si>
  <si>
    <t>税抜B×1/2 C</t>
    <rPh sb="0" eb="2">
      <t>ゼイヌキ</t>
    </rPh>
    <phoneticPr fontId="20"/>
  </si>
  <si>
    <t>（型式・能力）</t>
    <rPh sb="1" eb="3">
      <t>カタシキ</t>
    </rPh>
    <rPh sb="4" eb="6">
      <t>ノウリョク</t>
    </rPh>
    <phoneticPr fontId="20"/>
  </si>
  <si>
    <t>（台）</t>
    <rPh sb="1" eb="2">
      <t>ダイ</t>
    </rPh>
    <phoneticPr fontId="20"/>
  </si>
  <si>
    <t>C・上限150万円まで</t>
    <rPh sb="2" eb="4">
      <t>ジョウゲン</t>
    </rPh>
    <rPh sb="7" eb="9">
      <t>マンエン</t>
    </rPh>
    <phoneticPr fontId="20"/>
  </si>
  <si>
    <t>千円未満切捨て</t>
    <rPh sb="0" eb="2">
      <t>センエン</t>
    </rPh>
    <rPh sb="2" eb="4">
      <t>ミマン</t>
    </rPh>
    <rPh sb="4" eb="6">
      <t>キリス</t>
    </rPh>
    <phoneticPr fontId="20"/>
  </si>
  <si>
    <t>チッパー（ABC-123）</t>
    <phoneticPr fontId="20"/>
  </si>
  <si>
    <t>乗用草刈機（ABC-111・20PS）</t>
    <rPh sb="0" eb="2">
      <t>ジョウヨウ</t>
    </rPh>
    <rPh sb="2" eb="5">
      <t>クサカリキ</t>
    </rPh>
    <phoneticPr fontId="20"/>
  </si>
  <si>
    <t>１　補助上限額は１５０万円である。</t>
    <rPh sb="2" eb="7">
      <t>ホジョジョウゲンガク</t>
    </rPh>
    <rPh sb="11" eb="13">
      <t>マンエン</t>
    </rPh>
    <phoneticPr fontId="20"/>
  </si>
  <si>
    <t>２　消費税相当額は、自己負担とすること。</t>
    <rPh sb="2" eb="5">
      <t>ショウヒゼイ</t>
    </rPh>
    <rPh sb="5" eb="8">
      <t>ソウトウガク</t>
    </rPh>
    <rPh sb="10" eb="14">
      <t>ジコフタン</t>
    </rPh>
    <phoneticPr fontId="20"/>
  </si>
  <si>
    <r>
      <t>令和８年度いばらきの枝物トップランナー産地拡大事業実施</t>
    </r>
    <r>
      <rPr>
        <strike/>
        <sz val="11"/>
        <rFont val="ＭＳ 明朝"/>
        <family val="1"/>
        <charset val="128"/>
      </rPr>
      <t>（変更）</t>
    </r>
    <r>
      <rPr>
        <sz val="11"/>
        <rFont val="ＭＳ 明朝"/>
        <family val="1"/>
        <charset val="128"/>
      </rPr>
      <t>計画書</t>
    </r>
    <rPh sb="0" eb="2">
      <t>レイワ</t>
    </rPh>
    <rPh sb="3" eb="5">
      <t>ネンド</t>
    </rPh>
    <rPh sb="10" eb="12">
      <t>エダモノ</t>
    </rPh>
    <rPh sb="19" eb="25">
      <t>サンチカクダイジギョウ</t>
    </rPh>
    <rPh sb="25" eb="27">
      <t>ジッシ</t>
    </rPh>
    <rPh sb="28" eb="30">
      <t>ヘンコウ</t>
    </rPh>
    <rPh sb="31" eb="33">
      <t>ケイカク</t>
    </rPh>
    <rPh sb="33" eb="34">
      <t>ショ</t>
    </rPh>
    <phoneticPr fontId="20"/>
  </si>
  <si>
    <r>
      <t>圃場番号　（</t>
    </r>
    <r>
      <rPr>
        <b/>
        <u/>
        <sz val="10"/>
        <color rgb="FFFF0000"/>
        <rFont val="ＭＳ 明朝"/>
        <family val="1"/>
        <charset val="128"/>
      </rPr>
      <t>１</t>
    </r>
    <r>
      <rPr>
        <sz val="10"/>
        <rFont val="ＭＳ 明朝"/>
        <family val="1"/>
        <charset val="128"/>
      </rPr>
      <t>）</t>
    </r>
    <phoneticPr fontId="20"/>
  </si>
  <si>
    <t>国費</t>
    <rPh sb="0" eb="2">
      <t>コクヒ</t>
    </rPh>
    <phoneticPr fontId="20"/>
  </si>
  <si>
    <t>（ABC-111・20PS）</t>
    <phoneticPr fontId="20"/>
  </si>
  <si>
    <t>乗用草刈機</t>
    <rPh sb="0" eb="2">
      <t>ジョウヨウ</t>
    </rPh>
    <rPh sb="2" eb="4">
      <t>クサカ</t>
    </rPh>
    <rPh sb="4" eb="5">
      <t>キ</t>
    </rPh>
    <phoneticPr fontId="20"/>
  </si>
  <si>
    <t>乗用草刈機</t>
    <rPh sb="0" eb="4">
      <t>ジョウヨウクサカ</t>
    </rPh>
    <rPh sb="4" eb="5">
      <t>キ</t>
    </rPh>
    <phoneticPr fontId="20"/>
  </si>
  <si>
    <r>
      <t>　令和</t>
    </r>
    <r>
      <rPr>
        <b/>
        <u/>
        <sz val="11"/>
        <color rgb="FFFF0000"/>
        <rFont val="ＭＳ 明朝"/>
        <family val="1"/>
        <charset val="128"/>
      </rPr>
      <t>８</t>
    </r>
    <r>
      <rPr>
        <sz val="11"/>
        <rFont val="ＭＳ 明朝"/>
        <family val="1"/>
        <charset val="128"/>
      </rPr>
      <t>年</t>
    </r>
    <r>
      <rPr>
        <b/>
        <u/>
        <sz val="11"/>
        <color rgb="FFFF0000"/>
        <rFont val="ＭＳ 明朝"/>
        <family val="1"/>
        <charset val="128"/>
      </rPr>
      <t>７</t>
    </r>
    <r>
      <rPr>
        <sz val="11"/>
        <rFont val="ＭＳ 明朝"/>
        <family val="1"/>
        <charset val="128"/>
      </rPr>
      <t>月</t>
    </r>
    <r>
      <rPr>
        <b/>
        <u/>
        <sz val="11"/>
        <color rgb="FFFF0000"/>
        <rFont val="ＭＳ 明朝"/>
        <family val="1"/>
        <charset val="128"/>
      </rPr>
      <t>31</t>
    </r>
    <r>
      <rPr>
        <sz val="11"/>
        <rFont val="ＭＳ 明朝"/>
        <family val="1"/>
        <charset val="128"/>
      </rPr>
      <t>日付け</t>
    </r>
    <r>
      <rPr>
        <b/>
        <u/>
        <sz val="11"/>
        <color rgb="FFFF0000"/>
        <rFont val="ＭＳ 明朝"/>
        <family val="1"/>
        <charset val="128"/>
      </rPr>
      <t>農林</t>
    </r>
    <r>
      <rPr>
        <sz val="11"/>
        <rFont val="ＭＳ 明朝"/>
        <family val="1"/>
        <charset val="128"/>
      </rPr>
      <t>第</t>
    </r>
    <r>
      <rPr>
        <b/>
        <u/>
        <sz val="11"/>
        <color rgb="FFFF0000"/>
        <rFont val="ＭＳ 明朝"/>
        <family val="1"/>
        <charset val="128"/>
      </rPr>
      <t>259</t>
    </r>
    <r>
      <rPr>
        <sz val="11"/>
        <rFont val="ＭＳ 明朝"/>
        <family val="1"/>
        <charset val="128"/>
      </rPr>
      <t>号で補助金の交付決定のあった事業について、下記のとおり実施したので、令和８年度いばらきの枝物トップランナー産地拡大事業費補助金交付等要綱第12条の規定により、実績報告いたします。
　なお、併せて精算額として、令和８年度いばらきの枝物トップランナー産地拡大事業補助金</t>
    </r>
    <r>
      <rPr>
        <b/>
        <u/>
        <sz val="11"/>
        <color rgb="FFFF0000"/>
        <rFont val="ＭＳ 明朝"/>
        <family val="1"/>
        <charset val="128"/>
      </rPr>
      <t>2,416,000</t>
    </r>
    <r>
      <rPr>
        <sz val="11"/>
        <rFont val="ＭＳ 明朝"/>
        <family val="1"/>
        <charset val="128"/>
      </rPr>
      <t>円の交付を請求します。</t>
    </r>
    <rPh sb="14" eb="15">
      <t>ダイ</t>
    </rPh>
    <phoneticPr fontId="20"/>
  </si>
  <si>
    <t>3t</t>
  </si>
  <si>
    <t>255,180(270,181)</t>
  </si>
  <si>
    <t>122,670(134,937)</t>
    <phoneticPr fontId="20"/>
  </si>
  <si>
    <t>165,330(150,300)</t>
    <phoneticPr fontId="20"/>
  </si>
  <si>
    <t>マニュアスプレッタ</t>
    <phoneticPr fontId="20"/>
  </si>
  <si>
    <t>石灰散布、トラクタ</t>
    <rPh sb="0" eb="4">
      <t>セッカイサンプ</t>
    </rPh>
    <phoneticPr fontId="20"/>
  </si>
  <si>
    <t>撮影日：令和８年10月18日　作業内容：抜根</t>
    <rPh sb="0" eb="3">
      <t>サツエイビ</t>
    </rPh>
    <rPh sb="4" eb="6">
      <t>レイワ</t>
    </rPh>
    <rPh sb="7" eb="8">
      <t>ネン</t>
    </rPh>
    <rPh sb="10" eb="11">
      <t>ツキ</t>
    </rPh>
    <rPh sb="13" eb="14">
      <t>ヒ</t>
    </rPh>
    <rPh sb="15" eb="19">
      <t>サギョウナイヨウ</t>
    </rPh>
    <rPh sb="20" eb="22">
      <t>バッコン</t>
    </rPh>
    <phoneticPr fontId="20"/>
  </si>
  <si>
    <r>
      <t>（２）</t>
    </r>
    <r>
      <rPr>
        <b/>
        <u/>
        <sz val="11"/>
        <color rgb="FFFF0000"/>
        <rFont val="ＭＳ 明朝"/>
        <family val="1"/>
        <charset val="128"/>
      </rPr>
      <t>乗用草刈機</t>
    </r>
    <rPh sb="3" eb="7">
      <t>ジョウヨウクサカ</t>
    </rPh>
    <rPh sb="7" eb="8">
      <t>キ</t>
    </rPh>
    <phoneticPr fontId="20"/>
  </si>
  <si>
    <t>伐根、ユンボ</t>
    <rPh sb="0" eb="2">
      <t>バッコン</t>
    </rPh>
    <phoneticPr fontId="20"/>
  </si>
  <si>
    <t>撮影日：令和８年10月20日　作業内容：抜根</t>
    <rPh sb="0" eb="3">
      <t>サツエイビ</t>
    </rPh>
    <rPh sb="4" eb="6">
      <t>レイワ</t>
    </rPh>
    <rPh sb="7" eb="8">
      <t>ネン</t>
    </rPh>
    <rPh sb="10" eb="11">
      <t>ツキ</t>
    </rPh>
    <rPh sb="13" eb="14">
      <t>ヒ</t>
    </rPh>
    <rPh sb="15" eb="19">
      <t>サギョウナイヨウ</t>
    </rPh>
    <rPh sb="20" eb="22">
      <t>バッコン</t>
    </rPh>
    <phoneticPr fontId="20"/>
  </si>
  <si>
    <t>撮影日：令和８年10月21日　作業内容：抜根</t>
    <rPh sb="0" eb="3">
      <t>サツエイビ</t>
    </rPh>
    <rPh sb="4" eb="6">
      <t>レイワ</t>
    </rPh>
    <rPh sb="7" eb="8">
      <t>ネン</t>
    </rPh>
    <rPh sb="10" eb="11">
      <t>ツキ</t>
    </rPh>
    <rPh sb="13" eb="14">
      <t>ヒ</t>
    </rPh>
    <rPh sb="15" eb="19">
      <t>サギョウナイヨウ</t>
    </rPh>
    <rPh sb="20" eb="22">
      <t>バッコン</t>
    </rPh>
    <phoneticPr fontId="20"/>
  </si>
  <si>
    <t>（　）</t>
  </si>
  <si>
    <t>（　）</t>
    <phoneticPr fontId="20"/>
  </si>
  <si>
    <t>（3,330,000）</t>
    <phoneticPr fontId="20"/>
  </si>
  <si>
    <t>1,320,000(1,200,000)</t>
    <phoneticPr fontId="20"/>
  </si>
  <si>
    <t>1,210,000(1,100,000)</t>
  </si>
  <si>
    <t>1,430,000(1,300,000)</t>
    <phoneticPr fontId="20"/>
  </si>
  <si>
    <t>（1,830,000）</t>
    <phoneticPr fontId="20"/>
  </si>
  <si>
    <t>（3,027,272）</t>
    <phoneticPr fontId="20"/>
  </si>
  <si>
    <t>(4,890,997）</t>
    <phoneticPr fontId="20"/>
  </si>
  <si>
    <t>(2,792,992）</t>
    <phoneticPr fontId="20"/>
  </si>
  <si>
    <t>(5,208,992）</t>
    <phoneticPr fontId="20"/>
  </si>
  <si>
    <t>①実施計画書（様式第１号別添１－１）②荒廃農地等再生支援に係る写真整理帳（様式第８号別添２－１）</t>
    <rPh sb="1" eb="6">
      <t>ジッシケイカクショ</t>
    </rPh>
    <rPh sb="7" eb="9">
      <t>ヨウシキ</t>
    </rPh>
    <rPh sb="9" eb="10">
      <t>ダイ</t>
    </rPh>
    <rPh sb="11" eb="12">
      <t>ゴウ</t>
    </rPh>
    <rPh sb="12" eb="14">
      <t>ベッテン</t>
    </rPh>
    <phoneticPr fontId="20"/>
  </si>
  <si>
    <t>①着工前価格確認書（様式第８号別添１－１）（再生作業を委託した場合、機械を借用した場合）</t>
    <rPh sb="22" eb="26">
      <t>サイセイサギョウ</t>
    </rPh>
    <rPh sb="27" eb="29">
      <t>イタク</t>
    </rPh>
    <rPh sb="31" eb="33">
      <t>バアイ</t>
    </rPh>
    <rPh sb="34" eb="36">
      <t>キカイ</t>
    </rPh>
    <rPh sb="37" eb="39">
      <t>シャクヨウ</t>
    </rPh>
    <rPh sb="41" eb="43">
      <t>バアイ</t>
    </rPh>
    <phoneticPr fontId="20"/>
  </si>
  <si>
    <t>様式第１号別添1－1</t>
    <rPh sb="0" eb="2">
      <t>ヨウシキ</t>
    </rPh>
    <rPh sb="2" eb="3">
      <t>ダイ</t>
    </rPh>
    <rPh sb="4" eb="5">
      <t>ゴウ</t>
    </rPh>
    <rPh sb="5" eb="7">
      <t>ベッテン</t>
    </rPh>
    <phoneticPr fontId="20"/>
  </si>
  <si>
    <t>様式第１号別添1－2</t>
    <rPh sb="0" eb="2">
      <t>ヨウシキ</t>
    </rPh>
    <rPh sb="2" eb="3">
      <t>ダイ</t>
    </rPh>
    <rPh sb="4" eb="5">
      <t>ゴウ</t>
    </rPh>
    <rPh sb="5" eb="7">
      <t>ベッテン</t>
    </rPh>
    <phoneticPr fontId="20"/>
  </si>
  <si>
    <t>確認後の価格
税込（税抜）</t>
    <rPh sb="0" eb="2">
      <t>カクニン</t>
    </rPh>
    <rPh sb="2" eb="3">
      <t>ゴ</t>
    </rPh>
    <rPh sb="4" eb="6">
      <t>カカク</t>
    </rPh>
    <rPh sb="7" eb="9">
      <t>ゼイコミ</t>
    </rPh>
    <rPh sb="10" eb="12">
      <t>ゼイヌキ</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</si>
</sst>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
    <numFmt numFmtId="178" formatCode="#,##0_);\(#,##0\)"/>
    <numFmt numFmtId="179" formatCode="#,##0;[Red]#,##0"/>
    <numFmt numFmtId="180" formatCode="0.0"/>
    <numFmt numFmtId="181" formatCode="0_);[Red]\(0\)"/>
    <numFmt numFmtId="182" formatCode="#\a"/>
    <numFmt numFmtId="183" formatCode="#"/>
  </numFmts>
  <fonts count="6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6"/>
      <name val="游ゴシック"/>
      <family val="2"/>
      <charset val="128"/>
      <scheme val="minor"/>
    </font>
    <font>
      <sz val="11"/>
      <color theme="1"/>
      <name val="游ゴシック"/>
      <family val="3"/>
      <scheme val="minor"/>
    </font>
    <font>
      <sz val="9"/>
      <color theme="1"/>
      <name val="游ゴシック"/>
      <family val="2"/>
      <charset val="128"/>
      <scheme val="minor"/>
    </font>
    <font>
      <sz val="6"/>
      <name val="游ゴシック"/>
      <family val="3"/>
      <scheme val="minor"/>
    </font>
    <font>
      <sz val="11"/>
      <name val="ＭＳ 明朝"/>
      <family val="1"/>
      <charset val="128"/>
    </font>
    <font>
      <sz val="14"/>
      <name val="ＭＳ 明朝"/>
      <family val="1"/>
      <charset val="128"/>
    </font>
    <font>
      <u/>
      <sz val="11"/>
      <color rgb="FFFF0000"/>
      <name val="ＭＳ 明朝"/>
      <family val="1"/>
      <charset val="128"/>
    </font>
    <font>
      <u/>
      <sz val="11"/>
      <color rgb="FFFF0000"/>
      <name val="游ゴシック"/>
      <family val="2"/>
      <charset val="128"/>
      <scheme val="minor"/>
    </font>
    <font>
      <u/>
      <sz val="11"/>
      <name val="ＭＳ 明朝"/>
      <family val="1"/>
      <charset val="128"/>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u/>
      <sz val="9"/>
      <color rgb="FFFF0000"/>
      <name val="ＭＳ 明朝"/>
      <family val="1"/>
      <charset val="128"/>
    </font>
    <font>
      <sz val="16"/>
      <name val="ＭＳ 明朝"/>
      <family val="1"/>
      <charset val="128"/>
    </font>
    <font>
      <sz val="10.5"/>
      <name val="ＭＳ 明朝"/>
      <family val="1"/>
      <charset val="128"/>
    </font>
    <font>
      <sz val="18"/>
      <name val="ＭＳ 明朝"/>
      <family val="1"/>
      <charset val="128"/>
    </font>
    <font>
      <sz val="11"/>
      <name val="游ゴシック"/>
      <family val="3"/>
      <scheme val="minor"/>
    </font>
    <font>
      <sz val="12.5"/>
      <name val="ＭＳ 明朝"/>
      <family val="1"/>
      <charset val="128"/>
    </font>
    <font>
      <sz val="11"/>
      <name val="ＭＳ 明朝"/>
      <family val="1"/>
    </font>
    <font>
      <sz val="6"/>
      <name val="游ゴシック"/>
      <family val="3"/>
    </font>
    <font>
      <sz val="10.5"/>
      <name val="ＭＳ 明朝"/>
      <family val="1"/>
    </font>
    <font>
      <strike/>
      <sz val="11"/>
      <color rgb="FFFF0000"/>
      <name val="ＭＳ 明朝"/>
      <family val="1"/>
      <charset val="128"/>
    </font>
    <font>
      <b/>
      <u/>
      <sz val="11"/>
      <color rgb="FFFF0000"/>
      <name val="ＭＳ 明朝"/>
      <family val="1"/>
      <charset val="128"/>
    </font>
    <font>
      <sz val="9"/>
      <color indexed="81"/>
      <name val="MS P ゴシック"/>
      <family val="3"/>
      <charset val="128"/>
    </font>
    <font>
      <strike/>
      <sz val="10.5"/>
      <color rgb="FFFF0000"/>
      <name val="ＭＳ 明朝"/>
      <family val="1"/>
      <charset val="128"/>
    </font>
    <font>
      <b/>
      <sz val="11"/>
      <color rgb="FFFF0000"/>
      <name val="ＭＳ 明朝"/>
      <family val="1"/>
      <charset val="128"/>
    </font>
    <font>
      <b/>
      <u/>
      <sz val="12.5"/>
      <color rgb="FFFF0000"/>
      <name val="ＭＳ 明朝"/>
      <family val="1"/>
      <charset val="128"/>
    </font>
    <font>
      <b/>
      <u/>
      <sz val="10"/>
      <color rgb="FFFF0000"/>
      <name val="ＭＳ 明朝"/>
      <family val="1"/>
      <charset val="128"/>
    </font>
    <font>
      <sz val="8"/>
      <color indexed="81"/>
      <name val="MS P ゴシック"/>
      <family val="3"/>
      <charset val="128"/>
    </font>
    <font>
      <b/>
      <u/>
      <sz val="11"/>
      <color rgb="FFFF0000"/>
      <name val="游ゴシック"/>
      <family val="3"/>
      <charset val="128"/>
      <scheme val="minor"/>
    </font>
    <font>
      <b/>
      <sz val="11"/>
      <name val="ＭＳ 明朝"/>
      <family val="1"/>
      <charset val="128"/>
    </font>
    <font>
      <sz val="11"/>
      <color rgb="FFFF0000"/>
      <name val="ＭＳ 明朝"/>
      <family val="1"/>
      <charset val="128"/>
    </font>
    <font>
      <sz val="11"/>
      <name val="ＭＳ ゴシック"/>
      <family val="3"/>
    </font>
    <font>
      <b/>
      <u/>
      <sz val="14"/>
      <color rgb="FFFF0000"/>
      <name val="ＭＳ 明朝"/>
      <family val="1"/>
      <charset val="128"/>
    </font>
    <font>
      <b/>
      <u/>
      <sz val="16"/>
      <color rgb="FFFF0000"/>
      <name val="ＭＳ 明朝"/>
      <family val="1"/>
      <charset val="128"/>
    </font>
    <font>
      <b/>
      <sz val="10"/>
      <name val="ＭＳ 明朝"/>
      <family val="1"/>
      <charset val="128"/>
    </font>
    <font>
      <b/>
      <sz val="14"/>
      <name val="ＭＳ 明朝"/>
      <family val="1"/>
      <charset val="128"/>
    </font>
    <font>
      <sz val="10"/>
      <color indexed="81"/>
      <name val="MS P ゴシック"/>
      <family val="3"/>
      <charset val="128"/>
    </font>
    <font>
      <strike/>
      <sz val="11"/>
      <name val="ＭＳ 明朝"/>
      <family val="1"/>
      <charset val="128"/>
    </font>
    <font>
      <sz val="8"/>
      <name val="ＭＳ 明朝"/>
      <family val="1"/>
      <charset val="128"/>
    </font>
    <font>
      <b/>
      <u/>
      <sz val="9"/>
      <color rgb="FFFF0000"/>
      <name val="ＭＳ 明朝"/>
      <family val="1"/>
      <charset val="128"/>
    </font>
    <font>
      <sz val="10"/>
      <color rgb="FFFF0000"/>
      <name val="ＭＳ 明朝"/>
      <family val="1"/>
      <charset val="128"/>
    </font>
    <font>
      <sz val="10"/>
      <color theme="1"/>
      <name val="ＭＳ 明朝"/>
      <family val="1"/>
      <charset val="128"/>
    </font>
    <font>
      <sz val="10"/>
      <color theme="1"/>
      <name val="游ゴシック"/>
      <family val="2"/>
      <charset val="128"/>
      <scheme val="minor"/>
    </font>
    <font>
      <sz val="11"/>
      <color rgb="FFFF0000"/>
      <name val="ＭＳ 明朝"/>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ECECEC"/>
        <bgColor indexed="64"/>
      </patternFill>
    </fill>
  </fills>
  <borders count="7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cellStyleXfs>
  <cellXfs count="466">
    <xf numFmtId="0" fontId="0" fillId="0" borderId="0" xfId="0">
      <alignment vertical="center"/>
    </xf>
    <xf numFmtId="0" fontId="18" fillId="0" borderId="0" xfId="0" applyFont="1">
      <alignment vertical="center"/>
    </xf>
    <xf numFmtId="0" fontId="18" fillId="0" borderId="0" xfId="0" applyFont="1" applyAlignment="1">
      <alignment vertical="center"/>
    </xf>
    <xf numFmtId="0" fontId="0" fillId="0" borderId="0" xfId="0">
      <alignment vertical="center"/>
    </xf>
    <xf numFmtId="0" fontId="0" fillId="0" borderId="0" xfId="0" applyAlignment="1">
      <alignment vertical="center"/>
    </xf>
    <xf numFmtId="0" fontId="0" fillId="0" borderId="0" xfId="0">
      <alignment vertical="center"/>
    </xf>
    <xf numFmtId="0" fontId="19" fillId="0" borderId="0" xfId="0" applyFont="1">
      <alignment vertical="center"/>
    </xf>
    <xf numFmtId="0" fontId="19" fillId="0" borderId="0" xfId="0" applyFont="1" applyAlignment="1">
      <alignment vertical="top"/>
    </xf>
    <xf numFmtId="0" fontId="22" fillId="0" borderId="0" xfId="0" applyFont="1" applyAlignment="1">
      <alignment vertical="top"/>
    </xf>
    <xf numFmtId="0" fontId="22" fillId="0" borderId="0" xfId="0" applyFont="1">
      <alignment vertical="center"/>
    </xf>
    <xf numFmtId="0" fontId="0" fillId="0" borderId="0" xfId="0">
      <alignment vertical="center"/>
    </xf>
    <xf numFmtId="0" fontId="0" fillId="0" borderId="0" xfId="0" applyBorder="1" applyAlignme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4" fillId="0" borderId="0" xfId="0" applyFont="1" applyBorder="1">
      <alignment vertical="center"/>
    </xf>
    <xf numFmtId="0" fontId="30" fillId="0" borderId="0" xfId="0" applyFont="1">
      <alignment vertical="center"/>
    </xf>
    <xf numFmtId="0" fontId="32" fillId="0" borderId="0" xfId="0" applyFont="1">
      <alignment vertical="center"/>
    </xf>
    <xf numFmtId="0" fontId="32" fillId="0" borderId="0" xfId="0" applyFont="1" applyAlignment="1">
      <alignment vertical="top"/>
    </xf>
    <xf numFmtId="0" fontId="24" fillId="0" borderId="0" xfId="0" applyFont="1" applyAlignment="1">
      <alignment vertical="center"/>
    </xf>
    <xf numFmtId="0" fontId="24" fillId="0" borderId="0" xfId="0" applyFont="1" applyAlignment="1">
      <alignment vertical="center" wrapText="1"/>
    </xf>
    <xf numFmtId="0" fontId="30" fillId="0" borderId="0" xfId="0" applyFont="1" applyAlignment="1">
      <alignment vertical="center"/>
    </xf>
    <xf numFmtId="0" fontId="24" fillId="0" borderId="0" xfId="0" applyFont="1" applyAlignment="1">
      <alignment horizontal="justify" vertical="center"/>
    </xf>
    <xf numFmtId="0" fontId="24" fillId="0" borderId="23" xfId="0" applyFont="1" applyBorder="1">
      <alignment vertical="center"/>
    </xf>
    <xf numFmtId="0" fontId="24" fillId="0" borderId="17" xfId="0" applyFont="1" applyBorder="1">
      <alignment vertical="center"/>
    </xf>
    <xf numFmtId="0" fontId="24" fillId="0" borderId="0" xfId="0" applyFont="1" applyBorder="1" applyAlignment="1">
      <alignment vertical="center" wrapText="1"/>
    </xf>
    <xf numFmtId="0" fontId="24" fillId="0" borderId="0" xfId="0" applyFont="1" applyAlignment="1">
      <alignment vertical="top"/>
    </xf>
    <xf numFmtId="0" fontId="0" fillId="0" borderId="0" xfId="0" applyAlignment="1">
      <alignment vertical="top"/>
    </xf>
    <xf numFmtId="0" fontId="24" fillId="0" borderId="20" xfId="0" applyFont="1" applyBorder="1" applyAlignment="1">
      <alignment vertical="top"/>
    </xf>
    <xf numFmtId="0" fontId="18" fillId="0" borderId="0" xfId="0" applyFont="1" applyAlignment="1">
      <alignment vertical="top"/>
    </xf>
    <xf numFmtId="0" fontId="33" fillId="0" borderId="0" xfId="0" applyFont="1">
      <alignment vertical="center"/>
    </xf>
    <xf numFmtId="0" fontId="33" fillId="0" borderId="0" xfId="0" applyFont="1" applyAlignment="1">
      <alignment vertical="top"/>
    </xf>
    <xf numFmtId="0" fontId="26" fillId="0" borderId="0" xfId="0" applyFont="1" applyAlignment="1">
      <alignment vertical="center"/>
    </xf>
    <xf numFmtId="0" fontId="26" fillId="0" borderId="0" xfId="0" applyFont="1" applyAlignment="1">
      <alignment vertical="center" wrapText="1"/>
    </xf>
    <xf numFmtId="0" fontId="31" fillId="0" borderId="0" xfId="0" applyFont="1" applyAlignment="1">
      <alignment vertical="center" wrapText="1"/>
    </xf>
    <xf numFmtId="0" fontId="31" fillId="33" borderId="10" xfId="0" applyFont="1" applyFill="1" applyBorder="1" applyAlignment="1">
      <alignment vertical="center"/>
    </xf>
    <xf numFmtId="0" fontId="31" fillId="34" borderId="10" xfId="0" applyFont="1" applyFill="1" applyBorder="1" applyAlignment="1">
      <alignment horizontal="justify" vertical="center"/>
    </xf>
    <xf numFmtId="0" fontId="32" fillId="0" borderId="18" xfId="0" applyFont="1" applyBorder="1" applyAlignment="1">
      <alignment vertical="center"/>
    </xf>
    <xf numFmtId="49" fontId="24" fillId="0" borderId="0" xfId="0" applyNumberFormat="1" applyFont="1">
      <alignment vertical="center"/>
    </xf>
    <xf numFmtId="0" fontId="24" fillId="0" borderId="16" xfId="0" applyFont="1" applyBorder="1">
      <alignment vertical="center"/>
    </xf>
    <xf numFmtId="0" fontId="37" fillId="0" borderId="0" xfId="43" applyFont="1">
      <alignment vertical="center"/>
    </xf>
    <xf numFmtId="0" fontId="24" fillId="0" borderId="0" xfId="0" applyFont="1" applyAlignment="1">
      <alignment vertical="top" wrapText="1"/>
    </xf>
    <xf numFmtId="0" fontId="31" fillId="0" borderId="0" xfId="0" applyFont="1" applyAlignment="1">
      <alignment vertical="center"/>
    </xf>
    <xf numFmtId="177" fontId="31" fillId="34" borderId="10" xfId="0" applyNumberFormat="1" applyFont="1" applyFill="1" applyBorder="1" applyAlignment="1">
      <alignment vertical="center"/>
    </xf>
    <xf numFmtId="0" fontId="38" fillId="0" borderId="0" xfId="0" applyFont="1">
      <alignment vertical="center"/>
    </xf>
    <xf numFmtId="0" fontId="38" fillId="0" borderId="10" xfId="0" applyFont="1" applyBorder="1">
      <alignment vertical="center"/>
    </xf>
    <xf numFmtId="0" fontId="38" fillId="0" borderId="0" xfId="0" applyFont="1" applyAlignment="1">
      <alignment vertical="top"/>
    </xf>
    <xf numFmtId="0" fontId="38" fillId="0" borderId="0" xfId="0" applyFont="1" applyAlignment="1">
      <alignment vertical="center"/>
    </xf>
    <xf numFmtId="0" fontId="25" fillId="0" borderId="0" xfId="0" applyFont="1">
      <alignment vertical="center"/>
    </xf>
    <xf numFmtId="0" fontId="38" fillId="0" borderId="10" xfId="0" applyFont="1" applyBorder="1" applyAlignment="1">
      <alignment horizontal="center" vertical="center"/>
    </xf>
    <xf numFmtId="0" fontId="30" fillId="0" borderId="0" xfId="0" applyFont="1" applyAlignment="1">
      <alignment vertical="top"/>
    </xf>
    <xf numFmtId="0" fontId="34" fillId="0" borderId="0" xfId="0" applyFont="1" applyAlignment="1">
      <alignment horizontal="center" vertical="center"/>
    </xf>
    <xf numFmtId="0" fontId="31" fillId="33" borderId="10" xfId="0" applyFont="1" applyFill="1" applyBorder="1" applyAlignment="1">
      <alignment horizontal="center" vertical="center" wrapText="1"/>
    </xf>
    <xf numFmtId="0" fontId="31" fillId="33" borderId="10" xfId="0" applyFont="1" applyFill="1" applyBorder="1" applyAlignment="1">
      <alignment horizontal="center" vertical="center"/>
    </xf>
    <xf numFmtId="0" fontId="24" fillId="0" borderId="0" xfId="0" applyFont="1" applyFill="1">
      <alignment vertical="center"/>
    </xf>
    <xf numFmtId="0" fontId="38" fillId="0" borderId="10" xfId="0" applyFont="1" applyBorder="1" applyAlignment="1">
      <alignment horizontal="center" vertical="center"/>
    </xf>
    <xf numFmtId="0" fontId="35" fillId="0" borderId="0" xfId="0" applyFont="1" applyAlignment="1">
      <alignment horizontal="right" vertical="center"/>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Border="1" applyAlignment="1">
      <alignment horizontal="center" vertical="center" wrapText="1"/>
    </xf>
    <xf numFmtId="0" fontId="39" fillId="0" borderId="0" xfId="43" applyFont="1">
      <alignment vertical="center"/>
    </xf>
    <xf numFmtId="0" fontId="39" fillId="0" borderId="0" xfId="0" applyFont="1">
      <alignment vertical="center"/>
    </xf>
    <xf numFmtId="0" fontId="37" fillId="0" borderId="0" xfId="0" applyFont="1">
      <alignment vertical="center"/>
    </xf>
    <xf numFmtId="0" fontId="39" fillId="0" borderId="0" xfId="43" applyFont="1" applyBorder="1" applyAlignment="1">
      <alignment horizontal="center" vertical="center"/>
    </xf>
    <xf numFmtId="0" fontId="39" fillId="0" borderId="14" xfId="43" applyFont="1" applyBorder="1" applyAlignment="1">
      <alignment horizontal="center" vertical="center"/>
    </xf>
    <xf numFmtId="0" fontId="39" fillId="0" borderId="20" xfId="43" applyFont="1" applyBorder="1" applyAlignment="1">
      <alignment horizontal="center" vertical="center"/>
    </xf>
    <xf numFmtId="0" fontId="39" fillId="0" borderId="13" xfId="43" applyFont="1" applyBorder="1" applyAlignment="1">
      <alignment horizontal="center" vertical="center"/>
    </xf>
    <xf numFmtId="0" fontId="39" fillId="0" borderId="16" xfId="43" applyFont="1" applyBorder="1" applyAlignment="1">
      <alignment horizontal="center" vertical="center"/>
    </xf>
    <xf numFmtId="0" fontId="39" fillId="0" borderId="22" xfId="43" applyFont="1" applyBorder="1" applyAlignment="1">
      <alignment horizontal="center" vertical="center"/>
    </xf>
    <xf numFmtId="0" fontId="39" fillId="0" borderId="21" xfId="43" applyFont="1" applyBorder="1" applyAlignment="1">
      <alignment horizontal="center" vertical="center"/>
    </xf>
    <xf numFmtId="0" fontId="39" fillId="0" borderId="14" xfId="43" applyFont="1" applyBorder="1" applyAlignment="1">
      <alignment vertical="center"/>
    </xf>
    <xf numFmtId="0" fontId="39" fillId="0" borderId="20" xfId="43" applyFont="1" applyBorder="1" applyAlignment="1">
      <alignment vertical="center"/>
    </xf>
    <xf numFmtId="0" fontId="39" fillId="0" borderId="13" xfId="43" applyFont="1" applyBorder="1" applyAlignment="1">
      <alignment vertical="center"/>
    </xf>
    <xf numFmtId="0" fontId="39" fillId="0" borderId="0" xfId="43" applyFont="1" applyFill="1" applyBorder="1" applyAlignment="1">
      <alignment vertical="center"/>
    </xf>
    <xf numFmtId="179" fontId="39" fillId="0" borderId="0" xfId="44" applyNumberFormat="1" applyFont="1" applyFill="1" applyBorder="1" applyAlignment="1">
      <alignment horizontal="right" vertical="center"/>
    </xf>
    <xf numFmtId="0" fontId="43" fillId="0" borderId="0" xfId="0" applyFont="1" applyAlignment="1">
      <alignment horizontal="right" vertical="center"/>
    </xf>
    <xf numFmtId="0" fontId="43" fillId="0" borderId="10" xfId="0" applyFont="1" applyBorder="1" applyAlignment="1">
      <alignment horizontal="center" vertical="center"/>
    </xf>
    <xf numFmtId="56" fontId="43" fillId="0" borderId="10" xfId="0" applyNumberFormat="1" applyFont="1" applyBorder="1" applyAlignment="1">
      <alignment horizontal="center" vertical="center"/>
    </xf>
    <xf numFmtId="0" fontId="48" fillId="33" borderId="10" xfId="0" applyFont="1" applyFill="1" applyBorder="1" applyAlignment="1">
      <alignment horizontal="center" vertical="center"/>
    </xf>
    <xf numFmtId="0" fontId="48" fillId="33" borderId="10" xfId="0" applyFont="1" applyFill="1" applyBorder="1">
      <alignment vertical="center"/>
    </xf>
    <xf numFmtId="0" fontId="50" fillId="0" borderId="0" xfId="0" applyFont="1">
      <alignment vertical="center"/>
    </xf>
    <xf numFmtId="0" fontId="43" fillId="0" borderId="10" xfId="0" applyFont="1" applyBorder="1" applyAlignment="1">
      <alignment horizontal="center" vertical="center"/>
    </xf>
    <xf numFmtId="0" fontId="24" fillId="0" borderId="10" xfId="0" applyFont="1" applyBorder="1" applyAlignment="1">
      <alignment horizontal="center" vertical="center"/>
    </xf>
    <xf numFmtId="0" fontId="43" fillId="0" borderId="0" xfId="0" applyFont="1" applyAlignment="1">
      <alignment horizontal="center" vertical="center"/>
    </xf>
    <xf numFmtId="0" fontId="46" fillId="0" borderId="0" xfId="0" applyFont="1">
      <alignment vertical="center"/>
    </xf>
    <xf numFmtId="0" fontId="46" fillId="0" borderId="0" xfId="43" applyFont="1">
      <alignment vertical="center"/>
    </xf>
    <xf numFmtId="0" fontId="43" fillId="0" borderId="0" xfId="43" applyFont="1">
      <alignment vertical="center"/>
    </xf>
    <xf numFmtId="0" fontId="53" fillId="0" borderId="0" xfId="43" applyFont="1">
      <alignment vertical="center"/>
    </xf>
    <xf numFmtId="0" fontId="25" fillId="0" borderId="0" xfId="43" applyFont="1">
      <alignment vertical="center"/>
    </xf>
    <xf numFmtId="0" fontId="24" fillId="0" borderId="0" xfId="43" applyFont="1">
      <alignment vertical="center"/>
    </xf>
    <xf numFmtId="0" fontId="36" fillId="0" borderId="0" xfId="43" applyFont="1">
      <alignment vertical="center"/>
    </xf>
    <xf numFmtId="0" fontId="24" fillId="0" borderId="10" xfId="43" applyFont="1" applyBorder="1" applyAlignment="1">
      <alignment horizontal="center" vertical="center"/>
    </xf>
    <xf numFmtId="0" fontId="54" fillId="0" borderId="10" xfId="43" quotePrefix="1" applyFont="1" applyBorder="1" applyAlignment="1">
      <alignment horizontal="center" vertical="center"/>
    </xf>
    <xf numFmtId="180" fontId="55" fillId="0" borderId="10" xfId="43" applyNumberFormat="1" applyFont="1" applyBorder="1" applyAlignment="1">
      <alignment horizontal="center" vertical="center"/>
    </xf>
    <xf numFmtId="56" fontId="24" fillId="0" borderId="0" xfId="43" quotePrefix="1" applyNumberFormat="1" applyFont="1">
      <alignment vertical="center"/>
    </xf>
    <xf numFmtId="0" fontId="24" fillId="0" borderId="0" xfId="43" applyFont="1" applyAlignment="1">
      <alignment horizontal="right" vertical="center"/>
    </xf>
    <xf numFmtId="0" fontId="24" fillId="37" borderId="10" xfId="43" applyFont="1" applyFill="1" applyBorder="1" applyAlignment="1">
      <alignment horizontal="center" vertical="center"/>
    </xf>
    <xf numFmtId="0" fontId="24" fillId="37" borderId="10" xfId="43" applyFont="1" applyFill="1" applyBorder="1" applyAlignment="1">
      <alignment horizontal="center" vertical="center" wrapText="1"/>
    </xf>
    <xf numFmtId="0" fontId="43" fillId="0" borderId="27" xfId="43" applyFont="1" applyBorder="1" applyAlignment="1">
      <alignment horizontal="center" vertical="center"/>
    </xf>
    <xf numFmtId="38" fontId="43" fillId="0" borderId="31" xfId="44" applyFont="1" applyFill="1" applyBorder="1" applyAlignment="1">
      <alignment horizontal="center" vertical="center"/>
    </xf>
    <xf numFmtId="0" fontId="43" fillId="0" borderId="31" xfId="43" applyFont="1" applyBorder="1" applyAlignment="1">
      <alignment horizontal="center" vertical="center"/>
    </xf>
    <xf numFmtId="0" fontId="48" fillId="0" borderId="33" xfId="43" applyFont="1" applyBorder="1">
      <alignment vertical="center"/>
    </xf>
    <xf numFmtId="0" fontId="43" fillId="0" borderId="33" xfId="43" applyFont="1" applyBorder="1" applyAlignment="1">
      <alignment horizontal="center" vertical="center"/>
    </xf>
    <xf numFmtId="38" fontId="43" fillId="0" borderId="33" xfId="44" applyFont="1" applyFill="1" applyBorder="1" applyAlignment="1">
      <alignment horizontal="center" vertical="center"/>
    </xf>
    <xf numFmtId="0" fontId="24" fillId="0" borderId="32" xfId="43" applyFont="1" applyBorder="1" applyAlignment="1">
      <alignment horizontal="center" vertical="center"/>
    </xf>
    <xf numFmtId="0" fontId="56" fillId="0" borderId="33" xfId="43" applyFont="1" applyBorder="1" applyAlignment="1">
      <alignment horizontal="center" vertical="center"/>
    </xf>
    <xf numFmtId="0" fontId="24" fillId="0" borderId="33" xfId="43" applyFont="1" applyBorder="1" applyAlignment="1">
      <alignment horizontal="center" vertical="center"/>
    </xf>
    <xf numFmtId="38" fontId="24" fillId="0" borderId="33" xfId="44" applyFont="1" applyFill="1" applyBorder="1" applyAlignment="1">
      <alignment horizontal="center" vertical="center"/>
    </xf>
    <xf numFmtId="0" fontId="30" fillId="0" borderId="0" xfId="43" applyFont="1">
      <alignment vertical="center"/>
    </xf>
    <xf numFmtId="0" fontId="32" fillId="0" borderId="33" xfId="43" applyFont="1" applyBorder="1" applyAlignment="1">
      <alignment horizontal="center" vertical="center"/>
    </xf>
    <xf numFmtId="0" fontId="24" fillId="0" borderId="34" xfId="43" applyFont="1" applyBorder="1" applyAlignment="1">
      <alignment horizontal="center" vertical="center"/>
    </xf>
    <xf numFmtId="0" fontId="31" fillId="0" borderId="37" xfId="43" applyFont="1" applyBorder="1" applyAlignment="1">
      <alignment horizontal="center" vertical="center"/>
    </xf>
    <xf numFmtId="0" fontId="24" fillId="0" borderId="37" xfId="43" applyFont="1" applyBorder="1" applyAlignment="1">
      <alignment horizontal="center" vertical="center"/>
    </xf>
    <xf numFmtId="38" fontId="24" fillId="0" borderId="37" xfId="44" applyFont="1" applyFill="1" applyBorder="1" applyAlignment="1">
      <alignment horizontal="center" vertical="center"/>
    </xf>
    <xf numFmtId="0" fontId="24" fillId="0" borderId="42" xfId="43" applyFont="1" applyBorder="1" applyAlignment="1">
      <alignment horizontal="center" vertical="center"/>
    </xf>
    <xf numFmtId="38" fontId="53" fillId="0" borderId="0" xfId="43" applyNumberFormat="1" applyFont="1">
      <alignment vertical="center"/>
    </xf>
    <xf numFmtId="0" fontId="24" fillId="0" borderId="0" xfId="43" applyFont="1" applyAlignment="1">
      <alignment horizontal="left" vertical="center"/>
    </xf>
    <xf numFmtId="0" fontId="24" fillId="0" borderId="43" xfId="43" applyFont="1" applyBorder="1">
      <alignment vertical="center"/>
    </xf>
    <xf numFmtId="0" fontId="24" fillId="37" borderId="21" xfId="43" applyFont="1" applyFill="1" applyBorder="1" applyAlignment="1">
      <alignment horizontal="center" vertical="center"/>
    </xf>
    <xf numFmtId="0" fontId="24" fillId="37" borderId="21" xfId="43" applyFont="1" applyFill="1" applyBorder="1" applyAlignment="1">
      <alignment horizontal="center" vertical="center" wrapText="1"/>
    </xf>
    <xf numFmtId="0" fontId="24" fillId="37" borderId="14" xfId="43" applyFont="1" applyFill="1" applyBorder="1" applyAlignment="1">
      <alignment horizontal="center" vertical="center" wrapText="1"/>
    </xf>
    <xf numFmtId="38" fontId="24" fillId="0" borderId="48" xfId="44" applyFont="1" applyFill="1" applyBorder="1" applyAlignment="1" applyProtection="1">
      <alignment horizontal="right" vertical="center"/>
    </xf>
    <xf numFmtId="38" fontId="24" fillId="38" borderId="48" xfId="44" applyFont="1" applyFill="1" applyBorder="1" applyAlignment="1" applyProtection="1">
      <alignment horizontal="right" vertical="center"/>
    </xf>
    <xf numFmtId="38" fontId="24" fillId="0" borderId="49" xfId="44" applyFont="1" applyFill="1" applyBorder="1">
      <alignment vertical="center"/>
    </xf>
    <xf numFmtId="38" fontId="24" fillId="0" borderId="48" xfId="44" applyFont="1" applyFill="1" applyBorder="1">
      <alignment vertical="center"/>
    </xf>
    <xf numFmtId="38" fontId="24" fillId="0" borderId="50" xfId="44" applyFont="1" applyFill="1" applyBorder="1">
      <alignment vertical="center"/>
    </xf>
    <xf numFmtId="38" fontId="24" fillId="38" borderId="51" xfId="43" applyNumberFormat="1" applyFont="1" applyFill="1" applyBorder="1" applyAlignment="1">
      <alignment horizontal="right" vertical="center"/>
    </xf>
    <xf numFmtId="38" fontId="24" fillId="0" borderId="54" xfId="44" applyFont="1" applyFill="1" applyBorder="1" applyAlignment="1" applyProtection="1">
      <alignment horizontal="right" vertical="center"/>
    </xf>
    <xf numFmtId="38" fontId="24" fillId="38" borderId="54" xfId="44" applyFont="1" applyFill="1" applyBorder="1" applyAlignment="1" applyProtection="1">
      <alignment horizontal="right" vertical="center"/>
    </xf>
    <xf numFmtId="38" fontId="24" fillId="0" borderId="54" xfId="44" applyFont="1" applyFill="1" applyBorder="1">
      <alignment vertical="center"/>
    </xf>
    <xf numFmtId="38" fontId="43" fillId="0" borderId="54" xfId="44" applyFont="1" applyFill="1" applyBorder="1">
      <alignment vertical="center"/>
    </xf>
    <xf numFmtId="38" fontId="43" fillId="0" borderId="17" xfId="44" applyFont="1" applyFill="1" applyBorder="1">
      <alignment vertical="center"/>
    </xf>
    <xf numFmtId="38" fontId="43" fillId="0" borderId="50" xfId="44" applyFont="1" applyFill="1" applyBorder="1">
      <alignment vertical="center"/>
    </xf>
    <xf numFmtId="38" fontId="43" fillId="0" borderId="32" xfId="44" applyFont="1" applyFill="1" applyBorder="1">
      <alignment vertical="center"/>
    </xf>
    <xf numFmtId="38" fontId="24" fillId="0" borderId="32" xfId="44" applyFont="1" applyFill="1" applyBorder="1">
      <alignment vertical="center"/>
    </xf>
    <xf numFmtId="0" fontId="25" fillId="0" borderId="43" xfId="43" applyFont="1" applyBorder="1">
      <alignment vertical="center"/>
    </xf>
    <xf numFmtId="0" fontId="37" fillId="0" borderId="43" xfId="43" applyFont="1" applyBorder="1">
      <alignment vertical="center"/>
    </xf>
    <xf numFmtId="0" fontId="25" fillId="37" borderId="56" xfId="43" applyFont="1" applyFill="1" applyBorder="1">
      <alignment vertical="center"/>
    </xf>
    <xf numFmtId="0" fontId="25" fillId="37" borderId="55" xfId="43" applyFont="1" applyFill="1" applyBorder="1" applyAlignment="1">
      <alignment horizontal="center" vertical="center"/>
    </xf>
    <xf numFmtId="0" fontId="25" fillId="37" borderId="56" xfId="43" applyFont="1" applyFill="1" applyBorder="1" applyAlignment="1">
      <alignment horizontal="center" vertical="center"/>
    </xf>
    <xf numFmtId="38" fontId="25" fillId="0" borderId="58" xfId="43" applyNumberFormat="1" applyFont="1" applyBorder="1">
      <alignment vertical="center"/>
    </xf>
    <xf numFmtId="0" fontId="25" fillId="0" borderId="57" xfId="43" applyFont="1" applyBorder="1" applyAlignment="1">
      <alignment horizontal="center" vertical="center"/>
    </xf>
    <xf numFmtId="38" fontId="25" fillId="0" borderId="58" xfId="42" applyFont="1" applyBorder="1" applyAlignment="1">
      <alignment horizontal="right" vertical="center"/>
    </xf>
    <xf numFmtId="38" fontId="24" fillId="0" borderId="42" xfId="44" applyFont="1" applyFill="1" applyBorder="1" applyAlignment="1" applyProtection="1">
      <alignment horizontal="right" vertical="center"/>
    </xf>
    <xf numFmtId="38" fontId="24" fillId="38" borderId="42" xfId="44" applyFont="1" applyFill="1" applyBorder="1" applyAlignment="1" applyProtection="1">
      <alignment horizontal="right" vertical="center"/>
    </xf>
    <xf numFmtId="38" fontId="24" fillId="0" borderId="42" xfId="44" applyFont="1" applyFill="1" applyBorder="1">
      <alignment vertical="center"/>
    </xf>
    <xf numFmtId="38" fontId="51" fillId="38" borderId="11" xfId="44" applyFont="1" applyFill="1" applyBorder="1">
      <alignment vertical="center"/>
    </xf>
    <xf numFmtId="38" fontId="51" fillId="0" borderId="0" xfId="44" applyFont="1" applyFill="1" applyBorder="1">
      <alignment vertical="center"/>
    </xf>
    <xf numFmtId="38" fontId="51" fillId="38" borderId="59" xfId="44" applyFont="1" applyFill="1" applyBorder="1">
      <alignment vertical="center"/>
    </xf>
    <xf numFmtId="38" fontId="24" fillId="38" borderId="60" xfId="44" applyFont="1" applyFill="1" applyBorder="1">
      <alignment vertical="center"/>
    </xf>
    <xf numFmtId="38" fontId="24" fillId="38" borderId="61" xfId="44" applyFont="1" applyFill="1" applyBorder="1">
      <alignment vertical="center"/>
    </xf>
    <xf numFmtId="38" fontId="24" fillId="38" borderId="62" xfId="44" applyFont="1" applyFill="1" applyBorder="1">
      <alignment vertical="center"/>
    </xf>
    <xf numFmtId="38" fontId="24" fillId="38" borderId="63" xfId="44" applyFont="1" applyFill="1" applyBorder="1">
      <alignment vertical="center"/>
    </xf>
    <xf numFmtId="38" fontId="25" fillId="0" borderId="67" xfId="43" applyNumberFormat="1" applyFont="1" applyBorder="1">
      <alignment vertical="center"/>
    </xf>
    <xf numFmtId="0" fontId="25" fillId="0" borderId="66" xfId="43" applyFont="1" applyBorder="1" applyAlignment="1">
      <alignment horizontal="center" vertical="center"/>
    </xf>
    <xf numFmtId="38" fontId="25" fillId="0" borderId="67" xfId="42" applyFont="1" applyBorder="1" applyAlignment="1">
      <alignment horizontal="right" vertical="center"/>
    </xf>
    <xf numFmtId="38" fontId="57" fillId="0" borderId="67" xfId="43" applyNumberFormat="1" applyFont="1" applyBorder="1">
      <alignment vertical="center"/>
    </xf>
    <xf numFmtId="0" fontId="57" fillId="0" borderId="66" xfId="43" applyFont="1" applyBorder="1" applyAlignment="1">
      <alignment horizontal="center" vertical="center"/>
    </xf>
    <xf numFmtId="38" fontId="57" fillId="0" borderId="67" xfId="42" applyFont="1" applyBorder="1" applyAlignment="1">
      <alignment horizontal="right" vertical="center"/>
    </xf>
    <xf numFmtId="0" fontId="24" fillId="0" borderId="0" xfId="43" applyFont="1" applyAlignment="1">
      <alignment horizontal="center" vertical="center" wrapText="1"/>
    </xf>
    <xf numFmtId="176" fontId="51" fillId="0" borderId="0" xfId="44" applyNumberFormat="1" applyFont="1" applyFill="1" applyBorder="1" applyAlignment="1">
      <alignment horizontal="right" vertical="center"/>
    </xf>
    <xf numFmtId="38" fontId="37" fillId="0" borderId="0" xfId="42" applyFont="1">
      <alignment vertical="center"/>
    </xf>
    <xf numFmtId="56" fontId="43" fillId="0" borderId="25" xfId="43" applyNumberFormat="1" applyFont="1" applyBorder="1" applyAlignment="1">
      <alignment horizontal="center" vertical="center"/>
    </xf>
    <xf numFmtId="56" fontId="43" fillId="0" borderId="32" xfId="43" applyNumberFormat="1" applyFont="1" applyBorder="1" applyAlignment="1">
      <alignment horizontal="center" vertical="center"/>
    </xf>
    <xf numFmtId="0" fontId="43" fillId="0" borderId="32" xfId="43" applyFont="1" applyBorder="1" applyAlignment="1">
      <alignment horizontal="center" vertical="center"/>
    </xf>
    <xf numFmtId="0" fontId="31" fillId="0" borderId="0" xfId="0" applyFont="1">
      <alignment vertical="center"/>
    </xf>
    <xf numFmtId="0" fontId="31" fillId="0" borderId="24" xfId="0" applyFont="1" applyBorder="1">
      <alignment vertical="center"/>
    </xf>
    <xf numFmtId="0" fontId="31" fillId="0" borderId="20" xfId="0" applyFont="1" applyBorder="1">
      <alignment vertical="center"/>
    </xf>
    <xf numFmtId="0" fontId="32" fillId="0" borderId="0" xfId="0" applyFont="1" applyAlignment="1">
      <alignment horizontal="left" vertical="top"/>
    </xf>
    <xf numFmtId="0" fontId="31" fillId="0" borderId="0" xfId="0" applyFont="1" applyAlignment="1">
      <alignment vertical="top" wrapText="1"/>
    </xf>
    <xf numFmtId="0" fontId="63" fillId="0" borderId="0" xfId="0" applyFont="1">
      <alignment vertical="center"/>
    </xf>
    <xf numFmtId="0" fontId="64" fillId="0" borderId="0" xfId="0" applyFont="1">
      <alignment vertical="center"/>
    </xf>
    <xf numFmtId="0" fontId="24" fillId="0" borderId="20" xfId="0" applyFont="1" applyBorder="1">
      <alignment vertical="center"/>
    </xf>
    <xf numFmtId="0" fontId="31" fillId="0" borderId="17" xfId="0" applyFont="1" applyBorder="1">
      <alignment vertical="center"/>
    </xf>
    <xf numFmtId="0" fontId="24" fillId="0" borderId="10" xfId="0" applyFont="1" applyBorder="1">
      <alignment vertical="center"/>
    </xf>
    <xf numFmtId="0" fontId="0" fillId="0" borderId="10" xfId="0" applyBorder="1">
      <alignment vertical="center"/>
    </xf>
    <xf numFmtId="0" fontId="43" fillId="0" borderId="19" xfId="43" applyFont="1" applyBorder="1">
      <alignment vertical="center"/>
    </xf>
    <xf numFmtId="0" fontId="43" fillId="0" borderId="54" xfId="43" applyFont="1" applyBorder="1">
      <alignment vertical="center"/>
    </xf>
    <xf numFmtId="0" fontId="39" fillId="0" borderId="16" xfId="43" applyFont="1" applyBorder="1" applyAlignment="1">
      <alignment vertical="center"/>
    </xf>
    <xf numFmtId="0" fontId="39" fillId="0" borderId="22" xfId="43" applyFont="1" applyBorder="1" applyAlignment="1">
      <alignment vertical="center"/>
    </xf>
    <xf numFmtId="0" fontId="39" fillId="0" borderId="21" xfId="43" applyFont="1" applyBorder="1" applyAlignment="1">
      <alignment vertical="center"/>
    </xf>
    <xf numFmtId="58" fontId="43" fillId="0" borderId="0" xfId="0" applyNumberFormat="1" applyFont="1" applyAlignment="1">
      <alignment horizontal="right" vertical="center"/>
    </xf>
    <xf numFmtId="0" fontId="43" fillId="0" borderId="0" xfId="0" applyFont="1" applyAlignment="1">
      <alignment horizontal="right" vertical="center"/>
    </xf>
    <xf numFmtId="38" fontId="43" fillId="0" borderId="14" xfId="42" applyFont="1" applyFill="1" applyBorder="1" applyAlignment="1">
      <alignment vertical="center"/>
    </xf>
    <xf numFmtId="38" fontId="43" fillId="0" borderId="20" xfId="42" applyFont="1" applyFill="1" applyBorder="1" applyAlignment="1">
      <alignment vertical="center"/>
    </xf>
    <xf numFmtId="38" fontId="43" fillId="0" borderId="13" xfId="42" applyFont="1" applyFill="1" applyBorder="1" applyAlignment="1">
      <alignment vertical="center"/>
    </xf>
    <xf numFmtId="0" fontId="39" fillId="0" borderId="16" xfId="43" applyFont="1" applyBorder="1" applyAlignment="1">
      <alignment horizontal="center" vertical="center"/>
    </xf>
    <xf numFmtId="0" fontId="39" fillId="0" borderId="22" xfId="43" applyFont="1" applyBorder="1" applyAlignment="1">
      <alignment horizontal="center" vertical="center"/>
    </xf>
    <xf numFmtId="0" fontId="39" fillId="0" borderId="21" xfId="43" applyFont="1" applyBorder="1" applyAlignment="1">
      <alignment horizontal="center" vertical="center"/>
    </xf>
    <xf numFmtId="38" fontId="24" fillId="34" borderId="14" xfId="42" applyFont="1" applyFill="1" applyBorder="1" applyAlignment="1">
      <alignment vertical="center"/>
    </xf>
    <xf numFmtId="38" fontId="24" fillId="34" borderId="20" xfId="42" applyFont="1" applyFill="1" applyBorder="1" applyAlignment="1">
      <alignment vertical="center"/>
    </xf>
    <xf numFmtId="38" fontId="24" fillId="34" borderId="13" xfId="42" applyFont="1" applyFill="1" applyBorder="1" applyAlignment="1">
      <alignment vertical="center"/>
    </xf>
    <xf numFmtId="0" fontId="39" fillId="0" borderId="16" xfId="43" applyFont="1" applyBorder="1" applyAlignment="1">
      <alignment vertical="center"/>
    </xf>
    <xf numFmtId="0" fontId="39" fillId="0" borderId="22" xfId="43" applyFont="1" applyBorder="1" applyAlignment="1">
      <alignment vertical="center"/>
    </xf>
    <xf numFmtId="0" fontId="39" fillId="0" borderId="21" xfId="43" applyFont="1" applyBorder="1" applyAlignment="1">
      <alignment vertical="center"/>
    </xf>
    <xf numFmtId="0" fontId="39" fillId="0" borderId="15" xfId="43" applyFont="1" applyBorder="1" applyAlignment="1">
      <alignment horizontal="center" vertical="center"/>
    </xf>
    <xf numFmtId="0" fontId="39" fillId="0" borderId="18" xfId="43" applyFont="1" applyBorder="1" applyAlignment="1">
      <alignment horizontal="center" vertical="center"/>
    </xf>
    <xf numFmtId="0" fontId="39" fillId="0" borderId="19" xfId="43" applyFont="1" applyBorder="1" applyAlignment="1">
      <alignment horizontal="center" vertical="center"/>
    </xf>
    <xf numFmtId="0" fontId="39" fillId="0" borderId="14" xfId="43" applyFont="1" applyBorder="1" applyAlignment="1">
      <alignment horizontal="center" vertical="center"/>
    </xf>
    <xf numFmtId="0" fontId="39" fillId="0" borderId="20" xfId="43" applyFont="1" applyBorder="1" applyAlignment="1">
      <alignment horizontal="center" vertical="center"/>
    </xf>
    <xf numFmtId="0" fontId="39" fillId="0" borderId="13" xfId="43" applyFont="1" applyBorder="1" applyAlignment="1">
      <alignment horizontal="center" vertical="center"/>
    </xf>
    <xf numFmtId="38" fontId="43" fillId="0" borderId="15" xfId="42" quotePrefix="1" applyFont="1" applyFill="1" applyBorder="1" applyAlignment="1">
      <alignment horizontal="center" vertical="center"/>
    </xf>
    <xf numFmtId="38" fontId="43" fillId="0" borderId="18" xfId="42" applyFont="1" applyFill="1" applyBorder="1" applyAlignment="1">
      <alignment horizontal="center" vertical="center"/>
    </xf>
    <xf numFmtId="38" fontId="43" fillId="0" borderId="19" xfId="42" applyFont="1" applyFill="1" applyBorder="1" applyAlignment="1">
      <alignment horizontal="center" vertical="center"/>
    </xf>
    <xf numFmtId="38" fontId="24" fillId="0" borderId="17" xfId="42" applyFont="1" applyFill="1" applyBorder="1" applyAlignment="1">
      <alignment vertical="center"/>
    </xf>
    <xf numFmtId="38" fontId="24" fillId="0" borderId="0" xfId="42" applyFont="1" applyFill="1" applyBorder="1" applyAlignment="1">
      <alignment vertical="center"/>
    </xf>
    <xf numFmtId="38" fontId="24" fillId="0" borderId="24" xfId="42" applyFont="1" applyFill="1" applyBorder="1" applyAlignment="1">
      <alignment vertical="center"/>
    </xf>
    <xf numFmtId="38" fontId="24" fillId="0" borderId="15" xfId="42" applyFont="1" applyFill="1" applyBorder="1" applyAlignment="1">
      <alignment vertical="center"/>
    </xf>
    <xf numFmtId="38" fontId="24" fillId="0" borderId="18" xfId="42" applyFont="1" applyFill="1" applyBorder="1" applyAlignment="1">
      <alignment vertical="center"/>
    </xf>
    <xf numFmtId="38" fontId="24" fillId="0" borderId="19" xfId="42" applyFont="1" applyFill="1" applyBorder="1" applyAlignment="1">
      <alignment vertical="center"/>
    </xf>
    <xf numFmtId="38" fontId="43" fillId="0" borderId="15" xfId="42" quotePrefix="1" applyFont="1" applyFill="1" applyBorder="1" applyAlignment="1">
      <alignment vertical="center"/>
    </xf>
    <xf numFmtId="38" fontId="43" fillId="0" borderId="18" xfId="42" applyFont="1" applyFill="1" applyBorder="1" applyAlignment="1">
      <alignment vertical="center"/>
    </xf>
    <xf numFmtId="38" fontId="43" fillId="0" borderId="19" xfId="42" applyFont="1" applyFill="1" applyBorder="1" applyAlignment="1">
      <alignment vertical="center"/>
    </xf>
    <xf numFmtId="178" fontId="65" fillId="35" borderId="15" xfId="44" applyNumberFormat="1" applyFont="1" applyFill="1" applyBorder="1" applyAlignment="1">
      <alignment horizontal="right" vertical="center"/>
    </xf>
    <xf numFmtId="178" fontId="65" fillId="35" borderId="18" xfId="44" applyNumberFormat="1" applyFont="1" applyFill="1" applyBorder="1" applyAlignment="1">
      <alignment horizontal="right" vertical="center"/>
    </xf>
    <xf numFmtId="178" fontId="65" fillId="35" borderId="19" xfId="44" applyNumberFormat="1" applyFont="1" applyFill="1" applyBorder="1" applyAlignment="1">
      <alignment horizontal="right" vertical="center"/>
    </xf>
    <xf numFmtId="179" fontId="39" fillId="35" borderId="14" xfId="44" applyNumberFormat="1" applyFont="1" applyFill="1" applyBorder="1" applyAlignment="1">
      <alignment horizontal="right" vertical="center"/>
    </xf>
    <xf numFmtId="179" fontId="39" fillId="35" borderId="20" xfId="44" applyNumberFormat="1" applyFont="1" applyFill="1" applyBorder="1" applyAlignment="1">
      <alignment horizontal="right" vertical="center"/>
    </xf>
    <xf numFmtId="179" fontId="39" fillId="35" borderId="13" xfId="44" applyNumberFormat="1" applyFont="1" applyFill="1" applyBorder="1" applyAlignment="1">
      <alignment horizontal="right" vertical="center"/>
    </xf>
    <xf numFmtId="178" fontId="39" fillId="35" borderId="15" xfId="44" applyNumberFormat="1" applyFont="1" applyFill="1" applyBorder="1" applyAlignment="1">
      <alignment horizontal="right" vertical="center"/>
    </xf>
    <xf numFmtId="178" fontId="39" fillId="35" borderId="18" xfId="44" applyNumberFormat="1" applyFont="1" applyFill="1" applyBorder="1" applyAlignment="1">
      <alignment horizontal="right" vertical="center"/>
    </xf>
    <xf numFmtId="178" fontId="39" fillId="35" borderId="19" xfId="44" applyNumberFormat="1" applyFont="1" applyFill="1" applyBorder="1" applyAlignment="1">
      <alignment horizontal="right" vertical="center"/>
    </xf>
    <xf numFmtId="176" fontId="39" fillId="35" borderId="14" xfId="44" applyNumberFormat="1" applyFont="1" applyFill="1" applyBorder="1" applyAlignment="1">
      <alignment horizontal="right" vertical="center"/>
    </xf>
    <xf numFmtId="176" fontId="39" fillId="35" borderId="20" xfId="44" applyNumberFormat="1" applyFont="1" applyFill="1" applyBorder="1" applyAlignment="1">
      <alignment horizontal="right" vertical="center"/>
    </xf>
    <xf numFmtId="176" fontId="39" fillId="35" borderId="13" xfId="44" applyNumberFormat="1" applyFont="1" applyFill="1" applyBorder="1" applyAlignment="1">
      <alignment horizontal="right" vertical="center"/>
    </xf>
    <xf numFmtId="179" fontId="46" fillId="35" borderId="14" xfId="44" applyNumberFormat="1" applyFont="1" applyFill="1" applyBorder="1" applyAlignment="1">
      <alignment horizontal="right" vertical="center"/>
    </xf>
    <xf numFmtId="179" fontId="46" fillId="35" borderId="20" xfId="44" applyNumberFormat="1" applyFont="1" applyFill="1" applyBorder="1" applyAlignment="1">
      <alignment horizontal="right" vertical="center"/>
    </xf>
    <xf numFmtId="179" fontId="46" fillId="35" borderId="13" xfId="44" applyNumberFormat="1" applyFont="1" applyFill="1" applyBorder="1" applyAlignment="1">
      <alignment horizontal="right" vertical="center"/>
    </xf>
    <xf numFmtId="0" fontId="39" fillId="0" borderId="0" xfId="43" applyFont="1" applyFill="1" applyBorder="1" applyAlignment="1">
      <alignment horizontal="center" vertical="center"/>
    </xf>
    <xf numFmtId="177" fontId="39" fillId="0" borderId="0" xfId="44" applyNumberFormat="1" applyFont="1" applyFill="1" applyBorder="1" applyAlignment="1">
      <alignment horizontal="right" vertical="center"/>
    </xf>
    <xf numFmtId="178" fontId="39" fillId="35" borderId="15" xfId="43" applyNumberFormat="1" applyFont="1" applyFill="1" applyBorder="1" applyAlignment="1">
      <alignment horizontal="right" vertical="center"/>
    </xf>
    <xf numFmtId="178" fontId="39" fillId="35" borderId="18" xfId="43" applyNumberFormat="1" applyFont="1" applyFill="1" applyBorder="1" applyAlignment="1">
      <alignment horizontal="right" vertical="center"/>
    </xf>
    <xf numFmtId="178" fontId="39" fillId="35" borderId="19" xfId="43" applyNumberFormat="1" applyFont="1" applyFill="1" applyBorder="1" applyAlignment="1">
      <alignment horizontal="right" vertical="center"/>
    </xf>
    <xf numFmtId="0" fontId="41" fillId="0" borderId="15" xfId="43" applyFont="1" applyBorder="1" applyAlignment="1">
      <alignment horizontal="center" vertical="center"/>
    </xf>
    <xf numFmtId="0" fontId="41" fillId="0" borderId="18" xfId="43" applyFont="1" applyBorder="1" applyAlignment="1">
      <alignment horizontal="center" vertical="center"/>
    </xf>
    <xf numFmtId="0" fontId="41" fillId="0" borderId="19" xfId="43" applyFont="1" applyBorder="1" applyAlignment="1">
      <alignment horizontal="center" vertical="center"/>
    </xf>
    <xf numFmtId="0" fontId="41" fillId="0" borderId="14" xfId="43" applyFont="1" applyBorder="1" applyAlignment="1">
      <alignment horizontal="center" vertical="center"/>
    </xf>
    <xf numFmtId="0" fontId="41" fillId="0" borderId="20" xfId="43" applyFont="1" applyBorder="1" applyAlignment="1">
      <alignment horizontal="center" vertical="center"/>
    </xf>
    <xf numFmtId="0" fontId="41" fillId="0" borderId="13" xfId="43" applyFont="1" applyBorder="1" applyAlignment="1">
      <alignment horizontal="center" vertical="center"/>
    </xf>
    <xf numFmtId="0" fontId="24" fillId="0" borderId="0" xfId="0" applyFont="1" applyAlignment="1">
      <alignment horizontal="left" vertical="top" wrapText="1"/>
    </xf>
    <xf numFmtId="0" fontId="24" fillId="0" borderId="0" xfId="0" applyFont="1" applyAlignment="1">
      <alignment horizontal="center" vertical="center"/>
    </xf>
    <xf numFmtId="177" fontId="39" fillId="35" borderId="0" xfId="44" applyNumberFormat="1" applyFont="1" applyFill="1" applyAlignment="1">
      <alignment horizontal="right" vertical="center" wrapText="1"/>
    </xf>
    <xf numFmtId="177" fontId="39" fillId="35" borderId="0" xfId="44" applyNumberFormat="1" applyFont="1" applyFill="1" applyAlignment="1">
      <alignment horizontal="right" vertical="center"/>
    </xf>
    <xf numFmtId="0" fontId="39" fillId="0" borderId="16" xfId="43" applyFont="1" applyBorder="1" applyAlignment="1">
      <alignment horizontal="center" vertical="center" wrapText="1"/>
    </xf>
    <xf numFmtId="0" fontId="39" fillId="0" borderId="22" xfId="43" applyFont="1" applyBorder="1" applyAlignment="1">
      <alignment horizontal="center" vertical="center" wrapText="1"/>
    </xf>
    <xf numFmtId="0" fontId="39" fillId="0" borderId="17" xfId="43" applyFont="1" applyBorder="1" applyAlignment="1">
      <alignment horizontal="center" vertical="center"/>
    </xf>
    <xf numFmtId="0" fontId="39" fillId="0" borderId="0" xfId="43" applyFont="1" applyBorder="1" applyAlignment="1">
      <alignment horizontal="center" vertical="center"/>
    </xf>
    <xf numFmtId="0" fontId="39" fillId="0" borderId="24" xfId="43" applyFont="1" applyBorder="1" applyAlignment="1">
      <alignment horizontal="center" vertical="center"/>
    </xf>
    <xf numFmtId="0" fontId="39" fillId="0" borderId="10" xfId="43" applyFont="1" applyBorder="1" applyAlignment="1">
      <alignment horizontal="center" vertical="center"/>
    </xf>
    <xf numFmtId="38" fontId="43" fillId="0" borderId="16" xfId="42" applyFont="1" applyBorder="1" applyAlignment="1">
      <alignment horizontal="right" vertical="center" wrapText="1"/>
    </xf>
    <xf numFmtId="38" fontId="43" fillId="0" borderId="21" xfId="42" applyFont="1" applyBorder="1" applyAlignment="1">
      <alignment horizontal="right" vertical="center"/>
    </xf>
    <xf numFmtId="0" fontId="24" fillId="0" borderId="0" xfId="0" applyFont="1" applyAlignment="1">
      <alignment horizontal="center" vertical="center" wrapText="1"/>
    </xf>
    <xf numFmtId="0" fontId="24" fillId="0" borderId="0" xfId="0" applyFont="1" applyAlignment="1">
      <alignment horizontal="left" vertical="top"/>
    </xf>
    <xf numFmtId="0" fontId="24" fillId="0" borderId="0"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1" xfId="0" applyFont="1" applyBorder="1" applyAlignment="1">
      <alignment horizontal="center" vertical="center"/>
    </xf>
    <xf numFmtId="38" fontId="43" fillId="0" borderId="21" xfId="42" applyFont="1" applyBorder="1" applyAlignment="1">
      <alignment horizontal="right" vertical="center" wrapText="1"/>
    </xf>
    <xf numFmtId="0" fontId="38" fillId="0" borderId="10" xfId="0" applyFont="1" applyBorder="1" applyAlignment="1">
      <alignment horizontal="center" vertical="center"/>
    </xf>
    <xf numFmtId="0" fontId="38" fillId="0" borderId="16" xfId="0" applyFont="1" applyBorder="1" applyAlignment="1">
      <alignment horizontal="left" vertical="center"/>
    </xf>
    <xf numFmtId="0" fontId="38" fillId="0" borderId="22" xfId="0" applyFont="1" applyBorder="1" applyAlignment="1">
      <alignment horizontal="left" vertical="center"/>
    </xf>
    <xf numFmtId="0" fontId="38" fillId="0" borderId="21" xfId="0" applyFont="1" applyBorder="1" applyAlignment="1">
      <alignment horizontal="left" vertical="center"/>
    </xf>
    <xf numFmtId="0" fontId="47" fillId="0" borderId="16" xfId="0" applyFont="1" applyBorder="1" applyAlignment="1">
      <alignment horizontal="center" vertical="center"/>
    </xf>
    <xf numFmtId="0" fontId="47" fillId="0" borderId="21" xfId="0" applyFont="1" applyBorder="1" applyAlignment="1">
      <alignment horizontal="center" vertical="center"/>
    </xf>
    <xf numFmtId="0" fontId="36" fillId="0" borderId="0" xfId="0" applyFont="1" applyAlignment="1">
      <alignment horizontal="center" vertical="center"/>
    </xf>
    <xf numFmtId="0" fontId="38" fillId="0" borderId="12" xfId="0" applyFont="1" applyBorder="1" applyAlignment="1">
      <alignment horizontal="center" vertical="center" textRotation="255"/>
    </xf>
    <xf numFmtId="0" fontId="38" fillId="0" borderId="11" xfId="0" applyFont="1" applyBorder="1" applyAlignment="1">
      <alignment horizontal="center" vertical="center" textRotation="255"/>
    </xf>
    <xf numFmtId="0" fontId="47" fillId="0" borderId="16" xfId="0" applyFont="1" applyBorder="1" applyAlignment="1">
      <alignment horizontal="left" vertical="center"/>
    </xf>
    <xf numFmtId="0" fontId="47" fillId="0" borderId="22" xfId="0" applyFont="1" applyBorder="1" applyAlignment="1">
      <alignment horizontal="left" vertical="center"/>
    </xf>
    <xf numFmtId="0" fontId="47" fillId="0" borderId="21" xfId="0" applyFont="1" applyBorder="1" applyAlignment="1">
      <alignment horizontal="left" vertical="center"/>
    </xf>
    <xf numFmtId="0" fontId="31" fillId="34" borderId="16" xfId="0" applyFont="1" applyFill="1" applyBorder="1" applyAlignment="1">
      <alignment horizontal="center" vertical="center"/>
    </xf>
    <xf numFmtId="0" fontId="31" fillId="34" borderId="21" xfId="0" applyFont="1" applyFill="1" applyBorder="1" applyAlignment="1">
      <alignment horizontal="center" vertical="center"/>
    </xf>
    <xf numFmtId="0" fontId="48" fillId="33" borderId="16" xfId="0" applyFont="1" applyFill="1" applyBorder="1" applyAlignment="1">
      <alignment horizontal="center" vertical="center"/>
    </xf>
    <xf numFmtId="0" fontId="48" fillId="33" borderId="21" xfId="0" applyFont="1" applyFill="1" applyBorder="1" applyAlignment="1">
      <alignment horizontal="center" vertical="center"/>
    </xf>
    <xf numFmtId="0" fontId="43" fillId="33" borderId="16" xfId="0" applyFont="1" applyFill="1" applyBorder="1" applyAlignment="1">
      <alignment horizontal="center" vertical="center" wrapText="1"/>
    </xf>
    <xf numFmtId="0" fontId="43" fillId="33" borderId="21" xfId="0" applyFont="1" applyFill="1" applyBorder="1" applyAlignment="1">
      <alignment horizontal="center" vertical="center" wrapText="1"/>
    </xf>
    <xf numFmtId="0" fontId="31" fillId="33" borderId="15" xfId="0" applyFont="1" applyFill="1" applyBorder="1" applyAlignment="1">
      <alignment horizontal="center" vertical="center" wrapText="1"/>
    </xf>
    <xf numFmtId="0" fontId="31" fillId="33" borderId="19" xfId="0" applyFont="1" applyFill="1" applyBorder="1" applyAlignment="1">
      <alignment horizontal="center" vertical="center" wrapText="1"/>
    </xf>
    <xf numFmtId="0" fontId="31" fillId="33" borderId="14" xfId="0" applyFont="1" applyFill="1" applyBorder="1" applyAlignment="1">
      <alignment horizontal="center" vertical="center" wrapText="1"/>
    </xf>
    <xf numFmtId="0" fontId="31" fillId="33" borderId="13" xfId="0" applyFont="1" applyFill="1" applyBorder="1" applyAlignment="1">
      <alignment horizontal="center" vertical="center" wrapText="1"/>
    </xf>
    <xf numFmtId="0" fontId="31" fillId="33" borderId="16" xfId="0" applyFont="1" applyFill="1" applyBorder="1" applyAlignment="1">
      <alignment horizontal="center" vertical="center"/>
    </xf>
    <xf numFmtId="0" fontId="31" fillId="33" borderId="21" xfId="0" applyFont="1" applyFill="1" applyBorder="1" applyAlignment="1">
      <alignment horizontal="center" vertical="center"/>
    </xf>
    <xf numFmtId="0" fontId="32" fillId="0" borderId="0" xfId="0" applyFont="1" applyAlignment="1">
      <alignment horizontal="left" vertical="top" wrapText="1"/>
    </xf>
    <xf numFmtId="0" fontId="25" fillId="0" borderId="0" xfId="0" applyFont="1" applyAlignment="1">
      <alignment horizontal="center" vertical="center"/>
    </xf>
    <xf numFmtId="0" fontId="31" fillId="33" borderId="10" xfId="0" applyFont="1" applyFill="1" applyBorder="1" applyAlignment="1">
      <alignment horizontal="center" vertical="center" wrapText="1"/>
    </xf>
    <xf numFmtId="56" fontId="43" fillId="0" borderId="16" xfId="0" applyNumberFormat="1" applyFont="1" applyBorder="1" applyAlignment="1">
      <alignment horizontal="center" vertical="center"/>
    </xf>
    <xf numFmtId="56" fontId="43" fillId="0" borderId="21" xfId="0" applyNumberFormat="1" applyFont="1" applyBorder="1" applyAlignment="1">
      <alignment horizontal="center" vertical="center"/>
    </xf>
    <xf numFmtId="56" fontId="31" fillId="33" borderId="16" xfId="0" applyNumberFormat="1" applyFont="1" applyFill="1" applyBorder="1" applyAlignment="1">
      <alignment horizontal="center" vertical="center"/>
    </xf>
    <xf numFmtId="56" fontId="31" fillId="33" borderId="21" xfId="0" applyNumberFormat="1" applyFont="1" applyFill="1" applyBorder="1" applyAlignment="1">
      <alignment horizontal="center" vertical="center"/>
    </xf>
    <xf numFmtId="0" fontId="57" fillId="0" borderId="66" xfId="43" applyFont="1" applyBorder="1" applyAlignment="1">
      <alignment horizontal="center" vertical="center"/>
    </xf>
    <xf numFmtId="0" fontId="57" fillId="0" borderId="43" xfId="43" applyFont="1" applyBorder="1" applyAlignment="1">
      <alignment horizontal="center" vertical="center"/>
    </xf>
    <xf numFmtId="38" fontId="24" fillId="38" borderId="52" xfId="43" applyNumberFormat="1" applyFont="1" applyFill="1" applyBorder="1" applyAlignment="1">
      <alignment horizontal="center" vertical="center"/>
    </xf>
    <xf numFmtId="38" fontId="24" fillId="38" borderId="53" xfId="43" applyNumberFormat="1" applyFont="1" applyFill="1" applyBorder="1" applyAlignment="1">
      <alignment horizontal="center" vertical="center"/>
    </xf>
    <xf numFmtId="0" fontId="25" fillId="0" borderId="57" xfId="43" applyFont="1" applyBorder="1" applyAlignment="1">
      <alignment horizontal="center" vertical="center"/>
    </xf>
    <xf numFmtId="0" fontId="25" fillId="0" borderId="0" xfId="43" applyFont="1" applyAlignment="1">
      <alignment horizontal="center" vertical="center"/>
    </xf>
    <xf numFmtId="38" fontId="51" fillId="38" borderId="64" xfId="44" applyFont="1" applyFill="1" applyBorder="1" applyAlignment="1">
      <alignment horizontal="center" vertical="center"/>
    </xf>
    <xf numFmtId="38" fontId="51" fillId="38" borderId="65" xfId="44" applyFont="1" applyFill="1" applyBorder="1" applyAlignment="1">
      <alignment horizontal="center" vertical="center"/>
    </xf>
    <xf numFmtId="0" fontId="25" fillId="0" borderId="66" xfId="43" applyFont="1" applyBorder="1" applyAlignment="1">
      <alignment horizontal="center" vertical="center"/>
    </xf>
    <xf numFmtId="0" fontId="25" fillId="0" borderId="43" xfId="43" applyFont="1" applyBorder="1" applyAlignment="1">
      <alignment horizontal="center" vertical="center"/>
    </xf>
    <xf numFmtId="0" fontId="25" fillId="37" borderId="55" xfId="43" applyFont="1" applyFill="1" applyBorder="1" applyAlignment="1">
      <alignment horizontal="center" vertical="center"/>
    </xf>
    <xf numFmtId="0" fontId="25" fillId="37" borderId="44" xfId="43" applyFont="1" applyFill="1" applyBorder="1" applyAlignment="1">
      <alignment horizontal="center" vertical="center"/>
    </xf>
    <xf numFmtId="0" fontId="24" fillId="0" borderId="10" xfId="43" applyFont="1" applyBorder="1" applyAlignment="1">
      <alignment horizontal="center" vertical="center"/>
    </xf>
    <xf numFmtId="0" fontId="24" fillId="37" borderId="10" xfId="43" applyFont="1" applyFill="1" applyBorder="1" applyAlignment="1">
      <alignment horizontal="center" vertical="center" wrapText="1"/>
    </xf>
    <xf numFmtId="0" fontId="24" fillId="37" borderId="44" xfId="43" applyFont="1" applyFill="1" applyBorder="1" applyAlignment="1">
      <alignment horizontal="center" vertical="center"/>
    </xf>
    <xf numFmtId="0" fontId="24" fillId="37" borderId="45" xfId="43" applyFont="1" applyFill="1" applyBorder="1" applyAlignment="1">
      <alignment horizontal="center" vertical="center"/>
    </xf>
    <xf numFmtId="0" fontId="24" fillId="37" borderId="10" xfId="43" applyFont="1" applyFill="1" applyBorder="1" applyAlignment="1">
      <alignment horizontal="center" vertical="center"/>
    </xf>
    <xf numFmtId="0" fontId="24" fillId="37" borderId="15" xfId="43" applyFont="1" applyFill="1" applyBorder="1" applyAlignment="1">
      <alignment horizontal="center" vertical="center" wrapText="1"/>
    </xf>
    <xf numFmtId="0" fontId="24" fillId="37" borderId="46" xfId="43" applyFont="1" applyFill="1" applyBorder="1" applyAlignment="1">
      <alignment horizontal="center" vertical="center" wrapText="1"/>
    </xf>
    <xf numFmtId="0" fontId="24" fillId="37" borderId="14" xfId="43" applyFont="1" applyFill="1" applyBorder="1" applyAlignment="1">
      <alignment horizontal="center" vertical="center" wrapText="1"/>
    </xf>
    <xf numFmtId="0" fontId="24" fillId="37" borderId="47" xfId="43" applyFont="1" applyFill="1" applyBorder="1" applyAlignment="1">
      <alignment horizontal="center" vertical="center" wrapText="1"/>
    </xf>
    <xf numFmtId="0" fontId="24" fillId="0" borderId="34" xfId="43" applyFont="1" applyBorder="1" applyAlignment="1">
      <alignment horizontal="center" vertical="center"/>
    </xf>
    <xf numFmtId="0" fontId="24" fillId="0" borderId="35" xfId="43" applyFont="1" applyBorder="1" applyAlignment="1">
      <alignment horizontal="center" vertical="center"/>
    </xf>
    <xf numFmtId="0" fontId="24" fillId="0" borderId="36" xfId="43" applyFont="1" applyBorder="1" applyAlignment="1">
      <alignment horizontal="center" vertical="center"/>
    </xf>
    <xf numFmtId="181" fontId="24" fillId="38" borderId="38" xfId="44" applyNumberFormat="1" applyFont="1" applyFill="1" applyBorder="1" applyAlignment="1" applyProtection="1">
      <alignment horizontal="center" vertical="center" shrinkToFit="1"/>
    </xf>
    <xf numFmtId="181" fontId="24" fillId="38" borderId="39" xfId="44" applyNumberFormat="1" applyFont="1" applyFill="1" applyBorder="1" applyAlignment="1" applyProtection="1">
      <alignment horizontal="center" vertical="center" shrinkToFit="1"/>
    </xf>
    <xf numFmtId="181" fontId="24" fillId="38" borderId="40" xfId="44" applyNumberFormat="1" applyFont="1" applyFill="1" applyBorder="1" applyAlignment="1" applyProtection="1">
      <alignment horizontal="center" vertical="center" shrinkToFit="1"/>
    </xf>
    <xf numFmtId="40" fontId="24" fillId="38" borderId="38" xfId="44" applyNumberFormat="1" applyFont="1" applyFill="1" applyBorder="1" applyAlignment="1" applyProtection="1">
      <alignment horizontal="center" vertical="center" shrinkToFit="1"/>
    </xf>
    <xf numFmtId="40" fontId="24" fillId="38" borderId="20" xfId="44" applyNumberFormat="1" applyFont="1" applyFill="1" applyBorder="1" applyAlignment="1" applyProtection="1">
      <alignment horizontal="center" vertical="center" shrinkToFit="1"/>
    </xf>
    <xf numFmtId="40" fontId="24" fillId="38" borderId="40" xfId="44" applyNumberFormat="1" applyFont="1" applyFill="1" applyBorder="1" applyAlignment="1" applyProtection="1">
      <alignment horizontal="center" vertical="center" shrinkToFit="1"/>
    </xf>
    <xf numFmtId="0" fontId="24" fillId="0" borderId="41" xfId="43" applyFont="1" applyBorder="1" applyAlignment="1">
      <alignment horizontal="center" vertical="center"/>
    </xf>
    <xf numFmtId="0" fontId="24" fillId="0" borderId="37" xfId="43" applyFont="1" applyBorder="1" applyAlignment="1">
      <alignment horizontal="center" vertical="center"/>
    </xf>
    <xf numFmtId="40" fontId="24" fillId="38" borderId="16" xfId="44" applyNumberFormat="1" applyFont="1" applyFill="1" applyBorder="1" applyAlignment="1" applyProtection="1">
      <alignment horizontal="center" vertical="center"/>
    </xf>
    <xf numFmtId="40" fontId="24" fillId="38" borderId="21" xfId="44" applyNumberFormat="1" applyFont="1" applyFill="1" applyBorder="1" applyAlignment="1" applyProtection="1">
      <alignment horizontal="center" vertical="center"/>
    </xf>
    <xf numFmtId="0" fontId="24" fillId="0" borderId="32" xfId="43" applyFont="1" applyBorder="1" applyAlignment="1">
      <alignment horizontal="center" vertical="center"/>
    </xf>
    <xf numFmtId="0" fontId="24" fillId="0" borderId="33" xfId="43" applyFont="1" applyBorder="1" applyAlignment="1">
      <alignment horizontal="center" vertical="center"/>
    </xf>
    <xf numFmtId="181" fontId="24" fillId="38" borderId="28" xfId="44" applyNumberFormat="1" applyFont="1" applyFill="1" applyBorder="1" applyAlignment="1" applyProtection="1">
      <alignment horizontal="center" vertical="center" shrinkToFit="1"/>
    </xf>
    <xf numFmtId="181" fontId="24" fillId="38" borderId="29" xfId="44" applyNumberFormat="1" applyFont="1" applyFill="1" applyBorder="1" applyAlignment="1" applyProtection="1">
      <alignment horizontal="center" vertical="center" shrinkToFit="1"/>
    </xf>
    <xf numFmtId="181" fontId="24" fillId="38" borderId="30" xfId="44" applyNumberFormat="1" applyFont="1" applyFill="1" applyBorder="1" applyAlignment="1" applyProtection="1">
      <alignment horizontal="center" vertical="center" shrinkToFit="1"/>
    </xf>
    <xf numFmtId="40" fontId="24" fillId="38" borderId="28" xfId="44" applyNumberFormat="1" applyFont="1" applyFill="1" applyBorder="1" applyAlignment="1" applyProtection="1">
      <alignment horizontal="center" vertical="center" shrinkToFit="1"/>
    </xf>
    <xf numFmtId="40" fontId="24" fillId="38" borderId="23" xfId="44" applyNumberFormat="1" applyFont="1" applyFill="1" applyBorder="1" applyAlignment="1" applyProtection="1">
      <alignment horizontal="center" vertical="center" shrinkToFit="1"/>
    </xf>
    <xf numFmtId="40" fontId="24" fillId="38" borderId="30" xfId="44" applyNumberFormat="1" applyFont="1" applyFill="1" applyBorder="1" applyAlignment="1" applyProtection="1">
      <alignment horizontal="center" vertical="center" shrinkToFit="1"/>
    </xf>
    <xf numFmtId="0" fontId="51" fillId="0" borderId="32" xfId="43" applyFont="1" applyBorder="1" applyAlignment="1">
      <alignment horizontal="center" vertical="center"/>
    </xf>
    <xf numFmtId="0" fontId="51" fillId="0" borderId="33" xfId="43" applyFont="1" applyBorder="1" applyAlignment="1">
      <alignment horizontal="center" vertical="center"/>
    </xf>
    <xf numFmtId="0" fontId="43" fillId="0" borderId="32" xfId="43" applyFont="1" applyBorder="1" applyAlignment="1">
      <alignment horizontal="center" vertical="center"/>
    </xf>
    <xf numFmtId="0" fontId="43" fillId="0" borderId="33" xfId="43" applyFont="1" applyBorder="1" applyAlignment="1">
      <alignment horizontal="center" vertical="center"/>
    </xf>
    <xf numFmtId="0" fontId="24" fillId="37" borderId="14" xfId="43" applyFont="1" applyFill="1" applyBorder="1" applyAlignment="1">
      <alignment horizontal="center" vertical="center"/>
    </xf>
    <xf numFmtId="0" fontId="24" fillId="37" borderId="15" xfId="43" applyFont="1" applyFill="1" applyBorder="1" applyAlignment="1">
      <alignment horizontal="center" vertical="center"/>
    </xf>
    <xf numFmtId="0" fontId="24" fillId="37" borderId="19" xfId="43" applyFont="1" applyFill="1" applyBorder="1" applyAlignment="1">
      <alignment horizontal="center" vertical="center"/>
    </xf>
    <xf numFmtId="0" fontId="24" fillId="37" borderId="13" xfId="43" applyFont="1" applyFill="1" applyBorder="1" applyAlignment="1">
      <alignment horizontal="center" vertical="center"/>
    </xf>
    <xf numFmtId="0" fontId="24" fillId="37" borderId="16" xfId="43" applyFont="1" applyFill="1" applyBorder="1" applyAlignment="1">
      <alignment horizontal="center" vertical="center"/>
    </xf>
    <xf numFmtId="0" fontId="24" fillId="37" borderId="22" xfId="43" applyFont="1" applyFill="1" applyBorder="1" applyAlignment="1">
      <alignment horizontal="center" vertical="center"/>
    </xf>
    <xf numFmtId="0" fontId="24" fillId="37" borderId="21" xfId="43" applyFont="1" applyFill="1" applyBorder="1" applyAlignment="1">
      <alignment horizontal="center" vertical="center"/>
    </xf>
    <xf numFmtId="0" fontId="24" fillId="37" borderId="16" xfId="43" applyFont="1" applyFill="1" applyBorder="1" applyAlignment="1">
      <alignment horizontal="center" vertical="center" wrapText="1"/>
    </xf>
    <xf numFmtId="0" fontId="24" fillId="37" borderId="22" xfId="43" applyFont="1" applyFill="1" applyBorder="1" applyAlignment="1">
      <alignment horizontal="center" vertical="center" wrapText="1"/>
    </xf>
    <xf numFmtId="0" fontId="24" fillId="37" borderId="21" xfId="43" applyFont="1" applyFill="1" applyBorder="1" applyAlignment="1">
      <alignment horizontal="center" vertical="center" wrapText="1"/>
    </xf>
    <xf numFmtId="0" fontId="43" fillId="0" borderId="70" xfId="43" applyFont="1" applyBorder="1" applyAlignment="1">
      <alignment horizontal="center" vertical="center"/>
    </xf>
    <xf numFmtId="0" fontId="43" fillId="0" borderId="71" xfId="43" applyFont="1" applyBorder="1" applyAlignment="1">
      <alignment horizontal="center" vertical="center"/>
    </xf>
    <xf numFmtId="0" fontId="43" fillId="0" borderId="28" xfId="43" applyFont="1" applyBorder="1" applyAlignment="1">
      <alignment horizontal="center" vertical="center"/>
    </xf>
    <xf numFmtId="0" fontId="43" fillId="0" borderId="30" xfId="43" applyFont="1" applyBorder="1" applyAlignment="1">
      <alignment horizontal="center" vertical="center"/>
    </xf>
    <xf numFmtId="0" fontId="36" fillId="36" borderId="0" xfId="43" applyFont="1" applyFill="1" applyAlignment="1">
      <alignment horizontal="center" vertical="center"/>
    </xf>
    <xf numFmtId="0" fontId="43" fillId="0" borderId="16" xfId="43" quotePrefix="1" applyFont="1" applyBorder="1" applyAlignment="1">
      <alignment horizontal="left" vertical="center"/>
    </xf>
    <xf numFmtId="0" fontId="43" fillId="0" borderId="22" xfId="43" quotePrefix="1" applyFont="1" applyBorder="1" applyAlignment="1">
      <alignment horizontal="left" vertical="center"/>
    </xf>
    <xf numFmtId="0" fontId="43" fillId="0" borderId="21" xfId="43" quotePrefix="1" applyFont="1" applyBorder="1" applyAlignment="1">
      <alignment horizontal="left" vertical="center"/>
    </xf>
    <xf numFmtId="57" fontId="54" fillId="0" borderId="16" xfId="43" applyNumberFormat="1" applyFont="1" applyBorder="1" applyAlignment="1">
      <alignment horizontal="center" vertical="center"/>
    </xf>
    <xf numFmtId="57" fontId="54" fillId="0" borderId="22" xfId="43" applyNumberFormat="1" applyFont="1" applyBorder="1" applyAlignment="1">
      <alignment horizontal="center" vertical="center"/>
    </xf>
    <xf numFmtId="57" fontId="54" fillId="0" borderId="21" xfId="43" applyNumberFormat="1" applyFont="1" applyBorder="1" applyAlignment="1">
      <alignment horizontal="center" vertical="center"/>
    </xf>
    <xf numFmtId="0" fontId="43" fillId="0" borderId="68" xfId="43" applyFont="1" applyBorder="1" applyAlignment="1">
      <alignment horizontal="center" vertical="center"/>
    </xf>
    <xf numFmtId="0" fontId="43" fillId="0" borderId="69" xfId="43" applyFont="1" applyBorder="1" applyAlignment="1">
      <alignment horizontal="center" vertical="center"/>
    </xf>
    <xf numFmtId="0" fontId="43" fillId="0" borderId="25" xfId="43" applyFont="1" applyBorder="1" applyAlignment="1">
      <alignment horizontal="center" vertical="center"/>
    </xf>
    <xf numFmtId="0" fontId="43" fillId="0" borderId="26" xfId="43" applyFont="1" applyBorder="1" applyAlignment="1">
      <alignment horizontal="center" vertical="center"/>
    </xf>
    <xf numFmtId="0" fontId="31" fillId="0" borderId="16" xfId="0" applyFont="1" applyBorder="1" applyAlignment="1">
      <alignment horizontal="center" vertical="center"/>
    </xf>
    <xf numFmtId="0" fontId="31" fillId="0" borderId="22" xfId="0" applyFont="1" applyBorder="1" applyAlignment="1">
      <alignment horizontal="center" vertical="center"/>
    </xf>
    <xf numFmtId="0" fontId="31" fillId="0" borderId="21" xfId="0" applyFont="1" applyBorder="1" applyAlignment="1">
      <alignment horizontal="center" vertical="center"/>
    </xf>
    <xf numFmtId="183" fontId="56" fillId="35" borderId="16" xfId="0" applyNumberFormat="1" applyFont="1" applyFill="1" applyBorder="1" applyAlignment="1">
      <alignment horizontal="center" vertical="center"/>
    </xf>
    <xf numFmtId="183" fontId="56" fillId="35" borderId="22" xfId="0" applyNumberFormat="1" applyFont="1" applyFill="1" applyBorder="1" applyAlignment="1">
      <alignment horizontal="center" vertical="center"/>
    </xf>
    <xf numFmtId="183" fontId="56" fillId="35" borderId="21" xfId="0" applyNumberFormat="1" applyFont="1" applyFill="1" applyBorder="1" applyAlignment="1">
      <alignment horizontal="center" vertical="center"/>
    </xf>
    <xf numFmtId="0" fontId="48" fillId="0" borderId="16" xfId="0" applyFont="1" applyBorder="1" applyAlignment="1">
      <alignment horizontal="center" vertical="center" shrinkToFit="1"/>
    </xf>
    <xf numFmtId="0" fontId="48" fillId="0" borderId="22" xfId="0" applyFont="1" applyBorder="1" applyAlignment="1">
      <alignment horizontal="center" vertical="center" shrinkToFit="1"/>
    </xf>
    <xf numFmtId="0" fontId="48" fillId="0" borderId="21" xfId="0" applyFont="1" applyBorder="1" applyAlignment="1">
      <alignment horizontal="center" vertical="center" shrinkToFit="1"/>
    </xf>
    <xf numFmtId="0" fontId="48" fillId="0" borderId="16" xfId="0" applyFont="1" applyBorder="1" applyAlignment="1">
      <alignment horizontal="center" vertical="center"/>
    </xf>
    <xf numFmtId="0" fontId="48" fillId="0" borderId="22" xfId="0" applyFont="1" applyBorder="1" applyAlignment="1">
      <alignment horizontal="center" vertical="center"/>
    </xf>
    <xf numFmtId="0" fontId="48" fillId="0" borderId="21" xfId="0" applyFont="1" applyBorder="1" applyAlignment="1">
      <alignment horizontal="center" vertical="center"/>
    </xf>
    <xf numFmtId="0" fontId="52" fillId="36" borderId="20" xfId="0" applyFont="1" applyFill="1" applyBorder="1" applyAlignment="1">
      <alignment horizontal="center" vertical="center"/>
    </xf>
    <xf numFmtId="0" fontId="31" fillId="0" borderId="15" xfId="0" applyFont="1" applyBorder="1" applyAlignment="1">
      <alignment horizontal="center" vertical="center"/>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14" xfId="0" applyFont="1" applyBorder="1" applyAlignment="1">
      <alignment horizontal="center" vertical="center"/>
    </xf>
    <xf numFmtId="0" fontId="31" fillId="0" borderId="20" xfId="0" applyFont="1" applyBorder="1" applyAlignment="1">
      <alignment horizontal="center" vertical="center"/>
    </xf>
    <xf numFmtId="0" fontId="31" fillId="0" borderId="13" xfId="0" applyFont="1" applyBorder="1" applyAlignment="1">
      <alignment horizontal="center" vertical="center"/>
    </xf>
    <xf numFmtId="177" fontId="56" fillId="35" borderId="16" xfId="42" applyNumberFormat="1" applyFont="1" applyFill="1" applyBorder="1" applyAlignment="1">
      <alignment horizontal="right" vertical="center"/>
    </xf>
    <xf numFmtId="177" fontId="56" fillId="35" borderId="22" xfId="42" applyNumberFormat="1" applyFont="1" applyFill="1" applyBorder="1" applyAlignment="1">
      <alignment horizontal="right" vertical="center"/>
    </xf>
    <xf numFmtId="177" fontId="56" fillId="35" borderId="21" xfId="42" applyNumberFormat="1" applyFont="1" applyFill="1" applyBorder="1" applyAlignment="1">
      <alignment horizontal="right" vertical="center"/>
    </xf>
    <xf numFmtId="0" fontId="48" fillId="0" borderId="16" xfId="42" applyNumberFormat="1" applyFont="1" applyFill="1" applyBorder="1" applyAlignment="1">
      <alignment horizontal="right" vertical="center"/>
    </xf>
    <xf numFmtId="0" fontId="48" fillId="0" borderId="22" xfId="42" applyNumberFormat="1" applyFont="1" applyFill="1" applyBorder="1" applyAlignment="1">
      <alignment horizontal="right" vertical="center"/>
    </xf>
    <xf numFmtId="0" fontId="48" fillId="0" borderId="21" xfId="42" applyNumberFormat="1" applyFont="1" applyFill="1" applyBorder="1" applyAlignment="1">
      <alignment horizontal="right" vertical="center"/>
    </xf>
    <xf numFmtId="0" fontId="31" fillId="0" borderId="10" xfId="0" applyFont="1" applyBorder="1" applyAlignment="1">
      <alignment horizontal="center" vertical="center"/>
    </xf>
    <xf numFmtId="38" fontId="31" fillId="0" borderId="18" xfId="42" applyFont="1" applyFill="1" applyBorder="1" applyAlignment="1">
      <alignment horizontal="right" vertical="center"/>
    </xf>
    <xf numFmtId="177" fontId="48" fillId="0" borderId="16" xfId="42" applyNumberFormat="1" applyFont="1" applyFill="1" applyBorder="1" applyAlignment="1">
      <alignment horizontal="right" vertical="center"/>
    </xf>
    <xf numFmtId="177" fontId="48" fillId="0" borderId="22" xfId="42" applyNumberFormat="1" applyFont="1" applyFill="1" applyBorder="1" applyAlignment="1">
      <alignment horizontal="right" vertical="center"/>
    </xf>
    <xf numFmtId="177" fontId="48" fillId="0" borderId="21" xfId="42" applyNumberFormat="1" applyFont="1" applyFill="1" applyBorder="1" applyAlignment="1">
      <alignment horizontal="right" vertical="center"/>
    </xf>
    <xf numFmtId="38" fontId="31" fillId="35" borderId="16" xfId="42" applyFont="1" applyFill="1" applyBorder="1" applyAlignment="1">
      <alignment horizontal="right" vertical="center"/>
    </xf>
    <xf numFmtId="38" fontId="31" fillId="35" borderId="22" xfId="42" applyFont="1" applyFill="1" applyBorder="1" applyAlignment="1">
      <alignment horizontal="right" vertical="center"/>
    </xf>
    <xf numFmtId="38" fontId="31" fillId="35" borderId="21" xfId="42" applyFont="1" applyFill="1" applyBorder="1" applyAlignment="1">
      <alignment horizontal="right" vertical="center"/>
    </xf>
    <xf numFmtId="177" fontId="31" fillId="35" borderId="16" xfId="42" applyNumberFormat="1" applyFont="1" applyFill="1" applyBorder="1" applyAlignment="1">
      <alignment horizontal="right" vertical="center"/>
    </xf>
    <xf numFmtId="177" fontId="31" fillId="35" borderId="22" xfId="42" applyNumberFormat="1" applyFont="1" applyFill="1" applyBorder="1" applyAlignment="1">
      <alignment horizontal="right" vertical="center"/>
    </xf>
    <xf numFmtId="177" fontId="31" fillId="35" borderId="21" xfId="42" applyNumberFormat="1" applyFont="1" applyFill="1" applyBorder="1" applyAlignment="1">
      <alignment horizontal="right" vertical="center"/>
    </xf>
    <xf numFmtId="0" fontId="31" fillId="35" borderId="10" xfId="0" applyFont="1" applyFill="1" applyBorder="1" applyAlignment="1">
      <alignment horizontal="center" vertical="center"/>
    </xf>
    <xf numFmtId="177" fontId="56" fillId="35" borderId="16" xfId="0" applyNumberFormat="1" applyFont="1" applyFill="1" applyBorder="1" applyAlignment="1">
      <alignment horizontal="center" vertical="center"/>
    </xf>
    <xf numFmtId="177" fontId="56" fillId="35" borderId="22" xfId="0" applyNumberFormat="1" applyFont="1" applyFill="1" applyBorder="1" applyAlignment="1">
      <alignment horizontal="center" vertical="center"/>
    </xf>
    <xf numFmtId="177" fontId="56" fillId="35" borderId="21" xfId="0" applyNumberFormat="1" applyFont="1" applyFill="1" applyBorder="1" applyAlignment="1">
      <alignment horizontal="center" vertical="center"/>
    </xf>
    <xf numFmtId="0" fontId="30" fillId="0" borderId="22" xfId="0" applyFont="1" applyBorder="1" applyAlignment="1">
      <alignment horizontal="center" vertical="center"/>
    </xf>
    <xf numFmtId="0" fontId="30" fillId="0" borderId="21" xfId="0" applyFont="1" applyBorder="1" applyAlignment="1">
      <alignment horizontal="center" vertical="center"/>
    </xf>
    <xf numFmtId="0" fontId="48" fillId="0" borderId="10" xfId="0" applyFont="1" applyBorder="1" applyAlignment="1">
      <alignment horizontal="center" vertical="center" shrinkToFit="1"/>
    </xf>
    <xf numFmtId="0" fontId="43" fillId="0" borderId="10" xfId="0" applyFont="1" applyBorder="1" applyAlignment="1">
      <alignment horizontal="center" vertical="center"/>
    </xf>
    <xf numFmtId="38" fontId="48" fillId="0" borderId="16" xfId="42" applyFont="1" applyBorder="1" applyAlignment="1">
      <alignment horizontal="right" vertical="center"/>
    </xf>
    <xf numFmtId="38" fontId="48" fillId="0" borderId="22" xfId="42" applyFont="1" applyBorder="1" applyAlignment="1">
      <alignment horizontal="right" vertical="center"/>
    </xf>
    <xf numFmtId="38" fontId="48" fillId="0" borderId="21" xfId="42" applyFont="1" applyBorder="1" applyAlignment="1">
      <alignment horizontal="right" vertical="center"/>
    </xf>
    <xf numFmtId="0" fontId="43" fillId="0" borderId="16" xfId="0" applyFont="1" applyBorder="1" applyAlignment="1">
      <alignment horizontal="center" vertical="center"/>
    </xf>
    <xf numFmtId="0" fontId="43" fillId="0" borderId="22" xfId="0" applyFont="1" applyBorder="1" applyAlignment="1">
      <alignment horizontal="center" vertical="center"/>
    </xf>
    <xf numFmtId="0" fontId="43" fillId="0" borderId="21" xfId="0" applyFont="1" applyBorder="1" applyAlignment="1">
      <alignment horizontal="center" vertical="center"/>
    </xf>
    <xf numFmtId="0" fontId="30" fillId="0" borderId="18" xfId="0" applyFont="1" applyBorder="1" applyAlignment="1">
      <alignment horizontal="center" vertical="center"/>
    </xf>
    <xf numFmtId="0" fontId="32" fillId="0" borderId="14" xfId="0" applyFont="1" applyBorder="1" applyAlignment="1">
      <alignment horizontal="center" vertical="center"/>
    </xf>
    <xf numFmtId="0" fontId="32" fillId="0" borderId="20" xfId="0" applyFont="1" applyBorder="1" applyAlignment="1">
      <alignment horizontal="center" vertical="center"/>
    </xf>
    <xf numFmtId="0" fontId="32" fillId="0" borderId="13" xfId="0" applyFont="1" applyBorder="1" applyAlignment="1">
      <alignment horizontal="center" vertical="center"/>
    </xf>
    <xf numFmtId="0" fontId="32" fillId="0" borderId="14" xfId="0" applyFont="1" applyBorder="1" applyAlignment="1">
      <alignment horizontal="center" vertical="center" shrinkToFit="1"/>
    </xf>
    <xf numFmtId="0" fontId="32" fillId="0" borderId="20" xfId="0" applyFont="1" applyBorder="1" applyAlignment="1">
      <alignment horizontal="center" vertical="center" shrinkToFit="1"/>
    </xf>
    <xf numFmtId="0" fontId="32" fillId="0" borderId="13" xfId="0" applyFont="1" applyBorder="1" applyAlignment="1">
      <alignment horizontal="center" vertical="center" shrinkToFit="1"/>
    </xf>
    <xf numFmtId="0" fontId="48" fillId="0" borderId="10" xfId="0" applyFont="1" applyBorder="1" applyAlignment="1">
      <alignment horizontal="center" vertical="center"/>
    </xf>
    <xf numFmtId="0" fontId="62" fillId="36" borderId="20" xfId="0" applyFont="1" applyFill="1" applyBorder="1" applyAlignment="1">
      <alignment horizontal="center" vertical="center"/>
    </xf>
    <xf numFmtId="0" fontId="31" fillId="0" borderId="10" xfId="0" applyFont="1" applyBorder="1" applyAlignment="1">
      <alignment horizontal="center" vertical="center" wrapText="1"/>
    </xf>
    <xf numFmtId="0" fontId="61" fillId="0" borderId="16" xfId="0" applyFont="1" applyBorder="1" applyAlignment="1">
      <alignment horizontal="center" vertical="center" shrinkToFit="1"/>
    </xf>
    <xf numFmtId="0" fontId="61" fillId="0" borderId="22" xfId="0" applyFont="1" applyBorder="1" applyAlignment="1">
      <alignment horizontal="center" vertical="center" shrinkToFit="1"/>
    </xf>
    <xf numFmtId="0" fontId="61" fillId="0" borderId="21" xfId="0" applyFont="1" applyBorder="1" applyAlignment="1">
      <alignment horizontal="center" vertical="center" shrinkToFit="1"/>
    </xf>
    <xf numFmtId="0" fontId="61" fillId="0" borderId="10" xfId="0" applyFont="1" applyBorder="1" applyAlignment="1">
      <alignment horizontal="center" vertical="center" shrinkToFit="1"/>
    </xf>
    <xf numFmtId="0" fontId="61" fillId="0" borderId="16" xfId="0" applyFont="1" applyBorder="1" applyAlignment="1">
      <alignment horizontal="center" vertical="center" wrapText="1" shrinkToFit="1"/>
    </xf>
    <xf numFmtId="57" fontId="48" fillId="0" borderId="16" xfId="0" applyNumberFormat="1" applyFont="1" applyBorder="1" applyAlignment="1">
      <alignment horizontal="center" vertical="center"/>
    </xf>
    <xf numFmtId="57" fontId="48" fillId="0" borderId="10" xfId="0" applyNumberFormat="1" applyFont="1" applyBorder="1" applyAlignment="1">
      <alignment horizontal="center" vertical="center"/>
    </xf>
    <xf numFmtId="0" fontId="60" fillId="0" borderId="16" xfId="0" applyFont="1" applyBorder="1" applyAlignment="1">
      <alignment horizontal="center" vertical="center" shrinkToFit="1"/>
    </xf>
    <xf numFmtId="0" fontId="60" fillId="0" borderId="22" xfId="0" applyFont="1" applyBorder="1" applyAlignment="1">
      <alignment horizontal="center" vertical="center" shrinkToFit="1"/>
    </xf>
    <xf numFmtId="0" fontId="60" fillId="0" borderId="21" xfId="0" applyFont="1" applyBorder="1" applyAlignment="1">
      <alignment horizontal="center" vertical="center" shrinkToFit="1"/>
    </xf>
    <xf numFmtId="0" fontId="61" fillId="0" borderId="16" xfId="0" applyFont="1" applyBorder="1" applyAlignment="1">
      <alignment horizontal="center" vertical="center"/>
    </xf>
    <xf numFmtId="0" fontId="61" fillId="0" borderId="22" xfId="0" applyFont="1" applyBorder="1" applyAlignment="1">
      <alignment horizontal="center" vertical="center"/>
    </xf>
    <xf numFmtId="0" fontId="61" fillId="0" borderId="21" xfId="0" applyFont="1" applyBorder="1" applyAlignment="1">
      <alignment horizontal="center" vertical="center"/>
    </xf>
    <xf numFmtId="182" fontId="48" fillId="0" borderId="16" xfId="0" applyNumberFormat="1" applyFont="1" applyBorder="1" applyAlignment="1">
      <alignment horizontal="center" vertical="center"/>
    </xf>
    <xf numFmtId="182" fontId="48" fillId="0" borderId="22" xfId="0" applyNumberFormat="1" applyFont="1" applyBorder="1" applyAlignment="1">
      <alignment horizontal="center" vertical="center"/>
    </xf>
    <xf numFmtId="38" fontId="48" fillId="0" borderId="16" xfId="42" applyFont="1" applyBorder="1" applyAlignment="1">
      <alignment horizontal="right" vertical="center" shrinkToFit="1"/>
    </xf>
    <xf numFmtId="38" fontId="48" fillId="0" borderId="22" xfId="42" applyFont="1" applyBorder="1" applyAlignment="1">
      <alignment horizontal="right" vertical="center" shrinkToFit="1"/>
    </xf>
    <xf numFmtId="38" fontId="48" fillId="0" borderId="21" xfId="42" applyFont="1" applyBorder="1" applyAlignment="1">
      <alignment horizontal="right" vertical="center" shrinkToFit="1"/>
    </xf>
    <xf numFmtId="177" fontId="48" fillId="0" borderId="16" xfId="42" applyNumberFormat="1" applyFont="1" applyFill="1" applyBorder="1" applyAlignment="1">
      <alignment horizontal="right" vertical="center" shrinkToFit="1"/>
    </xf>
    <xf numFmtId="177" fontId="48" fillId="0" borderId="22" xfId="42" applyNumberFormat="1" applyFont="1" applyFill="1" applyBorder="1" applyAlignment="1">
      <alignment horizontal="right" vertical="center" shrinkToFit="1"/>
    </xf>
    <xf numFmtId="177" fontId="48" fillId="0" borderId="21" xfId="42" applyNumberFormat="1" applyFont="1" applyFill="1" applyBorder="1" applyAlignment="1">
      <alignment horizontal="right" vertical="center" shrinkToFit="1"/>
    </xf>
    <xf numFmtId="0" fontId="24" fillId="0" borderId="15" xfId="0" applyFont="1" applyBorder="1" applyAlignment="1">
      <alignment horizontal="center" vertical="center"/>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4" fillId="0" borderId="14" xfId="0" applyFont="1" applyBorder="1" applyAlignment="1">
      <alignment horizontal="center" vertical="center"/>
    </xf>
    <xf numFmtId="0" fontId="24" fillId="0" borderId="20" xfId="0" applyFont="1" applyBorder="1" applyAlignment="1">
      <alignment horizontal="center" vertical="center"/>
    </xf>
    <xf numFmtId="0" fontId="24" fillId="0" borderId="13" xfId="0" applyFont="1" applyBorder="1" applyAlignment="1">
      <alignment horizontal="center" vertical="center"/>
    </xf>
    <xf numFmtId="176" fontId="31" fillId="0" borderId="16" xfId="42" applyNumberFormat="1" applyFont="1" applyBorder="1" applyAlignment="1">
      <alignment horizontal="right" vertical="center"/>
    </xf>
    <xf numFmtId="176" fontId="31" fillId="0" borderId="22" xfId="42" applyNumberFormat="1" applyFont="1" applyBorder="1" applyAlignment="1">
      <alignment horizontal="right" vertical="center"/>
    </xf>
    <xf numFmtId="176" fontId="31" fillId="0" borderId="21" xfId="42" applyNumberFormat="1" applyFont="1" applyBorder="1" applyAlignment="1">
      <alignment horizontal="right" vertical="center"/>
    </xf>
    <xf numFmtId="38" fontId="43" fillId="0" borderId="16" xfId="42" applyFont="1" applyBorder="1" applyAlignment="1">
      <alignment horizontal="right" vertical="center"/>
    </xf>
    <xf numFmtId="38" fontId="43" fillId="0" borderId="22" xfId="42" applyFont="1" applyBorder="1" applyAlignment="1">
      <alignment horizontal="right" vertical="center"/>
    </xf>
    <xf numFmtId="58" fontId="43" fillId="0" borderId="0" xfId="0" applyNumberFormat="1" applyFont="1" applyAlignment="1">
      <alignment horizontal="center" vertical="center"/>
    </xf>
    <xf numFmtId="0" fontId="43" fillId="0" borderId="0" xfId="0" applyFont="1" applyAlignment="1">
      <alignment horizontal="center" vertical="center"/>
    </xf>
    <xf numFmtId="0" fontId="24" fillId="0" borderId="16" xfId="0" applyFont="1" applyBorder="1" applyAlignment="1">
      <alignment horizontal="center" vertical="center"/>
    </xf>
    <xf numFmtId="0" fontId="24" fillId="0" borderId="22" xfId="0" applyFont="1" applyBorder="1" applyAlignment="1">
      <alignment horizontal="center" vertical="center"/>
    </xf>
    <xf numFmtId="0" fontId="24" fillId="0" borderId="10" xfId="0" applyFont="1" applyBorder="1" applyAlignment="1">
      <alignment horizontal="center" vertical="center"/>
    </xf>
    <xf numFmtId="0" fontId="24" fillId="33" borderId="10" xfId="0" applyFont="1" applyFill="1" applyBorder="1" applyAlignment="1">
      <alignment horizontal="center" vertical="center" wrapText="1"/>
    </xf>
    <xf numFmtId="58" fontId="43" fillId="0" borderId="22" xfId="0" applyNumberFormat="1" applyFont="1" applyBorder="1" applyAlignment="1">
      <alignment horizontal="center" vertical="center"/>
    </xf>
    <xf numFmtId="0" fontId="24" fillId="33" borderId="16" xfId="0" applyFont="1" applyFill="1" applyBorder="1" applyAlignment="1">
      <alignment horizontal="center" vertical="center" wrapText="1"/>
    </xf>
    <xf numFmtId="0" fontId="24" fillId="33" borderId="22" xfId="0" applyFont="1" applyFill="1" applyBorder="1" applyAlignment="1">
      <alignment horizontal="center" vertical="center" wrapText="1"/>
    </xf>
    <xf numFmtId="0" fontId="24" fillId="33" borderId="21" xfId="0" applyFont="1" applyFill="1" applyBorder="1" applyAlignment="1">
      <alignment horizontal="center" vertical="center" wrapText="1"/>
    </xf>
    <xf numFmtId="58" fontId="43" fillId="0" borderId="10" xfId="0" applyNumberFormat="1" applyFont="1" applyBorder="1" applyAlignment="1">
      <alignment horizontal="center" vertical="center"/>
    </xf>
    <xf numFmtId="0" fontId="29" fillId="0" borderId="0" xfId="0" applyFont="1" applyAlignment="1">
      <alignment horizontal="center" vertical="center" wrapText="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B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610980</xdr:colOff>
      <xdr:row>20</xdr:row>
      <xdr:rowOff>210931</xdr:rowOff>
    </xdr:from>
    <xdr:to>
      <xdr:col>12</xdr:col>
      <xdr:colOff>333375</xdr:colOff>
      <xdr:row>26</xdr:row>
      <xdr:rowOff>57150</xdr:rowOff>
    </xdr:to>
    <xdr:cxnSp macro="">
      <xdr:nvCxnSpPr>
        <xdr:cNvPr id="2" name="直線矢印コネクタ 1">
          <a:extLst>
            <a:ext uri="{FF2B5EF4-FFF2-40B4-BE49-F238E27FC236}">
              <a16:creationId xmlns:a16="http://schemas.microsoft.com/office/drawing/2014/main" id="{FDF6BCD5-0B3E-4413-8638-B54E5C6DFBC2}"/>
            </a:ext>
          </a:extLst>
        </xdr:cNvPr>
        <xdr:cNvCxnSpPr/>
      </xdr:nvCxnSpPr>
      <xdr:spPr bwMode="auto">
        <a:xfrm>
          <a:off x="6764130" y="5544931"/>
          <a:ext cx="2732295" cy="1417844"/>
        </a:xfrm>
        <a:prstGeom prst="straightConnector1">
          <a:avLst/>
        </a:prstGeom>
        <a:solidFill>
          <a:srgbClr xmlns:mc="http://schemas.openxmlformats.org/markup-compatibility/2006" xmlns:a14="http://schemas.microsoft.com/office/drawing/2010/main" val="FFFFFF" mc:Ignorable="a14" a14:legacySpreadsheetColorIndex="65"/>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16566</xdr:colOff>
      <xdr:row>4</xdr:row>
      <xdr:rowOff>0</xdr:rowOff>
    </xdr:from>
    <xdr:to>
      <xdr:col>19</xdr:col>
      <xdr:colOff>75182</xdr:colOff>
      <xdr:row>5</xdr:row>
      <xdr:rowOff>13138</xdr:rowOff>
    </xdr:to>
    <xdr:sp macro="" textlink="">
      <xdr:nvSpPr>
        <xdr:cNvPr id="2" name="楕円 1">
          <a:extLst>
            <a:ext uri="{FF2B5EF4-FFF2-40B4-BE49-F238E27FC236}">
              <a16:creationId xmlns:a16="http://schemas.microsoft.com/office/drawing/2014/main" id="{6A0EDC4A-074A-4661-B07C-CD7A9B8DCD60}"/>
            </a:ext>
          </a:extLst>
        </xdr:cNvPr>
        <xdr:cNvSpPr/>
      </xdr:nvSpPr>
      <xdr:spPr bwMode="auto">
        <a:xfrm>
          <a:off x="3128066" y="838200"/>
          <a:ext cx="230066" cy="203638"/>
        </a:xfrm>
        <a:prstGeom prst="ellipse">
          <a:avLst/>
        </a:prstGeom>
        <a:noFill/>
        <a:ln w="127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26045;&#35373;&#37326;&#33756;&#12539;&#26524;&#27193;&#33457;&#12365;\R8&#24180;&#24230;\K%20&#33457;&#12365;&#65288;R8&#65289;\02&#12288;&#12356;&#12400;&#12425;&#12365;&#12398;&#26525;&#29289;&#12488;&#12483;&#12503;&#12521;&#12531;&#12490;&#12540;&#29987;&#22320;&#25313;&#22823;&#20107;&#26989;\02%20&#21215;&#38598;&#26178;&#12398;&#36039;&#26009;&#65288;&#35201;&#32177;&#20197;&#22806;&#65289;\06%20&#27096;&#24335;&#35352;&#36617;&#20363;\&#65288;&#35330;&#27491;&#29256;&#65289;06_&#12304;R8&#27096;&#24335;&#31532;1&#21495;&#12305;&#20132;&#20184;&#30003;&#35531;&#26360;&#35352;&#36617;&#20363;%20(1).xlsx" TargetMode="External"/><Relationship Id="rId1" Type="http://schemas.openxmlformats.org/officeDocument/2006/relationships/externalLinkPath" Target="/&#26045;&#35373;&#37326;&#33756;&#12539;&#26524;&#27193;&#33457;&#12365;/R8&#24180;&#24230;/K%20&#33457;&#12365;&#65288;R8&#65289;/02&#12288;&#12356;&#12400;&#12425;&#12365;&#12398;&#26525;&#29289;&#12488;&#12483;&#12503;&#12521;&#12531;&#12490;&#12540;&#29987;&#22320;&#25313;&#22823;&#20107;&#26989;/02%20&#21215;&#38598;&#26178;&#12398;&#36039;&#26009;&#65288;&#35201;&#32177;&#20197;&#22806;&#65289;/06%20&#27096;&#24335;&#35352;&#36617;&#20363;/&#65288;&#35330;&#27491;&#29256;&#65289;06_&#12304;R8&#27096;&#24335;&#31532;1&#21495;&#12305;&#20132;&#20184;&#30003;&#35531;&#26360;&#35352;&#36617;&#2036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号（交付申請書）"/>
      <sheetName val="様式１号別添1-1（実施計画書）"/>
      <sheetName val="様式１号別添1-2（実施計画書）"/>
      <sheetName val="参考様式１（圃場No.1 ）（実績）"/>
      <sheetName val="参考様式１　リスト（編集不可）"/>
      <sheetName val="参考様式２（圃場No.）"/>
      <sheetName val="参考様式３"/>
    </sheetNames>
    <sheetDataSet>
      <sheetData sheetId="0"/>
      <sheetData sheetId="1"/>
      <sheetData sheetId="2"/>
      <sheetData sheetId="3"/>
      <sheetData sheetId="4">
        <row r="1">
          <cell r="B1" t="str">
            <v>機械名</v>
          </cell>
          <cell r="C1" t="str">
            <v>規格</v>
          </cell>
          <cell r="D1" t="str">
            <v>機械損料</v>
          </cell>
          <cell r="E1" t="str">
            <v>燃料消費量</v>
          </cell>
          <cell r="F1" t="str">
            <v>人件費</v>
          </cell>
          <cell r="G1" t="str">
            <v>作業員種別</v>
          </cell>
        </row>
        <row r="2">
          <cell r="A2">
            <v>1</v>
          </cell>
          <cell r="B2" t="str">
            <v>ブルドーザー</v>
          </cell>
          <cell r="C2" t="str">
            <v>普通3t</v>
          </cell>
          <cell r="D2">
            <v>1790</v>
          </cell>
          <cell r="E2">
            <v>4.2</v>
          </cell>
          <cell r="F2">
            <v>3675</v>
          </cell>
          <cell r="G2" t="str">
            <v>特殊運転手</v>
          </cell>
        </row>
        <row r="3">
          <cell r="A3">
            <v>2</v>
          </cell>
          <cell r="B3" t="str">
            <v>ブルドーザー</v>
          </cell>
          <cell r="C3" t="str">
            <v>普通6t</v>
          </cell>
          <cell r="D3">
            <v>3030</v>
          </cell>
          <cell r="E3">
            <v>7.6</v>
          </cell>
          <cell r="F3">
            <v>3675</v>
          </cell>
          <cell r="G3" t="str">
            <v>特殊運転手</v>
          </cell>
        </row>
        <row r="4">
          <cell r="A4">
            <v>3</v>
          </cell>
          <cell r="B4" t="str">
            <v>ブルドーザー</v>
          </cell>
          <cell r="C4" t="str">
            <v>普通9t</v>
          </cell>
          <cell r="D4">
            <v>3700</v>
          </cell>
          <cell r="E4">
            <v>9.6</v>
          </cell>
          <cell r="F4">
            <v>3675</v>
          </cell>
          <cell r="G4" t="str">
            <v>特殊運転手</v>
          </cell>
        </row>
        <row r="5">
          <cell r="A5">
            <v>4</v>
          </cell>
          <cell r="B5" t="str">
            <v>ブルドーザー</v>
          </cell>
          <cell r="C5" t="str">
            <v>普通11t</v>
          </cell>
          <cell r="D5">
            <v>4780</v>
          </cell>
          <cell r="E5">
            <v>11.2</v>
          </cell>
          <cell r="F5">
            <v>3675</v>
          </cell>
          <cell r="G5" t="str">
            <v>特殊運転手</v>
          </cell>
        </row>
        <row r="6">
          <cell r="A6">
            <v>5</v>
          </cell>
          <cell r="B6" t="str">
            <v>ブルドーザー</v>
          </cell>
          <cell r="C6" t="str">
            <v>湿地4t</v>
          </cell>
          <cell r="D6">
            <v>1990</v>
          </cell>
          <cell r="E6">
            <v>4.2</v>
          </cell>
          <cell r="F6">
            <v>3675</v>
          </cell>
          <cell r="G6" t="str">
            <v>特殊運転手</v>
          </cell>
        </row>
        <row r="7">
          <cell r="A7">
            <v>6</v>
          </cell>
          <cell r="B7" t="str">
            <v>ブルドーザー</v>
          </cell>
          <cell r="C7" t="str">
            <v>湿地7t</v>
          </cell>
          <cell r="D7">
            <v>3190</v>
          </cell>
          <cell r="E7">
            <v>7.8</v>
          </cell>
          <cell r="F7">
            <v>3675</v>
          </cell>
          <cell r="G7" t="str">
            <v>特殊運転手</v>
          </cell>
        </row>
        <row r="8">
          <cell r="A8">
            <v>7</v>
          </cell>
          <cell r="B8" t="str">
            <v>ブルドーザー</v>
          </cell>
          <cell r="C8" t="str">
            <v>湿地10t</v>
          </cell>
          <cell r="D8">
            <v>4060</v>
          </cell>
          <cell r="E8">
            <v>10.199999999999999</v>
          </cell>
          <cell r="F8">
            <v>3675</v>
          </cell>
          <cell r="G8" t="str">
            <v>特殊運転手</v>
          </cell>
        </row>
        <row r="9">
          <cell r="A9">
            <v>8</v>
          </cell>
          <cell r="B9" t="str">
            <v>ブルドーザー</v>
          </cell>
          <cell r="C9" t="str">
            <v>湿地13t</v>
          </cell>
          <cell r="D9">
            <v>5300</v>
          </cell>
          <cell r="E9">
            <v>11.2</v>
          </cell>
          <cell r="F9">
            <v>3675</v>
          </cell>
          <cell r="G9" t="str">
            <v>特殊運転手</v>
          </cell>
        </row>
        <row r="10">
          <cell r="A10">
            <v>9</v>
          </cell>
          <cell r="B10" t="str">
            <v>ホイールローダ</v>
          </cell>
          <cell r="C10" t="str">
            <v>バケット0.3m3</v>
          </cell>
          <cell r="D10">
            <v>1130</v>
          </cell>
          <cell r="E10">
            <v>2.2999999999999998</v>
          </cell>
          <cell r="F10">
            <v>3050</v>
          </cell>
          <cell r="G10" t="str">
            <v>一般運転手</v>
          </cell>
        </row>
        <row r="11">
          <cell r="A11">
            <v>10</v>
          </cell>
          <cell r="B11" t="str">
            <v>ホイールローダ</v>
          </cell>
          <cell r="C11" t="str">
            <v>バケット0.4m3</v>
          </cell>
          <cell r="D11">
            <v>1390</v>
          </cell>
          <cell r="E11">
            <v>3</v>
          </cell>
          <cell r="F11">
            <v>3050</v>
          </cell>
          <cell r="G11" t="str">
            <v>一般運転手</v>
          </cell>
        </row>
        <row r="12">
          <cell r="A12">
            <v>11</v>
          </cell>
          <cell r="B12" t="str">
            <v>ホイールローダ</v>
          </cell>
          <cell r="C12" t="str">
            <v>バケット0.5m3</v>
          </cell>
          <cell r="D12">
            <v>1670</v>
          </cell>
          <cell r="E12">
            <v>3.9</v>
          </cell>
          <cell r="F12">
            <v>3675</v>
          </cell>
          <cell r="G12" t="str">
            <v>特殊運転手</v>
          </cell>
        </row>
        <row r="13">
          <cell r="A13">
            <v>12</v>
          </cell>
          <cell r="B13" t="str">
            <v>ホイールローダ</v>
          </cell>
          <cell r="C13" t="str">
            <v>バケット0.6m3</v>
          </cell>
          <cell r="D13">
            <v>1730</v>
          </cell>
          <cell r="E13">
            <v>4</v>
          </cell>
          <cell r="F13">
            <v>3675</v>
          </cell>
          <cell r="G13" t="str">
            <v>特殊運転手</v>
          </cell>
        </row>
        <row r="14">
          <cell r="A14">
            <v>13</v>
          </cell>
          <cell r="B14" t="str">
            <v>ホイールローダ</v>
          </cell>
          <cell r="C14" t="str">
            <v>バケット0.8m3</v>
          </cell>
          <cell r="D14">
            <v>2040</v>
          </cell>
          <cell r="E14">
            <v>6</v>
          </cell>
          <cell r="F14">
            <v>3675</v>
          </cell>
          <cell r="G14" t="str">
            <v>特殊運転手</v>
          </cell>
        </row>
        <row r="15">
          <cell r="A15">
            <v>14</v>
          </cell>
          <cell r="B15" t="str">
            <v>ホイールローダ</v>
          </cell>
          <cell r="C15" t="str">
            <v>バケット0.9〜1.0m3</v>
          </cell>
          <cell r="D15">
            <v>2330</v>
          </cell>
          <cell r="E15">
            <v>7.9</v>
          </cell>
          <cell r="F15">
            <v>3675</v>
          </cell>
          <cell r="G15" t="str">
            <v>特殊運転手</v>
          </cell>
        </row>
        <row r="16">
          <cell r="A16">
            <v>15</v>
          </cell>
          <cell r="B16" t="str">
            <v>ホイールローダ</v>
          </cell>
          <cell r="C16" t="str">
            <v>バケット1.2m3</v>
          </cell>
          <cell r="D16">
            <v>2510</v>
          </cell>
          <cell r="E16">
            <v>8.9</v>
          </cell>
          <cell r="F16">
            <v>3675</v>
          </cell>
          <cell r="G16" t="str">
            <v>特殊運転手</v>
          </cell>
        </row>
        <row r="17">
          <cell r="A17">
            <v>16</v>
          </cell>
          <cell r="B17" t="str">
            <v>ホイールローダ</v>
          </cell>
          <cell r="C17" t="str">
            <v>バケット1.3〜1.4m3</v>
          </cell>
          <cell r="D17">
            <v>2780</v>
          </cell>
          <cell r="E17">
            <v>9.1</v>
          </cell>
          <cell r="F17">
            <v>3675</v>
          </cell>
          <cell r="G17" t="str">
            <v>特殊運転手</v>
          </cell>
        </row>
        <row r="18">
          <cell r="A18">
            <v>17</v>
          </cell>
          <cell r="B18" t="str">
            <v>ホイールローダ</v>
          </cell>
          <cell r="C18" t="str">
            <v>バケット1.5〜1.7m3</v>
          </cell>
          <cell r="D18">
            <v>4270</v>
          </cell>
          <cell r="E18">
            <v>11.7</v>
          </cell>
          <cell r="F18">
            <v>3675</v>
          </cell>
          <cell r="G18" t="str">
            <v>特殊運転手</v>
          </cell>
        </row>
        <row r="19">
          <cell r="A19">
            <v>18</v>
          </cell>
          <cell r="B19" t="str">
            <v>バックホウ</v>
          </cell>
          <cell r="C19" t="str">
            <v>小型山積0.044m3</v>
          </cell>
          <cell r="D19">
            <v>591</v>
          </cell>
          <cell r="E19">
            <v>1.6</v>
          </cell>
          <cell r="F19">
            <v>3275</v>
          </cell>
          <cell r="G19" t="str">
            <v>特殊作業員</v>
          </cell>
        </row>
        <row r="20">
          <cell r="A20">
            <v>19</v>
          </cell>
          <cell r="B20" t="str">
            <v>バックホウ</v>
          </cell>
          <cell r="C20" t="str">
            <v>小型山積0.055m3</v>
          </cell>
          <cell r="D20">
            <v>752</v>
          </cell>
          <cell r="E20">
            <v>1.9</v>
          </cell>
          <cell r="F20">
            <v>3275</v>
          </cell>
          <cell r="G20" t="str">
            <v>特殊作業員</v>
          </cell>
        </row>
        <row r="21">
          <cell r="A21">
            <v>20</v>
          </cell>
          <cell r="B21" t="str">
            <v>バックホウ</v>
          </cell>
          <cell r="C21" t="str">
            <v>小型山積0.08m3</v>
          </cell>
          <cell r="D21">
            <v>978</v>
          </cell>
          <cell r="E21">
            <v>2.6</v>
          </cell>
          <cell r="F21">
            <v>3275</v>
          </cell>
          <cell r="G21" t="str">
            <v>特殊作業員</v>
          </cell>
        </row>
        <row r="22">
          <cell r="A22">
            <v>21</v>
          </cell>
          <cell r="B22" t="str">
            <v>バックホウ</v>
          </cell>
          <cell r="C22" t="str">
            <v>小型山積0.11m3</v>
          </cell>
          <cell r="D22">
            <v>1096</v>
          </cell>
          <cell r="E22">
            <v>2.9</v>
          </cell>
          <cell r="F22">
            <v>3675</v>
          </cell>
          <cell r="G22" t="str">
            <v>特殊運転手</v>
          </cell>
        </row>
        <row r="23">
          <cell r="A23">
            <v>22</v>
          </cell>
          <cell r="B23" t="str">
            <v>バックホウ</v>
          </cell>
          <cell r="C23" t="str">
            <v>小型山積0.13m3</v>
          </cell>
          <cell r="D23">
            <v>1262</v>
          </cell>
          <cell r="E23">
            <v>3.6</v>
          </cell>
          <cell r="F23">
            <v>3675</v>
          </cell>
          <cell r="G23" t="str">
            <v>特殊運転手</v>
          </cell>
        </row>
        <row r="24">
          <cell r="A24">
            <v>23</v>
          </cell>
          <cell r="B24" t="str">
            <v>バックホウ</v>
          </cell>
          <cell r="C24" t="str">
            <v>小型山積0.16m3</v>
          </cell>
          <cell r="D24">
            <v>1375</v>
          </cell>
          <cell r="E24">
            <v>3.9</v>
          </cell>
          <cell r="F24">
            <v>3675</v>
          </cell>
          <cell r="G24" t="str">
            <v>特殊運転手</v>
          </cell>
        </row>
        <row r="25">
          <cell r="A25">
            <v>24</v>
          </cell>
          <cell r="B25" t="str">
            <v>バックホウ</v>
          </cell>
          <cell r="C25" t="str">
            <v>山積0.28m3</v>
          </cell>
          <cell r="D25">
            <v>1700</v>
          </cell>
          <cell r="E25">
            <v>5.9</v>
          </cell>
          <cell r="F25">
            <v>3675</v>
          </cell>
          <cell r="G25" t="str">
            <v>特殊運転手</v>
          </cell>
        </row>
        <row r="26">
          <cell r="A26">
            <v>25</v>
          </cell>
          <cell r="B26" t="str">
            <v>バックホウ</v>
          </cell>
          <cell r="C26" t="str">
            <v>山積0.45m3</v>
          </cell>
          <cell r="D26">
            <v>2430</v>
          </cell>
          <cell r="E26">
            <v>8.6</v>
          </cell>
          <cell r="F26">
            <v>3675</v>
          </cell>
          <cell r="G26" t="str">
            <v>特殊運転手</v>
          </cell>
        </row>
        <row r="27">
          <cell r="A27">
            <v>26</v>
          </cell>
          <cell r="B27" t="str">
            <v>バックホウ</v>
          </cell>
          <cell r="C27" t="str">
            <v>山積0.5m3</v>
          </cell>
          <cell r="D27">
            <v>2630</v>
          </cell>
          <cell r="E27">
            <v>9.1999999999999993</v>
          </cell>
          <cell r="F27">
            <v>3675</v>
          </cell>
          <cell r="G27" t="str">
            <v>特殊運転手</v>
          </cell>
        </row>
        <row r="28">
          <cell r="A28">
            <v>27</v>
          </cell>
          <cell r="B28" t="str">
            <v>バックホウ</v>
          </cell>
          <cell r="C28" t="str">
            <v>山積0.6m3</v>
          </cell>
          <cell r="D28">
            <v>2880</v>
          </cell>
          <cell r="E28">
            <v>10.7</v>
          </cell>
          <cell r="F28">
            <v>3675</v>
          </cell>
          <cell r="G28" t="str">
            <v>特殊運転手</v>
          </cell>
        </row>
        <row r="29">
          <cell r="A29">
            <v>28</v>
          </cell>
          <cell r="B29" t="str">
            <v>バックホウ</v>
          </cell>
          <cell r="C29" t="str">
            <v>山積0.8m3</v>
          </cell>
          <cell r="D29">
            <v>4220</v>
          </cell>
          <cell r="E29">
            <v>15</v>
          </cell>
          <cell r="F29">
            <v>3675</v>
          </cell>
          <cell r="G29" t="str">
            <v>特殊運転手</v>
          </cell>
        </row>
        <row r="30">
          <cell r="A30">
            <v>29</v>
          </cell>
          <cell r="B30" t="str">
            <v>バックホウ</v>
          </cell>
          <cell r="C30" t="str">
            <v>山積1.0m3</v>
          </cell>
          <cell r="D30">
            <v>4400</v>
          </cell>
          <cell r="E30">
            <v>16.7</v>
          </cell>
          <cell r="F30">
            <v>3675</v>
          </cell>
          <cell r="G30" t="str">
            <v>特殊運転手</v>
          </cell>
        </row>
        <row r="31">
          <cell r="A31">
            <v>30</v>
          </cell>
          <cell r="B31" t="str">
            <v>ダンプトラック</v>
          </cell>
          <cell r="C31" t="str">
            <v>2t</v>
          </cell>
          <cell r="D31">
            <v>1200</v>
          </cell>
          <cell r="E31">
            <v>3.5</v>
          </cell>
          <cell r="F31">
            <v>3050</v>
          </cell>
          <cell r="G31" t="str">
            <v>一般運転手</v>
          </cell>
        </row>
        <row r="32">
          <cell r="A32">
            <v>31</v>
          </cell>
          <cell r="B32" t="str">
            <v>ダンプトラック</v>
          </cell>
          <cell r="C32" t="str">
            <v>4t</v>
          </cell>
          <cell r="D32">
            <v>1800</v>
          </cell>
          <cell r="E32">
            <v>5.4</v>
          </cell>
          <cell r="F32">
            <v>3050</v>
          </cell>
          <cell r="G32" t="str">
            <v>一般運転手</v>
          </cell>
        </row>
        <row r="33">
          <cell r="A33">
            <v>32</v>
          </cell>
          <cell r="B33" t="str">
            <v>ダンプトラック</v>
          </cell>
          <cell r="C33" t="str">
            <v>10t</v>
          </cell>
          <cell r="D33">
            <v>4350</v>
          </cell>
          <cell r="E33">
            <v>9.8000000000000007</v>
          </cell>
          <cell r="F33">
            <v>3050</v>
          </cell>
          <cell r="G33" t="str">
            <v>一般運転手</v>
          </cell>
        </row>
        <row r="34">
          <cell r="A34">
            <v>33</v>
          </cell>
          <cell r="B34" t="str">
            <v>トラック</v>
          </cell>
          <cell r="C34" t="str">
            <v>1.5t</v>
          </cell>
          <cell r="D34">
            <v>539</v>
          </cell>
          <cell r="E34">
            <v>2.5</v>
          </cell>
          <cell r="F34">
            <v>3050</v>
          </cell>
          <cell r="G34" t="str">
            <v>一般運転手</v>
          </cell>
        </row>
        <row r="35">
          <cell r="A35">
            <v>34</v>
          </cell>
          <cell r="B35" t="str">
            <v>トラック</v>
          </cell>
          <cell r="C35" t="str">
            <v>2t</v>
          </cell>
          <cell r="D35">
            <v>935</v>
          </cell>
          <cell r="E35">
            <v>3.9</v>
          </cell>
          <cell r="F35">
            <v>3050</v>
          </cell>
          <cell r="G35" t="str">
            <v>一般運転手</v>
          </cell>
        </row>
        <row r="36">
          <cell r="A36">
            <v>35</v>
          </cell>
          <cell r="B36" t="str">
            <v>トラック</v>
          </cell>
          <cell r="C36" t="str">
            <v>3〜3.5t</v>
          </cell>
          <cell r="D36">
            <v>1180</v>
          </cell>
          <cell r="E36">
            <v>4.2</v>
          </cell>
          <cell r="F36">
            <v>3050</v>
          </cell>
          <cell r="G36" t="str">
            <v>一般運転手</v>
          </cell>
        </row>
        <row r="37">
          <cell r="A37">
            <v>36</v>
          </cell>
          <cell r="B37" t="str">
            <v>トラック</v>
          </cell>
          <cell r="C37" t="str">
            <v>4〜4.5t</v>
          </cell>
          <cell r="D37">
            <v>1560</v>
          </cell>
          <cell r="E37">
            <v>5.5</v>
          </cell>
          <cell r="F37">
            <v>3050</v>
          </cell>
          <cell r="G37" t="str">
            <v>一般運転手</v>
          </cell>
        </row>
        <row r="38">
          <cell r="A38">
            <v>37</v>
          </cell>
          <cell r="B38" t="str">
            <v>ライトバン</v>
          </cell>
          <cell r="C38" t="str">
            <v>二輪駆動5名1,5L</v>
          </cell>
          <cell r="D38">
            <v>543</v>
          </cell>
          <cell r="E38">
            <v>2.7</v>
          </cell>
          <cell r="F38">
            <v>3050</v>
          </cell>
          <cell r="G38" t="str">
            <v>一般運転手</v>
          </cell>
        </row>
        <row r="39">
          <cell r="A39">
            <v>38</v>
          </cell>
          <cell r="B39" t="str">
            <v>ライトバン</v>
          </cell>
          <cell r="C39" t="str">
            <v>二輪駆動5名2.0L</v>
          </cell>
          <cell r="D39">
            <v>807</v>
          </cell>
          <cell r="E39">
            <v>3.4</v>
          </cell>
          <cell r="F39">
            <v>3050</v>
          </cell>
          <cell r="G39" t="str">
            <v>一般運転手</v>
          </cell>
        </row>
        <row r="40">
          <cell r="A40">
            <v>39</v>
          </cell>
          <cell r="B40" t="str">
            <v>農用トラクタ（乗用・ホイール）</v>
          </cell>
          <cell r="C40" t="str">
            <v>四輪駆動11kW(15PS）</v>
          </cell>
          <cell r="D40">
            <v>1200</v>
          </cell>
          <cell r="E40">
            <v>1.3</v>
          </cell>
          <cell r="F40">
            <v>3050</v>
          </cell>
          <cell r="G40" t="str">
            <v>一般運転手</v>
          </cell>
        </row>
        <row r="41">
          <cell r="A41">
            <v>40</v>
          </cell>
          <cell r="B41" t="str">
            <v>農用トラクタ（乗用・ホイール）</v>
          </cell>
          <cell r="C41" t="str">
            <v>四輪駆動22kW(30PS）</v>
          </cell>
          <cell r="D41">
            <v>2330</v>
          </cell>
          <cell r="E41">
            <v>2.6</v>
          </cell>
          <cell r="F41">
            <v>3050</v>
          </cell>
          <cell r="G41" t="str">
            <v>一般運転手</v>
          </cell>
        </row>
        <row r="42">
          <cell r="A42">
            <v>41</v>
          </cell>
          <cell r="B42" t="str">
            <v>農用トラクタ（乗用・ホイール）</v>
          </cell>
          <cell r="C42" t="str">
            <v>四輪駆動30〜44kW(40〜60PS）</v>
          </cell>
          <cell r="D42">
            <v>2900</v>
          </cell>
          <cell r="E42">
            <v>5.2</v>
          </cell>
          <cell r="F42">
            <v>3050</v>
          </cell>
          <cell r="G42" t="str">
            <v>一般運転手</v>
          </cell>
        </row>
        <row r="43">
          <cell r="A43">
            <v>42</v>
          </cell>
          <cell r="B43" t="str">
            <v>農用トラクタ（乗用・ホイール）</v>
          </cell>
          <cell r="C43" t="str">
            <v>四輪駆動52〜59kW(70〜80PS）</v>
          </cell>
          <cell r="D43">
            <v>5860</v>
          </cell>
          <cell r="E43">
            <v>7</v>
          </cell>
          <cell r="F43">
            <v>3050</v>
          </cell>
          <cell r="G43" t="str">
            <v>一般運転手</v>
          </cell>
        </row>
        <row r="44">
          <cell r="A44">
            <v>43</v>
          </cell>
          <cell r="B44" t="str">
            <v>農用トラクタ（乗用・ホイール）</v>
          </cell>
          <cell r="C44" t="str">
            <v>四輪駆動67〜88kW(90〜120PS）</v>
          </cell>
          <cell r="D44">
            <v>6440</v>
          </cell>
          <cell r="E44">
            <v>10.5</v>
          </cell>
          <cell r="F44">
            <v>3675</v>
          </cell>
          <cell r="G44" t="str">
            <v>特殊運転手</v>
          </cell>
        </row>
        <row r="45">
          <cell r="A45">
            <v>44</v>
          </cell>
          <cell r="B45" t="str">
            <v>農用トラクタ（乗用・クローラ）</v>
          </cell>
          <cell r="C45" t="str">
            <v>30〜44kW(40〜60PS）</v>
          </cell>
          <cell r="D45">
            <v>3220</v>
          </cell>
          <cell r="E45">
            <v>5.2</v>
          </cell>
          <cell r="F45">
            <v>3675</v>
          </cell>
          <cell r="G45" t="str">
            <v>特殊運転手</v>
          </cell>
        </row>
        <row r="46">
          <cell r="A46">
            <v>45</v>
          </cell>
          <cell r="B46" t="str">
            <v>農用トラクタ（乗用・クローラ）</v>
          </cell>
          <cell r="C46" t="str">
            <v>52〜59kW(70〜80PS）</v>
          </cell>
          <cell r="D46">
            <v>4570</v>
          </cell>
          <cell r="E46">
            <v>7</v>
          </cell>
          <cell r="F46">
            <v>3675</v>
          </cell>
          <cell r="G46" t="str">
            <v>特殊運転手</v>
          </cell>
        </row>
        <row r="47">
          <cell r="A47">
            <v>46</v>
          </cell>
          <cell r="B47" t="str">
            <v>農用トラクタ（乗用・クローラ）</v>
          </cell>
          <cell r="C47" t="str">
            <v>67〜88kW(90〜120PS）</v>
          </cell>
          <cell r="D47">
            <v>6880</v>
          </cell>
          <cell r="E47">
            <v>10.5</v>
          </cell>
          <cell r="F47">
            <v>3675</v>
          </cell>
          <cell r="G47" t="str">
            <v>特殊運転手</v>
          </cell>
        </row>
        <row r="48">
          <cell r="A48">
            <v>47</v>
          </cell>
          <cell r="B48" t="str">
            <v>ロータリーティラー</v>
          </cell>
          <cell r="C48" t="str">
            <v>作業幅1.6〜1.8m級</v>
          </cell>
          <cell r="D48">
            <v>402</v>
          </cell>
        </row>
        <row r="49">
          <cell r="A49">
            <v>48</v>
          </cell>
          <cell r="B49" t="str">
            <v>ロータリーティラー</v>
          </cell>
          <cell r="C49" t="str">
            <v>作業幅1.9〜2.0m級</v>
          </cell>
          <cell r="D49">
            <v>393</v>
          </cell>
        </row>
        <row r="50">
          <cell r="A50">
            <v>49</v>
          </cell>
          <cell r="B50" t="str">
            <v>ロータリーティラー</v>
          </cell>
          <cell r="C50" t="str">
            <v>作業幅2.1〜2.4m級</v>
          </cell>
          <cell r="D50">
            <v>493</v>
          </cell>
        </row>
        <row r="51">
          <cell r="A51">
            <v>50</v>
          </cell>
          <cell r="B51" t="str">
            <v>ボトムプラウ（直装式）</v>
          </cell>
          <cell r="C51" t="str">
            <v>20インチ×3連</v>
          </cell>
          <cell r="D51">
            <v>11300</v>
          </cell>
        </row>
        <row r="52">
          <cell r="A52">
            <v>51</v>
          </cell>
          <cell r="B52" t="str">
            <v>ボトムプラウ（直装式）</v>
          </cell>
          <cell r="C52" t="str">
            <v>24インチ×2連</v>
          </cell>
          <cell r="D52">
            <v>6360</v>
          </cell>
        </row>
        <row r="53">
          <cell r="A53">
            <v>52</v>
          </cell>
          <cell r="B53" t="str">
            <v>ボトムプラウ（直装式）</v>
          </cell>
          <cell r="C53" t="str">
            <v>30インチ×1連</v>
          </cell>
          <cell r="D53">
            <v>10200</v>
          </cell>
        </row>
        <row r="54">
          <cell r="A54">
            <v>53</v>
          </cell>
          <cell r="B54" t="str">
            <v>マニュアスプレッダ（牽引式）</v>
          </cell>
          <cell r="C54" t="str">
            <v>積載質量1t級</v>
          </cell>
          <cell r="D54">
            <v>811</v>
          </cell>
        </row>
        <row r="55">
          <cell r="A55">
            <v>54</v>
          </cell>
          <cell r="B55" t="str">
            <v>マニュアスプレッダ（牽引式）</v>
          </cell>
          <cell r="C55" t="str">
            <v>積載質量2t級</v>
          </cell>
          <cell r="D55">
            <v>1375</v>
          </cell>
        </row>
        <row r="56">
          <cell r="A56">
            <v>55</v>
          </cell>
          <cell r="B56" t="str">
            <v>マニュアスプレッダ（牽引式）</v>
          </cell>
          <cell r="C56" t="str">
            <v>積載質量3t級</v>
          </cell>
          <cell r="D56">
            <v>1837</v>
          </cell>
        </row>
        <row r="57">
          <cell r="A57">
            <v>56</v>
          </cell>
          <cell r="B57" t="str">
            <v>ブロードキャスター（直装式）</v>
          </cell>
          <cell r="C57" t="str">
            <v>容量150～400L</v>
          </cell>
          <cell r="D57">
            <v>358</v>
          </cell>
        </row>
        <row r="58">
          <cell r="A58">
            <v>57</v>
          </cell>
          <cell r="B58" t="str">
            <v>ブロードキャスター（直装式）</v>
          </cell>
          <cell r="C58" t="str">
            <v>容量400～500L</v>
          </cell>
          <cell r="D58">
            <v>393</v>
          </cell>
        </row>
        <row r="59">
          <cell r="A59">
            <v>58</v>
          </cell>
          <cell r="B59" t="str">
            <v>ブロードキャスター（直装式）</v>
          </cell>
          <cell r="C59" t="str">
            <v>容量600L</v>
          </cell>
          <cell r="D59">
            <v>736</v>
          </cell>
        </row>
        <row r="60">
          <cell r="A60">
            <v>59</v>
          </cell>
          <cell r="B60" t="str">
            <v>サブソイラ（直装式）</v>
          </cell>
          <cell r="C60" t="str">
            <v>1本爪</v>
          </cell>
          <cell r="D60">
            <v>448</v>
          </cell>
        </row>
        <row r="61">
          <cell r="A61">
            <v>60</v>
          </cell>
          <cell r="B61" t="str">
            <v>サブソイラ（直装式）</v>
          </cell>
          <cell r="C61" t="str">
            <v>2本爪</v>
          </cell>
          <cell r="D61">
            <v>758</v>
          </cell>
        </row>
        <row r="62">
          <cell r="A62">
            <v>61</v>
          </cell>
          <cell r="B62" t="str">
            <v>サブソイラ（直装式）</v>
          </cell>
          <cell r="C62" t="str">
            <v>3本爪</v>
          </cell>
          <cell r="D62">
            <v>750</v>
          </cell>
        </row>
        <row r="63">
          <cell r="A63">
            <v>62</v>
          </cell>
          <cell r="B63" t="str">
            <v>草刈機（肩掛式）</v>
          </cell>
          <cell r="C63" t="str">
            <v>カッター径230mm</v>
          </cell>
          <cell r="D63">
            <v>29</v>
          </cell>
          <cell r="E63">
            <v>0.4</v>
          </cell>
          <cell r="F63">
            <v>3275</v>
          </cell>
          <cell r="G63" t="str">
            <v>特殊作業員</v>
          </cell>
        </row>
        <row r="64">
          <cell r="A64">
            <v>63</v>
          </cell>
          <cell r="B64" t="str">
            <v>草刈機（肩掛式）</v>
          </cell>
          <cell r="C64" t="str">
            <v>カッター径255mm</v>
          </cell>
          <cell r="D64">
            <v>32</v>
          </cell>
          <cell r="E64">
            <v>0.8</v>
          </cell>
          <cell r="F64">
            <v>3275</v>
          </cell>
          <cell r="G64" t="str">
            <v>特殊作業員</v>
          </cell>
        </row>
        <row r="65">
          <cell r="A65">
            <v>64</v>
          </cell>
          <cell r="B65" t="str">
            <v>草刈機（ハンドガイド式）</v>
          </cell>
          <cell r="C65" t="str">
            <v>刈幅70cm</v>
          </cell>
          <cell r="D65">
            <v>227</v>
          </cell>
          <cell r="E65">
            <v>1.1000000000000001</v>
          </cell>
          <cell r="F65">
            <v>3275</v>
          </cell>
          <cell r="G65" t="str">
            <v>特殊作業員</v>
          </cell>
        </row>
        <row r="66">
          <cell r="A66">
            <v>65</v>
          </cell>
          <cell r="B66" t="str">
            <v>草刈機（ハンドガイド式）</v>
          </cell>
          <cell r="C66" t="str">
            <v>刈幅95cm</v>
          </cell>
          <cell r="D66">
            <v>411</v>
          </cell>
          <cell r="E66">
            <v>1.6</v>
          </cell>
          <cell r="F66">
            <v>3275</v>
          </cell>
          <cell r="G66" t="str">
            <v>特殊作業員</v>
          </cell>
        </row>
        <row r="67">
          <cell r="A67">
            <v>66</v>
          </cell>
          <cell r="B67" t="str">
            <v>草刈機（ハンドガイド式）</v>
          </cell>
          <cell r="C67" t="str">
            <v>刈幅150cm</v>
          </cell>
          <cell r="D67">
            <v>1912</v>
          </cell>
          <cell r="E67">
            <v>4.5999999999999996</v>
          </cell>
          <cell r="F67">
            <v>3275</v>
          </cell>
          <cell r="G67" t="str">
            <v>特殊作業員</v>
          </cell>
        </row>
        <row r="68">
          <cell r="A68">
            <v>67</v>
          </cell>
          <cell r="B68" t="str">
            <v>草刈機（ハンドガイド式）</v>
          </cell>
          <cell r="C68" t="str">
            <v>刈幅170cm</v>
          </cell>
          <cell r="D68">
            <v>2112</v>
          </cell>
          <cell r="E68">
            <v>4.5999999999999996</v>
          </cell>
          <cell r="F68">
            <v>3275</v>
          </cell>
          <cell r="G68" t="str">
            <v>特殊作業員</v>
          </cell>
        </row>
        <row r="69">
          <cell r="A69">
            <v>68</v>
          </cell>
          <cell r="B69" t="str">
            <v>チェーンソー</v>
          </cell>
          <cell r="C69" t="str">
            <v>鋸長350mm、排気量34cc</v>
          </cell>
          <cell r="D69">
            <v>49</v>
          </cell>
          <cell r="E69">
            <v>0.38</v>
          </cell>
          <cell r="F69">
            <v>3275</v>
          </cell>
          <cell r="G69" t="str">
            <v>特殊作業員</v>
          </cell>
        </row>
        <row r="70">
          <cell r="A70">
            <v>69</v>
          </cell>
          <cell r="B70" t="str">
            <v>チェーンソー</v>
          </cell>
          <cell r="C70" t="str">
            <v>鋸長500mm、排気量60cc</v>
          </cell>
          <cell r="D70">
            <v>122</v>
          </cell>
          <cell r="E70">
            <v>0.38</v>
          </cell>
          <cell r="F70">
            <v>3275</v>
          </cell>
          <cell r="G70" t="str">
            <v>特殊作業員</v>
          </cell>
        </row>
        <row r="71">
          <cell r="A71">
            <v>70</v>
          </cell>
          <cell r="B71" t="str">
            <v>チェーンソー</v>
          </cell>
          <cell r="C71" t="str">
            <v>鋸長600mm、排気量80cc</v>
          </cell>
          <cell r="D71">
            <v>135</v>
          </cell>
          <cell r="E71">
            <v>0.38</v>
          </cell>
          <cell r="F71">
            <v>3275</v>
          </cell>
          <cell r="G71" t="str">
            <v>特殊作業員</v>
          </cell>
        </row>
        <row r="72">
          <cell r="A72">
            <v>71</v>
          </cell>
          <cell r="B72" t="str">
            <v>薬剤散布機</v>
          </cell>
          <cell r="C72" t="str">
            <v>1.5kW級</v>
          </cell>
          <cell r="D72">
            <v>40</v>
          </cell>
          <cell r="E72">
            <v>0.39</v>
          </cell>
          <cell r="F72">
            <v>3275</v>
          </cell>
          <cell r="G72" t="str">
            <v>特殊作業員</v>
          </cell>
        </row>
        <row r="73">
          <cell r="A73">
            <v>72</v>
          </cell>
          <cell r="B73" t="str">
            <v>薬剤散布機</v>
          </cell>
          <cell r="C73" t="str">
            <v>2.2kW級</v>
          </cell>
          <cell r="D73">
            <v>47</v>
          </cell>
          <cell r="E73">
            <v>0.56999999999999995</v>
          </cell>
          <cell r="F73">
            <v>3275</v>
          </cell>
          <cell r="G73" t="str">
            <v>特殊作業員</v>
          </cell>
        </row>
        <row r="74">
          <cell r="A74">
            <v>73</v>
          </cell>
          <cell r="B74" t="str">
            <v>作業補助</v>
          </cell>
          <cell r="F74">
            <v>2100</v>
          </cell>
          <cell r="G74" t="str">
            <v>軽作業員</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66"/>
  <sheetViews>
    <sheetView showGridLines="0" topLeftCell="A9" zoomScale="85" zoomScaleNormal="85" zoomScaleSheetLayoutView="85" workbookViewId="0">
      <selection activeCell="AS25" sqref="AS25"/>
    </sheetView>
  </sheetViews>
  <sheetFormatPr defaultColWidth="9" defaultRowHeight="18"/>
  <cols>
    <col min="1" max="17" width="3" style="15" customWidth="1"/>
    <col min="18" max="18" width="4.08203125" style="15" customWidth="1"/>
    <col min="19" max="19" width="3.4140625" style="15" customWidth="1"/>
    <col min="20" max="20" width="4.1640625" style="15" customWidth="1"/>
    <col min="21" max="21" width="5.4140625" style="15" customWidth="1"/>
    <col min="22" max="22" width="3.1640625" style="15" customWidth="1"/>
    <col min="23" max="23" width="3.25" style="15" customWidth="1"/>
    <col min="24" max="37" width="3" style="15" customWidth="1"/>
    <col min="38" max="38" width="3.5" style="15" customWidth="1"/>
    <col min="39" max="39" width="3.75" style="15" customWidth="1"/>
    <col min="40" max="40" width="3" style="15" customWidth="1"/>
    <col min="41" max="41" width="9" style="15" customWidth="1"/>
    <col min="42" max="45" width="9" style="15"/>
    <col min="46" max="16384" width="9" style="18"/>
  </cols>
  <sheetData>
    <row r="1" spans="1:45">
      <c r="A1" s="15" t="s">
        <v>65</v>
      </c>
    </row>
    <row r="2" spans="1:45" s="10" customFormat="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84">
        <v>46054</v>
      </c>
      <c r="AC2" s="185"/>
      <c r="AD2" s="185"/>
      <c r="AE2" s="185"/>
      <c r="AF2" s="185"/>
      <c r="AG2" s="185"/>
      <c r="AH2" s="185"/>
      <c r="AI2" s="185"/>
      <c r="AJ2" s="185"/>
      <c r="AK2" s="185"/>
      <c r="AL2" s="185"/>
      <c r="AM2" s="185"/>
      <c r="AN2" s="15"/>
      <c r="AO2" s="15"/>
      <c r="AP2" s="15"/>
      <c r="AQ2" s="1"/>
      <c r="AR2" s="1"/>
      <c r="AS2" s="1"/>
    </row>
    <row r="3" spans="1:45">
      <c r="B3" s="15" t="s">
        <v>114</v>
      </c>
      <c r="AM3" s="16"/>
    </row>
    <row r="4" spans="1:45">
      <c r="AM4" s="16" t="s">
        <v>121</v>
      </c>
    </row>
    <row r="5" spans="1:45">
      <c r="AM5" s="16" t="s">
        <v>122</v>
      </c>
    </row>
    <row r="6" spans="1:45">
      <c r="AM6" s="16" t="s">
        <v>169</v>
      </c>
    </row>
    <row r="7" spans="1:45">
      <c r="AM7" s="16" t="s">
        <v>123</v>
      </c>
    </row>
    <row r="10" spans="1:45">
      <c r="A10" s="243" t="s">
        <v>120</v>
      </c>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row>
    <row r="12" spans="1:45" ht="18" customHeight="1">
      <c r="B12" s="242" t="s">
        <v>332</v>
      </c>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row>
    <row r="13" spans="1:45" ht="18" customHeight="1">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row>
    <row r="14" spans="1:45" ht="18" customHeight="1">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row>
    <row r="15" spans="1:45">
      <c r="S15" s="15" t="s">
        <v>12</v>
      </c>
      <c r="AI15" s="18"/>
    </row>
    <row r="16" spans="1:45">
      <c r="AI16" s="18"/>
    </row>
    <row r="17" spans="1:80">
      <c r="A17" s="64"/>
      <c r="B17" s="64" t="s">
        <v>115</v>
      </c>
      <c r="N17" s="64"/>
      <c r="O17" s="244">
        <f>SUM(R27:T27)</f>
        <v>2416000</v>
      </c>
      <c r="P17" s="245"/>
      <c r="Q17" s="245"/>
      <c r="R17" s="245"/>
      <c r="S17" s="245"/>
      <c r="T17" s="245"/>
      <c r="U17" s="64" t="s">
        <v>93</v>
      </c>
      <c r="V17" s="64"/>
      <c r="W17" s="64"/>
      <c r="X17" s="64"/>
      <c r="Y17" s="64"/>
      <c r="Z17" s="64"/>
      <c r="AA17" s="64"/>
      <c r="AB17" s="64"/>
      <c r="AC17" s="64"/>
      <c r="AD17" s="64"/>
      <c r="AE17" s="64"/>
      <c r="AF17" s="64"/>
      <c r="AG17" s="64"/>
      <c r="AH17" s="64"/>
      <c r="AI17" s="65"/>
    </row>
    <row r="18" spans="1:80">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row>
    <row r="19" spans="1:80">
      <c r="A19" s="64"/>
      <c r="B19" s="64" t="s">
        <v>94</v>
      </c>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row>
    <row r="20" spans="1:80" ht="18.75" customHeight="1">
      <c r="A20" s="64"/>
      <c r="B20" s="64"/>
      <c r="C20" s="198" t="s">
        <v>96</v>
      </c>
      <c r="D20" s="199"/>
      <c r="E20" s="199"/>
      <c r="F20" s="199"/>
      <c r="G20" s="199"/>
      <c r="H20" s="199"/>
      <c r="I20" s="200"/>
      <c r="J20" s="246" t="s">
        <v>109</v>
      </c>
      <c r="K20" s="247"/>
      <c r="L20" s="247"/>
      <c r="M20" s="247"/>
      <c r="N20" s="247"/>
      <c r="O20" s="247"/>
      <c r="P20" s="247"/>
      <c r="Q20" s="247"/>
      <c r="R20" s="251" t="s">
        <v>110</v>
      </c>
      <c r="S20" s="251"/>
      <c r="T20" s="251"/>
      <c r="U20" s="251"/>
      <c r="V20" s="251"/>
      <c r="W20" s="251"/>
      <c r="X20" s="251"/>
      <c r="Y20" s="251"/>
      <c r="Z20" s="189"/>
      <c r="AA20" s="251" t="s">
        <v>97</v>
      </c>
      <c r="AB20" s="251"/>
      <c r="AC20" s="251"/>
      <c r="AD20" s="251"/>
      <c r="AE20" s="251"/>
      <c r="AF20" s="251"/>
      <c r="AG20" s="66"/>
      <c r="AH20" s="66"/>
      <c r="AI20" s="66"/>
    </row>
    <row r="21" spans="1:80">
      <c r="A21" s="64"/>
      <c r="B21" s="64"/>
      <c r="C21" s="201"/>
      <c r="D21" s="202"/>
      <c r="E21" s="202"/>
      <c r="F21" s="202"/>
      <c r="G21" s="202"/>
      <c r="H21" s="202"/>
      <c r="I21" s="203"/>
      <c r="J21" s="201" t="s">
        <v>95</v>
      </c>
      <c r="K21" s="202"/>
      <c r="L21" s="202"/>
      <c r="M21" s="202"/>
      <c r="N21" s="198" t="s">
        <v>98</v>
      </c>
      <c r="O21" s="199"/>
      <c r="P21" s="199"/>
      <c r="Q21" s="200"/>
      <c r="R21" s="248" t="s">
        <v>99</v>
      </c>
      <c r="S21" s="249"/>
      <c r="T21" s="250"/>
      <c r="U21" s="201" t="s">
        <v>100</v>
      </c>
      <c r="V21" s="202"/>
      <c r="W21" s="203"/>
      <c r="X21" s="201" t="s">
        <v>101</v>
      </c>
      <c r="Y21" s="202"/>
      <c r="Z21" s="203"/>
      <c r="AA21" s="67"/>
      <c r="AB21" s="68"/>
      <c r="AC21" s="68"/>
      <c r="AD21" s="68"/>
      <c r="AE21" s="68"/>
      <c r="AF21" s="69"/>
      <c r="AQ21" s="18"/>
      <c r="AR21" s="18"/>
      <c r="AS21" s="18"/>
    </row>
    <row r="22" spans="1:80" ht="18.75" customHeight="1">
      <c r="A22" s="64"/>
      <c r="B22" s="64"/>
      <c r="C22" s="198" t="s">
        <v>102</v>
      </c>
      <c r="D22" s="199"/>
      <c r="E22" s="199"/>
      <c r="F22" s="199"/>
      <c r="G22" s="199"/>
      <c r="H22" s="199"/>
      <c r="I22" s="200"/>
      <c r="J22" s="210" t="s">
        <v>344</v>
      </c>
      <c r="K22" s="211"/>
      <c r="L22" s="211"/>
      <c r="M22" s="211"/>
      <c r="N22" s="210" t="s">
        <v>344</v>
      </c>
      <c r="O22" s="211"/>
      <c r="P22" s="211"/>
      <c r="Q22" s="211"/>
      <c r="R22" s="210" t="s">
        <v>345</v>
      </c>
      <c r="S22" s="211"/>
      <c r="T22" s="212"/>
      <c r="U22" s="210" t="s">
        <v>345</v>
      </c>
      <c r="V22" s="211"/>
      <c r="W22" s="212"/>
      <c r="X22" s="210" t="s">
        <v>345</v>
      </c>
      <c r="Y22" s="211"/>
      <c r="Z22" s="212"/>
      <c r="AA22" s="73"/>
      <c r="AB22" s="74"/>
      <c r="AC22" s="74"/>
      <c r="AD22" s="74"/>
      <c r="AE22" s="74"/>
      <c r="AF22" s="75"/>
      <c r="AQ22" s="18"/>
      <c r="AR22" s="18"/>
      <c r="AS22" s="18"/>
    </row>
    <row r="23" spans="1:80">
      <c r="A23" s="64"/>
      <c r="B23" s="64"/>
      <c r="C23" s="201"/>
      <c r="D23" s="202"/>
      <c r="E23" s="202"/>
      <c r="F23" s="202"/>
      <c r="G23" s="202"/>
      <c r="H23" s="202"/>
      <c r="I23" s="203"/>
      <c r="J23" s="186">
        <v>1878992</v>
      </c>
      <c r="K23" s="187"/>
      <c r="L23" s="187"/>
      <c r="M23" s="187"/>
      <c r="N23" s="186">
        <v>1863725</v>
      </c>
      <c r="O23" s="187"/>
      <c r="P23" s="187"/>
      <c r="Q23" s="188"/>
      <c r="R23" s="186">
        <v>916000</v>
      </c>
      <c r="S23" s="187"/>
      <c r="T23" s="188"/>
      <c r="U23" s="187">
        <v>962992</v>
      </c>
      <c r="V23" s="187"/>
      <c r="W23" s="188"/>
      <c r="X23" s="186">
        <v>0</v>
      </c>
      <c r="Y23" s="187"/>
      <c r="Z23" s="188"/>
      <c r="AA23" s="195"/>
      <c r="AB23" s="196"/>
      <c r="AC23" s="196"/>
      <c r="AD23" s="196"/>
      <c r="AE23" s="196"/>
      <c r="AF23" s="197"/>
      <c r="AQ23" s="18"/>
      <c r="AR23" s="18"/>
      <c r="AS23" s="18"/>
    </row>
    <row r="24" spans="1:80">
      <c r="A24" s="64"/>
      <c r="B24" s="64"/>
      <c r="C24" s="198" t="s">
        <v>103</v>
      </c>
      <c r="D24" s="199"/>
      <c r="E24" s="199"/>
      <c r="F24" s="199"/>
      <c r="G24" s="199"/>
      <c r="H24" s="199"/>
      <c r="I24" s="200"/>
      <c r="J24" s="204" t="s">
        <v>346</v>
      </c>
      <c r="K24" s="205"/>
      <c r="L24" s="205"/>
      <c r="M24" s="206"/>
      <c r="N24" s="204" t="s">
        <v>351</v>
      </c>
      <c r="O24" s="205"/>
      <c r="P24" s="205"/>
      <c r="Q24" s="206"/>
      <c r="R24" s="207" t="s">
        <v>345</v>
      </c>
      <c r="S24" s="208"/>
      <c r="T24" s="209"/>
      <c r="U24" s="204" t="s">
        <v>350</v>
      </c>
      <c r="V24" s="205"/>
      <c r="W24" s="206"/>
      <c r="X24" s="210" t="s">
        <v>345</v>
      </c>
      <c r="Y24" s="211"/>
      <c r="Z24" s="212"/>
      <c r="AA24" s="181"/>
      <c r="AB24" s="182"/>
      <c r="AC24" s="182"/>
      <c r="AD24" s="182"/>
      <c r="AE24" s="182"/>
      <c r="AF24" s="183"/>
      <c r="AQ24" s="18"/>
      <c r="AR24" s="18"/>
      <c r="AS24" s="18"/>
    </row>
    <row r="25" spans="1:80" ht="18.75" customHeight="1">
      <c r="A25" s="64"/>
      <c r="B25" s="64"/>
      <c r="C25" s="201"/>
      <c r="D25" s="202"/>
      <c r="E25" s="202"/>
      <c r="F25" s="202"/>
      <c r="G25" s="202"/>
      <c r="H25" s="202"/>
      <c r="I25" s="203"/>
      <c r="J25" s="186">
        <v>3440000</v>
      </c>
      <c r="K25" s="187"/>
      <c r="L25" s="187"/>
      <c r="M25" s="188"/>
      <c r="N25" s="186">
        <v>3127272</v>
      </c>
      <c r="O25" s="187"/>
      <c r="P25" s="187"/>
      <c r="Q25" s="188"/>
      <c r="R25" s="186">
        <v>1500000</v>
      </c>
      <c r="S25" s="187"/>
      <c r="T25" s="188"/>
      <c r="U25" s="186">
        <v>1940000</v>
      </c>
      <c r="V25" s="187"/>
      <c r="W25" s="188"/>
      <c r="X25" s="186">
        <v>0</v>
      </c>
      <c r="Y25" s="187"/>
      <c r="Z25" s="188"/>
      <c r="AA25" s="195"/>
      <c r="AB25" s="196"/>
      <c r="AC25" s="196"/>
      <c r="AD25" s="196"/>
      <c r="AE25" s="196"/>
      <c r="AF25" s="197"/>
      <c r="AQ25" s="18"/>
      <c r="AR25" s="18"/>
      <c r="AS25" s="18"/>
    </row>
    <row r="26" spans="1:80">
      <c r="C26" s="198" t="s">
        <v>104</v>
      </c>
      <c r="D26" s="199"/>
      <c r="E26" s="199"/>
      <c r="F26" s="199"/>
      <c r="G26" s="199"/>
      <c r="H26" s="199"/>
      <c r="I26" s="200"/>
      <c r="J26" s="213" t="s">
        <v>354</v>
      </c>
      <c r="K26" s="214"/>
      <c r="L26" s="214"/>
      <c r="M26" s="215"/>
      <c r="N26" s="213" t="s">
        <v>352</v>
      </c>
      <c r="O26" s="214"/>
      <c r="P26" s="214"/>
      <c r="Q26" s="215"/>
      <c r="R26" s="210" t="s">
        <v>345</v>
      </c>
      <c r="S26" s="211"/>
      <c r="T26" s="212"/>
      <c r="U26" s="213" t="s">
        <v>353</v>
      </c>
      <c r="V26" s="214"/>
      <c r="W26" s="215"/>
      <c r="X26" s="210" t="s">
        <v>345</v>
      </c>
      <c r="Y26" s="211"/>
      <c r="Z26" s="212"/>
      <c r="AA26" s="181"/>
      <c r="AB26" s="182"/>
      <c r="AC26" s="182"/>
      <c r="AD26" s="182"/>
      <c r="AE26" s="182"/>
      <c r="AF26" s="183"/>
      <c r="AQ26" s="18"/>
      <c r="AR26" s="18"/>
      <c r="AS26" s="18"/>
    </row>
    <row r="27" spans="1:80">
      <c r="C27" s="201"/>
      <c r="D27" s="202"/>
      <c r="E27" s="202"/>
      <c r="F27" s="202"/>
      <c r="G27" s="202"/>
      <c r="H27" s="202"/>
      <c r="I27" s="203"/>
      <c r="J27" s="192">
        <f>SUM(J23,J25)</f>
        <v>5318992</v>
      </c>
      <c r="K27" s="193"/>
      <c r="L27" s="193"/>
      <c r="M27" s="194"/>
      <c r="N27" s="192">
        <f>SUM(N23,N25)</f>
        <v>4990997</v>
      </c>
      <c r="O27" s="193"/>
      <c r="P27" s="193"/>
      <c r="Q27" s="194"/>
      <c r="R27" s="192">
        <f>R23+R25</f>
        <v>2416000</v>
      </c>
      <c r="S27" s="193"/>
      <c r="T27" s="194"/>
      <c r="U27" s="192">
        <f>SUM(U23,U25)</f>
        <v>2902992</v>
      </c>
      <c r="V27" s="193"/>
      <c r="W27" s="194"/>
      <c r="X27" s="192">
        <f>SUM(X23,X25)</f>
        <v>0</v>
      </c>
      <c r="Y27" s="193"/>
      <c r="Z27" s="194"/>
      <c r="AA27" s="195"/>
      <c r="AB27" s="196"/>
      <c r="AC27" s="196"/>
      <c r="AD27" s="196"/>
      <c r="AE27" s="196"/>
      <c r="AF27" s="197"/>
      <c r="AQ27" s="18"/>
      <c r="AR27" s="18"/>
      <c r="AS27" s="18"/>
    </row>
    <row r="28" spans="1:80">
      <c r="AI28" s="18"/>
    </row>
    <row r="29" spans="1:80" s="42" customFormat="1">
      <c r="A29" s="63"/>
      <c r="B29" s="63" t="s">
        <v>105</v>
      </c>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row>
    <row r="30" spans="1:80" s="42" customFormat="1">
      <c r="A30" s="63"/>
      <c r="B30" s="63"/>
      <c r="C30" s="63" t="s">
        <v>106</v>
      </c>
      <c r="D30" s="63"/>
      <c r="E30" s="63"/>
      <c r="F30" s="63"/>
      <c r="G30" s="63"/>
      <c r="H30" s="63"/>
      <c r="I30" s="63"/>
      <c r="J30" s="63"/>
      <c r="K30" s="63"/>
      <c r="L30" s="63"/>
      <c r="M30" s="63"/>
      <c r="N30" s="63"/>
      <c r="O30" s="63"/>
      <c r="P30" s="63"/>
      <c r="Q30" s="63"/>
      <c r="R30" s="63"/>
      <c r="S30" s="63"/>
      <c r="T30" s="63" t="s">
        <v>107</v>
      </c>
      <c r="U30" s="63"/>
      <c r="V30" s="63"/>
      <c r="W30" s="63"/>
      <c r="X30" s="63"/>
      <c r="Y30" s="63"/>
      <c r="Z30" s="63"/>
      <c r="AA30" s="63"/>
      <c r="AB30" s="63"/>
      <c r="AC30" s="63"/>
      <c r="AD30" s="63"/>
      <c r="AE30" s="63"/>
      <c r="AF30" s="63"/>
      <c r="AG30" s="63"/>
      <c r="AH30" s="63"/>
      <c r="AI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row>
    <row r="31" spans="1:80" s="42" customFormat="1">
      <c r="A31" s="63"/>
      <c r="B31" s="63"/>
      <c r="C31" s="189" t="s">
        <v>96</v>
      </c>
      <c r="D31" s="190"/>
      <c r="E31" s="190"/>
      <c r="F31" s="190"/>
      <c r="G31" s="190"/>
      <c r="H31" s="190"/>
      <c r="I31" s="191"/>
      <c r="J31" s="189" t="s">
        <v>111</v>
      </c>
      <c r="K31" s="190"/>
      <c r="L31" s="190"/>
      <c r="M31" s="190"/>
      <c r="N31" s="190"/>
      <c r="O31" s="191"/>
      <c r="P31" s="189" t="s">
        <v>108</v>
      </c>
      <c r="Q31" s="190"/>
      <c r="R31" s="191"/>
      <c r="S31" s="63"/>
      <c r="T31" s="189" t="s">
        <v>96</v>
      </c>
      <c r="U31" s="190"/>
      <c r="V31" s="190"/>
      <c r="W31" s="190"/>
      <c r="X31" s="190"/>
      <c r="Y31" s="191"/>
      <c r="Z31" s="189" t="s">
        <v>111</v>
      </c>
      <c r="AA31" s="190"/>
      <c r="AB31" s="190"/>
      <c r="AC31" s="190"/>
      <c r="AD31" s="190"/>
      <c r="AE31" s="190"/>
      <c r="AF31" s="191"/>
      <c r="AG31" s="189" t="s">
        <v>108</v>
      </c>
      <c r="AH31" s="190"/>
      <c r="AI31" s="191"/>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row>
    <row r="32" spans="1:80" s="42" customFormat="1">
      <c r="A32" s="63"/>
      <c r="B32" s="63"/>
      <c r="C32" s="198" t="s">
        <v>99</v>
      </c>
      <c r="D32" s="199"/>
      <c r="E32" s="199"/>
      <c r="F32" s="199"/>
      <c r="G32" s="199"/>
      <c r="H32" s="199"/>
      <c r="I32" s="200"/>
      <c r="J32" s="222" t="str">
        <f>R26</f>
        <v>（　）</v>
      </c>
      <c r="K32" s="223"/>
      <c r="L32" s="223"/>
      <c r="M32" s="223"/>
      <c r="N32" s="223"/>
      <c r="O32" s="224"/>
      <c r="P32" s="189"/>
      <c r="Q32" s="190"/>
      <c r="R32" s="191"/>
      <c r="S32" s="63"/>
      <c r="T32" s="236" t="s">
        <v>102</v>
      </c>
      <c r="U32" s="237"/>
      <c r="V32" s="237"/>
      <c r="W32" s="237"/>
      <c r="X32" s="237"/>
      <c r="Y32" s="238"/>
      <c r="Z32" s="233" t="str">
        <f>J22</f>
        <v>（　）</v>
      </c>
      <c r="AA32" s="234"/>
      <c r="AB32" s="234"/>
      <c r="AC32" s="234"/>
      <c r="AD32" s="234"/>
      <c r="AE32" s="234"/>
      <c r="AF32" s="235"/>
      <c r="AG32" s="68"/>
      <c r="AH32" s="68"/>
      <c r="AI32" s="69"/>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row>
    <row r="33" spans="1:80" s="42" customFormat="1">
      <c r="A33" s="63"/>
      <c r="B33" s="63"/>
      <c r="C33" s="201"/>
      <c r="D33" s="202"/>
      <c r="E33" s="202"/>
      <c r="F33" s="202"/>
      <c r="G33" s="202"/>
      <c r="H33" s="202"/>
      <c r="I33" s="203"/>
      <c r="J33" s="219">
        <f>R27</f>
        <v>2416000</v>
      </c>
      <c r="K33" s="220"/>
      <c r="L33" s="220"/>
      <c r="M33" s="220"/>
      <c r="N33" s="220"/>
      <c r="O33" s="221"/>
      <c r="P33" s="70"/>
      <c r="Q33" s="71"/>
      <c r="R33" s="72"/>
      <c r="S33" s="63"/>
      <c r="T33" s="239"/>
      <c r="U33" s="240"/>
      <c r="V33" s="240"/>
      <c r="W33" s="240"/>
      <c r="X33" s="240"/>
      <c r="Y33" s="241"/>
      <c r="Z33" s="225">
        <f>J23</f>
        <v>1878992</v>
      </c>
      <c r="AA33" s="226"/>
      <c r="AB33" s="226"/>
      <c r="AC33" s="226"/>
      <c r="AD33" s="226"/>
      <c r="AE33" s="226"/>
      <c r="AF33" s="227"/>
      <c r="AG33" s="73"/>
      <c r="AH33" s="74"/>
      <c r="AI33" s="75"/>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row>
    <row r="34" spans="1:80" s="42" customFormat="1">
      <c r="A34" s="63"/>
      <c r="B34" s="63"/>
      <c r="C34" s="198" t="s">
        <v>100</v>
      </c>
      <c r="D34" s="199"/>
      <c r="E34" s="199"/>
      <c r="F34" s="199"/>
      <c r="G34" s="199"/>
      <c r="H34" s="199"/>
      <c r="I34" s="200"/>
      <c r="J34" s="222" t="str">
        <f>U26</f>
        <v>(2,792,992）</v>
      </c>
      <c r="K34" s="223"/>
      <c r="L34" s="223"/>
      <c r="M34" s="223"/>
      <c r="N34" s="223"/>
      <c r="O34" s="224"/>
      <c r="P34" s="198"/>
      <c r="Q34" s="199"/>
      <c r="R34" s="200"/>
      <c r="S34" s="63"/>
      <c r="T34" s="198" t="s">
        <v>103</v>
      </c>
      <c r="U34" s="199"/>
      <c r="V34" s="199"/>
      <c r="W34" s="199"/>
      <c r="X34" s="199"/>
      <c r="Y34" s="200"/>
      <c r="Z34" s="222" t="str">
        <f>J24</f>
        <v>（3,330,000）</v>
      </c>
      <c r="AA34" s="223"/>
      <c r="AB34" s="223"/>
      <c r="AC34" s="223"/>
      <c r="AD34" s="223"/>
      <c r="AE34" s="223"/>
      <c r="AF34" s="224"/>
      <c r="AG34" s="68"/>
      <c r="AH34" s="68"/>
      <c r="AI34" s="69"/>
      <c r="AP34" s="63"/>
      <c r="AQ34" s="63"/>
      <c r="AR34" s="63"/>
      <c r="AS34" s="63"/>
      <c r="AT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row>
    <row r="35" spans="1:80" s="42" customFormat="1">
      <c r="A35" s="63"/>
      <c r="B35" s="63"/>
      <c r="C35" s="201"/>
      <c r="D35" s="202"/>
      <c r="E35" s="202"/>
      <c r="F35" s="202"/>
      <c r="G35" s="202"/>
      <c r="H35" s="202"/>
      <c r="I35" s="203"/>
      <c r="J35" s="219">
        <f>U27</f>
        <v>2902992</v>
      </c>
      <c r="K35" s="220"/>
      <c r="L35" s="220"/>
      <c r="M35" s="220"/>
      <c r="N35" s="220"/>
      <c r="O35" s="221"/>
      <c r="P35" s="201"/>
      <c r="Q35" s="202"/>
      <c r="R35" s="203"/>
      <c r="S35" s="63"/>
      <c r="T35" s="201"/>
      <c r="U35" s="202"/>
      <c r="V35" s="202"/>
      <c r="W35" s="202"/>
      <c r="X35" s="202"/>
      <c r="Y35" s="203"/>
      <c r="Z35" s="226">
        <f>J25</f>
        <v>3440000</v>
      </c>
      <c r="AA35" s="226"/>
      <c r="AB35" s="226"/>
      <c r="AC35" s="226"/>
      <c r="AD35" s="226"/>
      <c r="AE35" s="226"/>
      <c r="AF35" s="227"/>
      <c r="AG35" s="190"/>
      <c r="AH35" s="190"/>
      <c r="AI35" s="191"/>
      <c r="AP35" s="63"/>
      <c r="AQ35" s="63"/>
      <c r="AR35" s="63"/>
      <c r="AS35" s="63"/>
      <c r="AT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row>
    <row r="36" spans="1:80" s="42" customFormat="1">
      <c r="A36" s="63"/>
      <c r="B36" s="63"/>
      <c r="C36" s="198" t="s">
        <v>101</v>
      </c>
      <c r="D36" s="199"/>
      <c r="E36" s="199"/>
      <c r="F36" s="199"/>
      <c r="G36" s="199"/>
      <c r="H36" s="199"/>
      <c r="I36" s="200"/>
      <c r="J36" s="222" t="str">
        <f>X26</f>
        <v>（　）</v>
      </c>
      <c r="K36" s="223"/>
      <c r="L36" s="223"/>
      <c r="M36" s="223"/>
      <c r="N36" s="223"/>
      <c r="O36" s="224"/>
      <c r="P36" s="67"/>
      <c r="Q36" s="68"/>
      <c r="R36" s="69"/>
      <c r="S36" s="63"/>
      <c r="T36" s="198" t="s">
        <v>104</v>
      </c>
      <c r="U36" s="199"/>
      <c r="V36" s="199"/>
      <c r="W36" s="199"/>
      <c r="X36" s="199"/>
      <c r="Y36" s="200"/>
      <c r="Z36" s="225">
        <v>-5208992</v>
      </c>
      <c r="AA36" s="226"/>
      <c r="AB36" s="226"/>
      <c r="AC36" s="226"/>
      <c r="AD36" s="226"/>
      <c r="AE36" s="226"/>
      <c r="AF36" s="227"/>
      <c r="AG36" s="71"/>
      <c r="AH36" s="71"/>
      <c r="AI36" s="72"/>
      <c r="AP36" s="63"/>
      <c r="AQ36" s="63"/>
      <c r="AR36" s="63"/>
      <c r="AS36" s="63"/>
      <c r="AT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row>
    <row r="37" spans="1:80" s="42" customFormat="1">
      <c r="A37" s="63"/>
      <c r="B37" s="63"/>
      <c r="C37" s="201"/>
      <c r="D37" s="202"/>
      <c r="E37" s="202"/>
      <c r="F37" s="202"/>
      <c r="G37" s="202"/>
      <c r="H37" s="202"/>
      <c r="I37" s="203"/>
      <c r="J37" s="228">
        <f>X27</f>
        <v>0</v>
      </c>
      <c r="K37" s="229"/>
      <c r="L37" s="229"/>
      <c r="M37" s="229"/>
      <c r="N37" s="229"/>
      <c r="O37" s="230"/>
      <c r="P37" s="189"/>
      <c r="Q37" s="190"/>
      <c r="R37" s="191"/>
      <c r="S37" s="63"/>
      <c r="T37" s="201"/>
      <c r="U37" s="202"/>
      <c r="V37" s="202"/>
      <c r="W37" s="202"/>
      <c r="X37" s="202"/>
      <c r="Y37" s="203"/>
      <c r="Z37" s="225">
        <f>SUM(Z33,Z35)</f>
        <v>5318992</v>
      </c>
      <c r="AA37" s="226"/>
      <c r="AB37" s="226"/>
      <c r="AC37" s="226"/>
      <c r="AD37" s="226"/>
      <c r="AE37" s="226"/>
      <c r="AF37" s="227"/>
      <c r="AG37" s="71"/>
      <c r="AH37" s="71"/>
      <c r="AI37" s="72"/>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row>
    <row r="38" spans="1:80" s="42" customFormat="1">
      <c r="A38" s="63"/>
      <c r="B38" s="63"/>
      <c r="C38" s="198" t="s">
        <v>104</v>
      </c>
      <c r="D38" s="199"/>
      <c r="E38" s="199"/>
      <c r="F38" s="199"/>
      <c r="G38" s="199"/>
      <c r="H38" s="199"/>
      <c r="I38" s="200"/>
      <c r="J38" s="216">
        <v>-5208992</v>
      </c>
      <c r="K38" s="217"/>
      <c r="L38" s="217"/>
      <c r="M38" s="217"/>
      <c r="N38" s="217"/>
      <c r="O38" s="218"/>
      <c r="P38" s="198"/>
      <c r="Q38" s="199"/>
      <c r="R38" s="200"/>
      <c r="S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row>
    <row r="39" spans="1:80" s="42" customFormat="1">
      <c r="A39" s="63"/>
      <c r="B39" s="63"/>
      <c r="C39" s="201"/>
      <c r="D39" s="202"/>
      <c r="E39" s="202"/>
      <c r="F39" s="202"/>
      <c r="G39" s="202"/>
      <c r="H39" s="202"/>
      <c r="I39" s="203"/>
      <c r="J39" s="219">
        <f>SUM(J33,J35,J37)</f>
        <v>5318992</v>
      </c>
      <c r="K39" s="220"/>
      <c r="L39" s="220"/>
      <c r="M39" s="220"/>
      <c r="N39" s="220"/>
      <c r="O39" s="221"/>
      <c r="P39" s="201"/>
      <c r="Q39" s="202"/>
      <c r="R39" s="203"/>
      <c r="S39" s="63"/>
      <c r="T39" s="76"/>
      <c r="U39" s="76"/>
      <c r="V39" s="76"/>
      <c r="W39" s="76"/>
      <c r="X39" s="76"/>
      <c r="Y39" s="76"/>
      <c r="Z39" s="232"/>
      <c r="AA39" s="232"/>
      <c r="AB39" s="232"/>
      <c r="AC39" s="232"/>
      <c r="AD39" s="232"/>
      <c r="AE39" s="232"/>
      <c r="AF39" s="232"/>
      <c r="AG39" s="231"/>
      <c r="AH39" s="231"/>
      <c r="AI39" s="231"/>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row>
    <row r="40" spans="1:80" s="42" customFormat="1">
      <c r="A40" s="63"/>
      <c r="B40" s="63"/>
      <c r="C40" s="66"/>
      <c r="D40" s="66"/>
      <c r="E40" s="66"/>
      <c r="F40" s="66"/>
      <c r="G40" s="66"/>
      <c r="H40" s="66"/>
      <c r="I40" s="66"/>
      <c r="J40" s="77"/>
      <c r="K40" s="77"/>
      <c r="L40" s="77"/>
      <c r="M40" s="77"/>
      <c r="N40" s="77"/>
      <c r="O40" s="77"/>
      <c r="P40" s="66"/>
      <c r="Q40" s="66"/>
      <c r="R40" s="66"/>
      <c r="S40" s="63"/>
      <c r="T40" s="63"/>
      <c r="U40" s="63"/>
      <c r="V40" s="63"/>
      <c r="W40" s="63"/>
      <c r="X40" s="63"/>
      <c r="Y40" s="63"/>
      <c r="Z40" s="63"/>
      <c r="AA40" s="63"/>
      <c r="AB40" s="63"/>
      <c r="AC40" s="63"/>
      <c r="AD40" s="63"/>
      <c r="AE40" s="63"/>
      <c r="AF40" s="63"/>
      <c r="AG40" s="63"/>
      <c r="AH40" s="63"/>
      <c r="AI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row>
    <row r="41" spans="1:80" s="42" customFormat="1">
      <c r="A41" s="63"/>
      <c r="B41" s="40" t="s">
        <v>124</v>
      </c>
      <c r="C41" s="15"/>
      <c r="D41" s="15"/>
      <c r="E41" s="15"/>
      <c r="F41" s="15"/>
      <c r="G41" s="15"/>
      <c r="H41" s="15"/>
      <c r="I41" s="15"/>
      <c r="J41" s="15"/>
      <c r="K41" s="15"/>
      <c r="L41" s="15"/>
      <c r="M41" s="15"/>
      <c r="N41" s="15"/>
      <c r="O41" s="15"/>
      <c r="P41" s="15"/>
      <c r="Q41" s="15"/>
      <c r="R41" s="15"/>
      <c r="S41" s="63"/>
      <c r="T41" s="63"/>
      <c r="U41" s="63"/>
      <c r="V41" s="63"/>
      <c r="W41" s="63"/>
      <c r="X41" s="63"/>
      <c r="Y41" s="63"/>
      <c r="Z41" s="63"/>
      <c r="AA41" s="63"/>
      <c r="AB41" s="63"/>
      <c r="AC41" s="63"/>
      <c r="AD41" s="63"/>
      <c r="AE41" s="63"/>
      <c r="AF41" s="63"/>
      <c r="AG41" s="63"/>
      <c r="AH41" s="63"/>
      <c r="AI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row>
    <row r="42" spans="1:80" s="42" customFormat="1" ht="11.25" customHeight="1">
      <c r="A42" s="63"/>
      <c r="C42" s="15"/>
      <c r="F42" s="15"/>
      <c r="G42" s="16" t="s">
        <v>126</v>
      </c>
      <c r="H42" s="15" t="s">
        <v>22</v>
      </c>
      <c r="I42" s="15"/>
      <c r="J42" s="87">
        <v>8</v>
      </c>
      <c r="K42" s="15" t="s">
        <v>23</v>
      </c>
      <c r="L42" s="87">
        <v>10</v>
      </c>
      <c r="M42" s="15" t="s">
        <v>24</v>
      </c>
      <c r="N42" s="87">
        <v>3</v>
      </c>
      <c r="O42" s="15" t="s">
        <v>25</v>
      </c>
      <c r="P42" s="18"/>
      <c r="Q42" s="15"/>
      <c r="R42" s="15"/>
      <c r="S42" s="63"/>
      <c r="T42" s="63"/>
      <c r="U42" s="58" t="s">
        <v>125</v>
      </c>
      <c r="V42" s="15" t="s">
        <v>22</v>
      </c>
      <c r="W42" s="63"/>
      <c r="X42" s="88">
        <v>9</v>
      </c>
      <c r="Y42" s="15" t="s">
        <v>23</v>
      </c>
      <c r="Z42" s="89">
        <v>1</v>
      </c>
      <c r="AA42" s="15" t="s">
        <v>24</v>
      </c>
      <c r="AB42" s="88">
        <v>20</v>
      </c>
      <c r="AC42" s="15" t="s">
        <v>25</v>
      </c>
      <c r="AD42" s="63"/>
      <c r="AE42" s="63"/>
      <c r="AF42" s="63"/>
      <c r="AG42" s="63"/>
      <c r="AH42" s="63"/>
      <c r="AI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row>
    <row r="43" spans="1:80" s="42" customFormat="1">
      <c r="A43" s="15"/>
      <c r="C43" s="18"/>
      <c r="D43" s="15"/>
      <c r="E43" s="15"/>
      <c r="F43" s="15"/>
      <c r="G43" s="16"/>
      <c r="H43" s="15"/>
      <c r="I43" s="15"/>
      <c r="J43" s="15"/>
      <c r="K43" s="15"/>
      <c r="L43" s="15"/>
      <c r="M43" s="15"/>
      <c r="N43" s="15"/>
      <c r="O43" s="15"/>
      <c r="P43" s="18"/>
      <c r="Q43" s="15"/>
      <c r="R43" s="15"/>
      <c r="S43" s="15"/>
      <c r="T43" s="15"/>
      <c r="U43" s="15"/>
      <c r="V43" s="15"/>
      <c r="W43" s="15"/>
      <c r="X43" s="15"/>
      <c r="Y43" s="15"/>
      <c r="Z43" s="15"/>
      <c r="AA43" s="15"/>
      <c r="AB43" s="15"/>
      <c r="AC43" s="15"/>
      <c r="AD43" s="15"/>
      <c r="AE43" s="15"/>
      <c r="AF43" s="15"/>
      <c r="AG43" s="15"/>
      <c r="AH43" s="15"/>
      <c r="AI43" s="15"/>
      <c r="AJ43" s="15"/>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row>
    <row r="44" spans="1:80" s="42" customFormat="1">
      <c r="A44" s="15"/>
      <c r="B44" s="15" t="s">
        <v>14</v>
      </c>
      <c r="C44" s="15"/>
      <c r="D44" s="15"/>
      <c r="E44" s="15" t="s">
        <v>113</v>
      </c>
      <c r="F44" s="15"/>
      <c r="G44" s="15"/>
      <c r="H44" s="15"/>
      <c r="I44" s="15"/>
      <c r="J44" s="15"/>
      <c r="K44" s="15"/>
      <c r="L44" s="15"/>
      <c r="M44" s="15"/>
      <c r="N44" s="15"/>
      <c r="O44" s="15"/>
      <c r="P44" s="15"/>
      <c r="Q44" s="15"/>
      <c r="R44" s="15"/>
      <c r="S44" s="15"/>
      <c r="T44" s="15"/>
      <c r="W44" s="15"/>
      <c r="X44" s="15"/>
      <c r="Z44" s="15"/>
      <c r="AB44" s="15"/>
      <c r="AD44" s="15"/>
      <c r="AE44" s="15"/>
      <c r="AF44" s="15"/>
      <c r="AG44" s="15"/>
      <c r="AH44" s="15"/>
      <c r="AI44" s="15"/>
      <c r="AJ44" s="15"/>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row>
    <row r="45" spans="1:80" s="42" customFormat="1">
      <c r="A45" s="15"/>
      <c r="B45" s="40"/>
      <c r="C45" s="15"/>
      <c r="D45" s="15"/>
      <c r="E45" s="15"/>
      <c r="F45" s="15" t="s">
        <v>112</v>
      </c>
      <c r="G45" s="15"/>
      <c r="H45" s="15"/>
      <c r="I45" s="15"/>
      <c r="J45" s="15"/>
      <c r="K45" s="15"/>
      <c r="L45" s="15"/>
      <c r="M45" s="15"/>
      <c r="N45" s="15"/>
      <c r="O45" s="15"/>
      <c r="P45" s="15"/>
      <c r="Q45" s="15"/>
      <c r="R45" s="15"/>
      <c r="S45" s="15"/>
      <c r="T45" s="15"/>
      <c r="U45" s="58"/>
      <c r="V45" s="15"/>
      <c r="W45" s="15"/>
      <c r="X45" s="15"/>
      <c r="Y45" s="15"/>
      <c r="Z45" s="15"/>
      <c r="AA45" s="15"/>
      <c r="AB45" s="15"/>
      <c r="AC45" s="15"/>
      <c r="AD45" s="15"/>
      <c r="AE45" s="15"/>
      <c r="AF45" s="15"/>
      <c r="AG45" s="15"/>
      <c r="AH45" s="15"/>
      <c r="AI45" s="15"/>
      <c r="AJ45" s="15"/>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row>
    <row r="46" spans="1:80">
      <c r="B46" s="18"/>
    </row>
    <row r="47" spans="1:80">
      <c r="E47" s="15" t="s">
        <v>26</v>
      </c>
    </row>
    <row r="48" spans="1:80">
      <c r="F48" s="15" t="s">
        <v>85</v>
      </c>
    </row>
    <row r="49" spans="5:11">
      <c r="G49" s="15" t="s">
        <v>28</v>
      </c>
      <c r="K49" s="15" t="s">
        <v>355</v>
      </c>
    </row>
    <row r="50" spans="5:11">
      <c r="G50" s="15" t="s">
        <v>29</v>
      </c>
      <c r="K50" s="15" t="s">
        <v>356</v>
      </c>
    </row>
    <row r="51" spans="5:11">
      <c r="K51" s="15" t="s">
        <v>88</v>
      </c>
    </row>
    <row r="52" spans="5:11">
      <c r="G52" s="18"/>
      <c r="K52" s="15" t="s">
        <v>89</v>
      </c>
    </row>
    <row r="53" spans="5:11">
      <c r="G53" s="18"/>
      <c r="K53" s="15" t="s">
        <v>90</v>
      </c>
    </row>
    <row r="54" spans="5:11">
      <c r="G54" s="18"/>
      <c r="K54" s="15" t="s">
        <v>91</v>
      </c>
    </row>
    <row r="55" spans="5:11">
      <c r="F55" s="15" t="s">
        <v>86</v>
      </c>
    </row>
    <row r="56" spans="5:11">
      <c r="G56" s="15" t="s">
        <v>116</v>
      </c>
    </row>
    <row r="57" spans="5:11">
      <c r="G57" s="15" t="s">
        <v>92</v>
      </c>
    </row>
    <row r="58" spans="5:11">
      <c r="F58" s="15" t="s">
        <v>87</v>
      </c>
    </row>
    <row r="59" spans="5:11">
      <c r="G59" s="15" t="s">
        <v>54</v>
      </c>
    </row>
    <row r="61" spans="5:11">
      <c r="E61" s="15" t="s">
        <v>117</v>
      </c>
    </row>
    <row r="62" spans="5:11">
      <c r="F62" s="15" t="s">
        <v>27</v>
      </c>
    </row>
    <row r="64" spans="5:11">
      <c r="E64" s="15" t="s">
        <v>77</v>
      </c>
    </row>
    <row r="65" spans="6:6">
      <c r="F65" s="15" t="s">
        <v>118</v>
      </c>
    </row>
    <row r="66" spans="6:6">
      <c r="F66" s="15" t="s">
        <v>68</v>
      </c>
    </row>
  </sheetData>
  <mergeCells count="83">
    <mergeCell ref="B12:AM14"/>
    <mergeCell ref="A10:AN10"/>
    <mergeCell ref="O17:T17"/>
    <mergeCell ref="C20:I21"/>
    <mergeCell ref="J20:Q20"/>
    <mergeCell ref="J21:M21"/>
    <mergeCell ref="N21:Q21"/>
    <mergeCell ref="R21:T21"/>
    <mergeCell ref="U21:W21"/>
    <mergeCell ref="X21:Z21"/>
    <mergeCell ref="R20:Z20"/>
    <mergeCell ref="AA20:AF20"/>
    <mergeCell ref="AA25:AF25"/>
    <mergeCell ref="C22:I23"/>
    <mergeCell ref="J25:M25"/>
    <mergeCell ref="N25:Q25"/>
    <mergeCell ref="R25:T25"/>
    <mergeCell ref="U22:W22"/>
    <mergeCell ref="X22:Z22"/>
    <mergeCell ref="J23:M23"/>
    <mergeCell ref="N23:Q23"/>
    <mergeCell ref="U23:W23"/>
    <mergeCell ref="X23:Z23"/>
    <mergeCell ref="AA23:AF23"/>
    <mergeCell ref="J22:M22"/>
    <mergeCell ref="N22:Q22"/>
    <mergeCell ref="X24:Z24"/>
    <mergeCell ref="R22:T22"/>
    <mergeCell ref="U26:W26"/>
    <mergeCell ref="J27:M27"/>
    <mergeCell ref="N27:Q27"/>
    <mergeCell ref="R27:T27"/>
    <mergeCell ref="U27:W27"/>
    <mergeCell ref="N26:Q26"/>
    <mergeCell ref="AG31:AI31"/>
    <mergeCell ref="J32:O32"/>
    <mergeCell ref="P32:R32"/>
    <mergeCell ref="Z32:AF32"/>
    <mergeCell ref="Z33:AF33"/>
    <mergeCell ref="T32:Y33"/>
    <mergeCell ref="J31:O31"/>
    <mergeCell ref="P31:R31"/>
    <mergeCell ref="T31:Y31"/>
    <mergeCell ref="Z31:AF31"/>
    <mergeCell ref="Z37:AF37"/>
    <mergeCell ref="J37:O37"/>
    <mergeCell ref="P37:R37"/>
    <mergeCell ref="P34:R35"/>
    <mergeCell ref="AG39:AI39"/>
    <mergeCell ref="T34:Y35"/>
    <mergeCell ref="Z34:AF34"/>
    <mergeCell ref="Z36:AF36"/>
    <mergeCell ref="T36:Y37"/>
    <mergeCell ref="Z35:AF35"/>
    <mergeCell ref="AG35:AI35"/>
    <mergeCell ref="Z39:AF39"/>
    <mergeCell ref="C38:I39"/>
    <mergeCell ref="J38:O38"/>
    <mergeCell ref="P38:R39"/>
    <mergeCell ref="J39:O39"/>
    <mergeCell ref="C32:I33"/>
    <mergeCell ref="C36:I37"/>
    <mergeCell ref="J33:O33"/>
    <mergeCell ref="J36:O36"/>
    <mergeCell ref="C34:I35"/>
    <mergeCell ref="J34:O34"/>
    <mergeCell ref="J35:O35"/>
    <mergeCell ref="AB2:AM2"/>
    <mergeCell ref="R23:T23"/>
    <mergeCell ref="C31:I31"/>
    <mergeCell ref="X27:Z27"/>
    <mergeCell ref="AA27:AF27"/>
    <mergeCell ref="U25:W25"/>
    <mergeCell ref="X25:Z25"/>
    <mergeCell ref="C24:I25"/>
    <mergeCell ref="J24:M24"/>
    <mergeCell ref="N24:Q24"/>
    <mergeCell ref="R24:T24"/>
    <mergeCell ref="U24:W24"/>
    <mergeCell ref="R26:T26"/>
    <mergeCell ref="X26:Z26"/>
    <mergeCell ref="C26:I27"/>
    <mergeCell ref="J26:M26"/>
  </mergeCells>
  <phoneticPr fontId="20"/>
  <pageMargins left="0.70866141732283461" right="0.70866141732283461" top="0.74803149606299213" bottom="0.74803149606299213" header="0.31496062992125984" footer="0.31496062992125984"/>
  <pageSetup paperSize="9" scale="58"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2"/>
  <sheetViews>
    <sheetView showGridLines="0" topLeftCell="A8" zoomScaleNormal="100" zoomScaleSheetLayoutView="100" workbookViewId="0">
      <selection activeCell="B22" sqref="B22"/>
    </sheetView>
  </sheetViews>
  <sheetFormatPr defaultColWidth="9" defaultRowHeight="18"/>
  <cols>
    <col min="1" max="1" width="7.58203125" style="18" customWidth="1"/>
    <col min="2" max="2" width="15.33203125" style="18" customWidth="1"/>
    <col min="3" max="3" width="11" style="18" customWidth="1"/>
    <col min="4" max="4" width="14.75" style="18" customWidth="1"/>
    <col min="5" max="5" width="15.25" style="18" customWidth="1"/>
    <col min="6" max="16384" width="9" style="18"/>
  </cols>
  <sheetData>
    <row r="1" spans="1:8">
      <c r="A1" s="21" t="s">
        <v>83</v>
      </c>
      <c r="B1" s="22"/>
      <c r="C1" s="22"/>
      <c r="D1" s="23"/>
      <c r="E1" s="23"/>
      <c r="F1" s="23"/>
      <c r="G1" s="23"/>
      <c r="H1" s="23"/>
    </row>
    <row r="2" spans="1:8">
      <c r="D2" s="23"/>
    </row>
    <row r="3" spans="1:8">
      <c r="D3" s="23"/>
      <c r="G3" s="16"/>
      <c r="H3" s="16"/>
    </row>
    <row r="4" spans="1:8" ht="18.75" customHeight="1">
      <c r="H4" s="22"/>
    </row>
    <row r="5" spans="1:8">
      <c r="A5" s="254" t="s">
        <v>119</v>
      </c>
      <c r="B5" s="254"/>
      <c r="C5" s="254"/>
      <c r="D5" s="254"/>
      <c r="E5" s="254"/>
      <c r="F5" s="254"/>
      <c r="G5" s="254"/>
      <c r="H5" s="61"/>
    </row>
    <row r="6" spans="1:8">
      <c r="H6" s="61"/>
    </row>
    <row r="7" spans="1:8" ht="19.5" customHeight="1">
      <c r="A7" s="24"/>
      <c r="B7" s="24"/>
      <c r="C7" s="24"/>
      <c r="F7" s="83" t="s">
        <v>170</v>
      </c>
      <c r="G7" s="78"/>
    </row>
    <row r="8" spans="1:8" ht="19.5" customHeight="1">
      <c r="A8" s="24"/>
      <c r="B8" s="24"/>
      <c r="C8" s="24"/>
    </row>
    <row r="9" spans="1:8" ht="14.25" customHeight="1">
      <c r="A9" s="255" t="s">
        <v>128</v>
      </c>
      <c r="B9" s="255"/>
      <c r="C9" s="255"/>
      <c r="D9" s="255"/>
      <c r="E9" s="255"/>
      <c r="F9" s="255"/>
      <c r="G9" s="255"/>
      <c r="H9" s="43"/>
    </row>
    <row r="10" spans="1:8">
      <c r="A10" s="255" t="s">
        <v>78</v>
      </c>
      <c r="B10" s="255"/>
      <c r="C10" s="255"/>
      <c r="D10" s="255"/>
      <c r="E10" s="255"/>
      <c r="F10" s="15"/>
      <c r="G10" s="15"/>
      <c r="H10" s="15"/>
    </row>
    <row r="11" spans="1:8">
      <c r="A11" s="52"/>
      <c r="B11" s="27"/>
      <c r="C11" s="27"/>
      <c r="D11" s="27"/>
      <c r="E11" s="27"/>
      <c r="F11" s="27"/>
      <c r="G11" s="27"/>
      <c r="H11" s="27"/>
    </row>
    <row r="12" spans="1:8">
      <c r="A12" s="256" t="s">
        <v>0</v>
      </c>
      <c r="B12" s="256"/>
      <c r="C12" s="256"/>
      <c r="D12" s="256"/>
      <c r="E12" s="256"/>
      <c r="F12" s="256"/>
      <c r="G12" s="256"/>
      <c r="H12" s="15"/>
    </row>
    <row r="13" spans="1:8" ht="28.5" customHeight="1">
      <c r="A13" s="62"/>
      <c r="B13" s="62"/>
      <c r="C13" s="62"/>
      <c r="D13" s="62"/>
      <c r="E13" s="62"/>
      <c r="F13" s="62"/>
      <c r="G13" s="62"/>
      <c r="H13" s="15"/>
    </row>
    <row r="14" spans="1:8">
      <c r="A14" s="15" t="s">
        <v>7</v>
      </c>
      <c r="B14" s="15"/>
      <c r="C14" s="15"/>
      <c r="D14" s="15"/>
      <c r="F14" s="15"/>
      <c r="G14" s="16"/>
      <c r="H14" s="15"/>
    </row>
    <row r="15" spans="1:8" ht="26">
      <c r="A15" s="15"/>
      <c r="B15" s="59" t="s">
        <v>8</v>
      </c>
      <c r="C15" s="59" t="s">
        <v>9</v>
      </c>
      <c r="D15" s="60" t="s">
        <v>10</v>
      </c>
      <c r="E15" s="257" t="s">
        <v>359</v>
      </c>
      <c r="F15" s="258"/>
      <c r="G15" s="15"/>
    </row>
    <row r="16" spans="1:8" ht="18" customHeight="1">
      <c r="A16" s="15"/>
      <c r="B16" s="79" t="s">
        <v>129</v>
      </c>
      <c r="C16" s="80">
        <v>45933</v>
      </c>
      <c r="D16" s="79" t="s">
        <v>132</v>
      </c>
      <c r="E16" s="252" t="s">
        <v>335</v>
      </c>
      <c r="F16" s="253"/>
      <c r="G16" s="15"/>
    </row>
    <row r="17" spans="1:8" ht="18" customHeight="1">
      <c r="A17" s="15"/>
      <c r="B17" s="79" t="s">
        <v>130</v>
      </c>
      <c r="C17" s="80">
        <v>45933</v>
      </c>
      <c r="D17" s="79" t="s">
        <v>132</v>
      </c>
      <c r="E17" s="252" t="s">
        <v>334</v>
      </c>
      <c r="F17" s="253"/>
      <c r="G17" s="15"/>
    </row>
    <row r="18" spans="1:8" ht="18" customHeight="1">
      <c r="A18" s="15"/>
      <c r="B18" s="79" t="s">
        <v>131</v>
      </c>
      <c r="C18" s="80">
        <v>45933</v>
      </c>
      <c r="D18" s="79" t="s">
        <v>132</v>
      </c>
      <c r="E18" s="252" t="s">
        <v>336</v>
      </c>
      <c r="F18" s="253"/>
      <c r="G18" s="15"/>
    </row>
    <row r="19" spans="1:8">
      <c r="A19" s="15"/>
      <c r="B19" s="15" t="s">
        <v>133</v>
      </c>
      <c r="C19" s="15"/>
      <c r="D19" s="15"/>
      <c r="E19" s="15"/>
      <c r="F19" s="15"/>
      <c r="G19" s="15"/>
      <c r="H19" s="15"/>
    </row>
    <row r="21" spans="1:8">
      <c r="A21" s="56" t="s">
        <v>80</v>
      </c>
    </row>
    <row r="22" spans="1:8">
      <c r="A22" s="15" t="s">
        <v>79</v>
      </c>
    </row>
    <row r="42" spans="17:17">
      <c r="Q42" s="15"/>
    </row>
  </sheetData>
  <mergeCells count="8">
    <mergeCell ref="E16:F16"/>
    <mergeCell ref="E17:F17"/>
    <mergeCell ref="E18:F18"/>
    <mergeCell ref="A5:G5"/>
    <mergeCell ref="A10:E10"/>
    <mergeCell ref="A12:G12"/>
    <mergeCell ref="A9:G9"/>
    <mergeCell ref="E15:F15"/>
  </mergeCells>
  <phoneticPr fontId="20"/>
  <printOptions horizontalCentered="1"/>
  <pageMargins left="0.70866141732283472" right="0.70866141732283472" top="0.74803149606299213" bottom="0.74803149606299213" header="0.31496062992125984" footer="0.31496062992125984"/>
  <pageSetup paperSize="9" scale="92" orientation="portrait" cellComments="asDisplayed"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52E7-61FE-4A6F-950F-25F0B8CABE01}">
  <sheetPr>
    <pageSetUpPr fitToPage="1"/>
  </sheetPr>
  <dimension ref="A1:Q51"/>
  <sheetViews>
    <sheetView showGridLines="0" topLeftCell="A16" zoomScaleNormal="100" zoomScaleSheetLayoutView="100" workbookViewId="0">
      <selection activeCell="H23" sqref="H23"/>
    </sheetView>
  </sheetViews>
  <sheetFormatPr defaultColWidth="9" defaultRowHeight="18"/>
  <cols>
    <col min="1" max="1" width="7.58203125" style="18" customWidth="1"/>
    <col min="2" max="2" width="15.33203125" style="18" customWidth="1"/>
    <col min="3" max="3" width="11" style="18" customWidth="1"/>
    <col min="4" max="4" width="14.75" style="18" customWidth="1"/>
    <col min="5" max="5" width="15.25" style="18" customWidth="1"/>
    <col min="6" max="16384" width="9" style="18"/>
  </cols>
  <sheetData>
    <row r="1" spans="1:8">
      <c r="A1" s="21" t="s">
        <v>84</v>
      </c>
      <c r="B1" s="22"/>
      <c r="C1" s="22"/>
      <c r="D1" s="23"/>
      <c r="E1" s="23"/>
      <c r="F1" s="23"/>
      <c r="G1" s="23"/>
      <c r="H1" s="23"/>
    </row>
    <row r="2" spans="1:8">
      <c r="D2" s="23"/>
    </row>
    <row r="3" spans="1:8">
      <c r="D3" s="23"/>
      <c r="G3" s="16"/>
      <c r="H3" s="16"/>
    </row>
    <row r="4" spans="1:8" ht="18.75" customHeight="1">
      <c r="H4" s="22"/>
    </row>
    <row r="5" spans="1:8">
      <c r="A5" s="254" t="s">
        <v>119</v>
      </c>
      <c r="B5" s="254"/>
      <c r="C5" s="254"/>
      <c r="D5" s="254"/>
      <c r="E5" s="254"/>
      <c r="F5" s="254"/>
      <c r="G5" s="254"/>
      <c r="H5" s="61"/>
    </row>
    <row r="6" spans="1:8">
      <c r="H6" s="61"/>
    </row>
    <row r="7" spans="1:8" ht="19.5" customHeight="1">
      <c r="A7" s="24"/>
      <c r="B7" s="24"/>
      <c r="C7" s="24"/>
      <c r="F7" s="83" t="s">
        <v>170</v>
      </c>
      <c r="G7" s="16"/>
    </row>
    <row r="8" spans="1:8" ht="19.5" customHeight="1">
      <c r="A8" s="24"/>
      <c r="B8" s="24"/>
      <c r="C8" s="24"/>
    </row>
    <row r="9" spans="1:8" ht="14.25" customHeight="1">
      <c r="A9" s="255" t="s">
        <v>134</v>
      </c>
      <c r="B9" s="255"/>
      <c r="C9" s="255"/>
      <c r="D9" s="255"/>
      <c r="E9" s="255"/>
      <c r="F9" s="255"/>
      <c r="G9" s="255"/>
      <c r="H9" s="43"/>
    </row>
    <row r="10" spans="1:8">
      <c r="A10" s="255" t="s">
        <v>78</v>
      </c>
      <c r="B10" s="255"/>
      <c r="C10" s="255"/>
      <c r="D10" s="255"/>
      <c r="E10" s="255"/>
      <c r="F10" s="15"/>
      <c r="G10" s="15"/>
      <c r="H10" s="15"/>
    </row>
    <row r="11" spans="1:8">
      <c r="A11" s="52"/>
      <c r="B11" s="27"/>
      <c r="C11" s="27"/>
      <c r="D11" s="27"/>
      <c r="E11" s="27"/>
      <c r="F11" s="27"/>
      <c r="G11" s="27"/>
      <c r="H11" s="27"/>
    </row>
    <row r="12" spans="1:8">
      <c r="A12" s="256" t="s">
        <v>0</v>
      </c>
      <c r="B12" s="256"/>
      <c r="C12" s="256"/>
      <c r="D12" s="256"/>
      <c r="E12" s="256"/>
      <c r="F12" s="256"/>
      <c r="G12" s="256"/>
      <c r="H12" s="15"/>
    </row>
    <row r="13" spans="1:8">
      <c r="A13" s="15"/>
      <c r="B13" s="15"/>
      <c r="C13" s="15"/>
      <c r="D13" s="15"/>
      <c r="E13" s="15"/>
      <c r="F13" s="15"/>
      <c r="G13" s="15"/>
      <c r="H13" s="15"/>
    </row>
    <row r="14" spans="1:8">
      <c r="A14" s="15" t="s">
        <v>11</v>
      </c>
      <c r="B14" s="15"/>
      <c r="C14" s="15"/>
      <c r="D14" s="15"/>
      <c r="E14" s="15"/>
      <c r="F14" s="15"/>
      <c r="G14" s="15"/>
      <c r="H14" s="15"/>
    </row>
    <row r="15" spans="1:8">
      <c r="A15" s="15" t="s">
        <v>139</v>
      </c>
      <c r="B15" s="15" t="s">
        <v>163</v>
      </c>
      <c r="C15" s="15"/>
      <c r="D15" s="15"/>
      <c r="E15" s="15"/>
      <c r="F15" s="15"/>
      <c r="G15" s="15"/>
      <c r="H15" s="15"/>
    </row>
    <row r="16" spans="1:8" ht="26">
      <c r="A16" s="15"/>
      <c r="B16" s="59" t="s">
        <v>8</v>
      </c>
      <c r="C16" s="59" t="s">
        <v>9</v>
      </c>
      <c r="D16" s="60" t="s">
        <v>10</v>
      </c>
      <c r="E16" s="257" t="s">
        <v>359</v>
      </c>
      <c r="F16" s="258"/>
      <c r="G16" s="15"/>
    </row>
    <row r="17" spans="1:8" ht="18" customHeight="1">
      <c r="A17" s="15"/>
      <c r="B17" s="79" t="s">
        <v>135</v>
      </c>
      <c r="C17" s="80">
        <v>45940</v>
      </c>
      <c r="D17" s="79" t="s">
        <v>138</v>
      </c>
      <c r="E17" s="252" t="s">
        <v>348</v>
      </c>
      <c r="F17" s="259"/>
      <c r="G17" s="15"/>
    </row>
    <row r="18" spans="1:8" ht="18" customHeight="1">
      <c r="A18" s="15"/>
      <c r="B18" s="79" t="s">
        <v>136</v>
      </c>
      <c r="C18" s="80">
        <v>45940</v>
      </c>
      <c r="D18" s="79" t="s">
        <v>138</v>
      </c>
      <c r="E18" s="252" t="s">
        <v>347</v>
      </c>
      <c r="F18" s="253"/>
      <c r="G18" s="15"/>
    </row>
    <row r="19" spans="1:8" ht="18" customHeight="1">
      <c r="A19" s="15"/>
      <c r="B19" s="79" t="s">
        <v>137</v>
      </c>
      <c r="C19" s="80">
        <v>45940</v>
      </c>
      <c r="D19" s="79" t="s">
        <v>138</v>
      </c>
      <c r="E19" s="252" t="s">
        <v>349</v>
      </c>
      <c r="F19" s="253"/>
      <c r="G19" s="15"/>
    </row>
    <row r="20" spans="1:8">
      <c r="A20" s="15"/>
      <c r="B20" s="15" t="s">
        <v>168</v>
      </c>
      <c r="C20" s="15"/>
      <c r="D20" s="15"/>
      <c r="E20" s="15"/>
      <c r="F20" s="15"/>
      <c r="G20" s="15"/>
      <c r="H20" s="15"/>
    </row>
    <row r="21" spans="1:8">
      <c r="A21" s="15"/>
      <c r="B21" s="15"/>
      <c r="C21" s="15"/>
      <c r="D21" s="15"/>
      <c r="E21" s="15"/>
      <c r="F21" s="15"/>
      <c r="G21" s="15"/>
      <c r="H21" s="15"/>
    </row>
    <row r="22" spans="1:8">
      <c r="A22" s="15" t="s">
        <v>139</v>
      </c>
      <c r="B22" s="15" t="s">
        <v>340</v>
      </c>
      <c r="C22" s="15"/>
      <c r="D22" s="15"/>
      <c r="E22" s="15"/>
      <c r="F22" s="15"/>
      <c r="G22" s="15"/>
      <c r="H22" s="15"/>
    </row>
    <row r="23" spans="1:8" ht="26">
      <c r="A23" s="15"/>
      <c r="B23" s="85" t="s">
        <v>8</v>
      </c>
      <c r="C23" s="85" t="s">
        <v>9</v>
      </c>
      <c r="D23" s="60" t="s">
        <v>10</v>
      </c>
      <c r="E23" s="257" t="s">
        <v>359</v>
      </c>
      <c r="F23" s="258"/>
      <c r="G23" s="15"/>
    </row>
    <row r="24" spans="1:8" ht="18" customHeight="1">
      <c r="A24" s="15"/>
      <c r="B24" s="84" t="s">
        <v>165</v>
      </c>
      <c r="C24" s="80">
        <v>45940</v>
      </c>
      <c r="D24" s="84" t="s">
        <v>140</v>
      </c>
      <c r="E24" s="252" t="s">
        <v>141</v>
      </c>
      <c r="F24" s="253"/>
      <c r="G24" s="15"/>
    </row>
    <row r="25" spans="1:8" ht="18" customHeight="1">
      <c r="A25" s="15"/>
      <c r="B25" s="84" t="s">
        <v>164</v>
      </c>
      <c r="C25" s="80">
        <v>45940</v>
      </c>
      <c r="D25" s="84" t="s">
        <v>140</v>
      </c>
      <c r="E25" s="252" t="s">
        <v>142</v>
      </c>
      <c r="F25" s="253"/>
      <c r="G25" s="15"/>
    </row>
    <row r="26" spans="1:8" ht="18" customHeight="1">
      <c r="A26" s="15"/>
      <c r="B26" s="84" t="s">
        <v>166</v>
      </c>
      <c r="C26" s="80">
        <v>45940</v>
      </c>
      <c r="D26" s="84" t="s">
        <v>140</v>
      </c>
      <c r="E26" s="252" t="s">
        <v>143</v>
      </c>
      <c r="F26" s="253"/>
      <c r="G26" s="15"/>
    </row>
    <row r="27" spans="1:8">
      <c r="A27" s="15"/>
      <c r="B27" s="15" t="s">
        <v>167</v>
      </c>
      <c r="C27" s="15"/>
      <c r="D27" s="15"/>
      <c r="E27" s="15"/>
      <c r="F27" s="15"/>
      <c r="G27" s="15"/>
      <c r="H27" s="15"/>
    </row>
    <row r="30" spans="1:8">
      <c r="A30" s="56" t="s">
        <v>80</v>
      </c>
    </row>
    <row r="31" spans="1:8">
      <c r="A31" s="15" t="s">
        <v>79</v>
      </c>
    </row>
    <row r="51" spans="17:17">
      <c r="Q51" s="15"/>
    </row>
  </sheetData>
  <mergeCells count="12">
    <mergeCell ref="E25:F25"/>
    <mergeCell ref="E26:F26"/>
    <mergeCell ref="E16:F16"/>
    <mergeCell ref="E17:F17"/>
    <mergeCell ref="E18:F18"/>
    <mergeCell ref="E19:F19"/>
    <mergeCell ref="E23:F23"/>
    <mergeCell ref="A5:G5"/>
    <mergeCell ref="A9:G9"/>
    <mergeCell ref="A10:E10"/>
    <mergeCell ref="A12:G12"/>
    <mergeCell ref="E24:F24"/>
  </mergeCells>
  <phoneticPr fontId="20"/>
  <printOptions horizontalCentered="1"/>
  <pageMargins left="0.70866141732283472" right="0.70866141732283472" top="0.74803149606299213" bottom="0.74803149606299213" header="0.31496062992125984" footer="0.31496062992125984"/>
  <pageSetup paperSize="9" scale="98" orientation="portrait"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49"/>
  <sheetViews>
    <sheetView view="pageBreakPreview" zoomScale="70" zoomScaleNormal="70" zoomScaleSheetLayoutView="70" workbookViewId="0">
      <selection activeCell="E7" sqref="E7:G7"/>
    </sheetView>
  </sheetViews>
  <sheetFormatPr defaultRowHeight="18"/>
  <cols>
    <col min="1" max="1" width="3.83203125" style="15" customWidth="1"/>
    <col min="2" max="10" width="19.83203125" style="15" customWidth="1"/>
  </cols>
  <sheetData>
    <row r="1" spans="1:10" s="10" customFormat="1" ht="30" customHeight="1">
      <c r="A1" s="50" t="s">
        <v>70</v>
      </c>
      <c r="B1" s="46"/>
      <c r="C1" s="46"/>
      <c r="D1" s="46"/>
      <c r="E1" s="46"/>
      <c r="F1" s="46"/>
      <c r="G1" s="46"/>
      <c r="H1" s="46"/>
      <c r="I1" s="46"/>
      <c r="J1" s="46"/>
    </row>
    <row r="2" spans="1:10" s="10" customFormat="1" ht="30" customHeight="1">
      <c r="A2" s="266" t="s">
        <v>76</v>
      </c>
      <c r="B2" s="266"/>
      <c r="C2" s="266"/>
      <c r="D2" s="266"/>
      <c r="E2" s="266"/>
      <c r="F2" s="266"/>
      <c r="G2" s="266"/>
      <c r="H2" s="266"/>
      <c r="I2" s="266"/>
      <c r="J2" s="266"/>
    </row>
    <row r="3" spans="1:10">
      <c r="A3" s="46" t="s">
        <v>74</v>
      </c>
      <c r="B3" s="46"/>
      <c r="C3" s="46"/>
      <c r="D3" s="46"/>
      <c r="E3" s="46"/>
      <c r="F3" s="46"/>
      <c r="G3" s="46"/>
      <c r="H3" s="46"/>
      <c r="I3" s="46"/>
      <c r="J3" s="46"/>
    </row>
    <row r="4" spans="1:10">
      <c r="A4" s="47"/>
      <c r="B4" s="260" t="s">
        <v>34</v>
      </c>
      <c r="C4" s="260"/>
      <c r="D4" s="260"/>
      <c r="E4" s="260" t="s">
        <v>35</v>
      </c>
      <c r="F4" s="260"/>
      <c r="G4" s="260"/>
      <c r="H4" s="260" t="s">
        <v>36</v>
      </c>
      <c r="I4" s="260"/>
      <c r="J4" s="260"/>
    </row>
    <row r="5" spans="1:10">
      <c r="A5" s="267" t="s">
        <v>20</v>
      </c>
      <c r="B5" s="269" t="s">
        <v>156</v>
      </c>
      <c r="C5" s="270"/>
      <c r="D5" s="271"/>
      <c r="E5" s="269" t="s">
        <v>156</v>
      </c>
      <c r="F5" s="270"/>
      <c r="G5" s="271"/>
      <c r="H5" s="269" t="s">
        <v>156</v>
      </c>
      <c r="I5" s="270"/>
      <c r="J5" s="271"/>
    </row>
    <row r="6" spans="1:10" ht="234.75" customHeight="1">
      <c r="A6" s="268"/>
      <c r="B6" s="260" t="s">
        <v>21</v>
      </c>
      <c r="C6" s="260"/>
      <c r="D6" s="260"/>
      <c r="E6" s="260" t="s">
        <v>21</v>
      </c>
      <c r="F6" s="260"/>
      <c r="G6" s="260"/>
      <c r="H6" s="260" t="s">
        <v>21</v>
      </c>
      <c r="I6" s="260"/>
      <c r="J6" s="260"/>
    </row>
    <row r="7" spans="1:10">
      <c r="A7" s="267" t="s">
        <v>31</v>
      </c>
      <c r="B7" s="269" t="s">
        <v>339</v>
      </c>
      <c r="C7" s="270"/>
      <c r="D7" s="271"/>
      <c r="E7" s="269" t="s">
        <v>342</v>
      </c>
      <c r="F7" s="270"/>
      <c r="G7" s="271"/>
      <c r="H7" s="269" t="s">
        <v>343</v>
      </c>
      <c r="I7" s="270"/>
      <c r="J7" s="271"/>
    </row>
    <row r="8" spans="1:10" ht="234.75" customHeight="1">
      <c r="A8" s="268"/>
      <c r="B8" s="260" t="s">
        <v>21</v>
      </c>
      <c r="C8" s="260"/>
      <c r="D8" s="260"/>
      <c r="E8" s="260" t="s">
        <v>21</v>
      </c>
      <c r="F8" s="260"/>
      <c r="G8" s="260"/>
      <c r="H8" s="260" t="s">
        <v>21</v>
      </c>
      <c r="I8" s="260"/>
      <c r="J8" s="260"/>
    </row>
    <row r="9" spans="1:10" s="10" customFormat="1">
      <c r="A9" s="267" t="s">
        <v>63</v>
      </c>
      <c r="B9" s="269" t="s">
        <v>157</v>
      </c>
      <c r="C9" s="270"/>
      <c r="D9" s="271"/>
      <c r="E9" s="269" t="s">
        <v>157</v>
      </c>
      <c r="F9" s="270"/>
      <c r="G9" s="271"/>
      <c r="H9" s="269" t="s">
        <v>157</v>
      </c>
      <c r="I9" s="270"/>
      <c r="J9" s="271"/>
    </row>
    <row r="10" spans="1:10" s="10" customFormat="1" ht="234.75" customHeight="1">
      <c r="A10" s="268"/>
      <c r="B10" s="260" t="s">
        <v>21</v>
      </c>
      <c r="C10" s="260"/>
      <c r="D10" s="260"/>
      <c r="E10" s="260" t="s">
        <v>21</v>
      </c>
      <c r="F10" s="260"/>
      <c r="G10" s="260"/>
      <c r="H10" s="260" t="s">
        <v>21</v>
      </c>
      <c r="I10" s="260"/>
      <c r="J10" s="260"/>
    </row>
    <row r="11" spans="1:10" s="29" customFormat="1" ht="19.5" customHeight="1">
      <c r="A11" s="48" t="s">
        <v>66</v>
      </c>
      <c r="B11" s="48"/>
      <c r="C11" s="48"/>
      <c r="D11" s="48"/>
      <c r="E11" s="48"/>
      <c r="F11" s="48"/>
      <c r="G11" s="48"/>
      <c r="H11" s="48"/>
      <c r="I11" s="48"/>
      <c r="J11" s="48"/>
    </row>
    <row r="12" spans="1:10" s="29" customFormat="1" ht="19.5" customHeight="1">
      <c r="A12" s="48"/>
      <c r="B12" s="48"/>
      <c r="C12" s="48"/>
      <c r="D12" s="48"/>
      <c r="E12" s="48"/>
      <c r="F12" s="48"/>
      <c r="G12" s="48"/>
      <c r="H12" s="48"/>
      <c r="I12" s="48"/>
      <c r="J12" s="48"/>
    </row>
    <row r="13" spans="1:10" ht="19.5" customHeight="1">
      <c r="A13" s="50" t="s">
        <v>75</v>
      </c>
      <c r="B13" s="46"/>
      <c r="C13" s="46"/>
      <c r="D13" s="46"/>
      <c r="E13" s="46"/>
      <c r="F13" s="46"/>
      <c r="G13" s="46"/>
      <c r="H13" s="46"/>
      <c r="I13" s="46"/>
      <c r="J13" s="46"/>
    </row>
    <row r="14" spans="1:10" s="10" customFormat="1" ht="19.5" customHeight="1">
      <c r="A14" s="46"/>
      <c r="B14" s="57" t="s">
        <v>62</v>
      </c>
      <c r="C14" s="264" t="s">
        <v>144</v>
      </c>
      <c r="D14" s="265"/>
      <c r="E14" s="57" t="s">
        <v>62</v>
      </c>
      <c r="F14" s="264" t="s">
        <v>145</v>
      </c>
      <c r="G14" s="265"/>
      <c r="H14" s="57" t="s">
        <v>62</v>
      </c>
      <c r="I14" s="264" t="s">
        <v>146</v>
      </c>
      <c r="J14" s="265"/>
    </row>
    <row r="15" spans="1:10" s="10" customFormat="1">
      <c r="A15" s="46"/>
      <c r="B15" s="261" t="s">
        <v>60</v>
      </c>
      <c r="C15" s="262"/>
      <c r="D15" s="263"/>
      <c r="E15" s="261" t="s">
        <v>60</v>
      </c>
      <c r="F15" s="262"/>
      <c r="G15" s="263"/>
      <c r="H15" s="261" t="s">
        <v>60</v>
      </c>
      <c r="I15" s="262"/>
      <c r="J15" s="263"/>
    </row>
    <row r="16" spans="1:10" s="10" customFormat="1" ht="234.75" customHeight="1">
      <c r="A16" s="49"/>
      <c r="B16" s="260" t="s">
        <v>21</v>
      </c>
      <c r="C16" s="260"/>
      <c r="D16" s="260"/>
      <c r="E16" s="260" t="s">
        <v>21</v>
      </c>
      <c r="F16" s="260"/>
      <c r="G16" s="260"/>
      <c r="H16" s="260" t="s">
        <v>21</v>
      </c>
      <c r="I16" s="260"/>
      <c r="J16" s="260"/>
    </row>
    <row r="17" spans="1:35" s="10" customFormat="1">
      <c r="A17" s="46"/>
      <c r="B17" s="261" t="s">
        <v>61</v>
      </c>
      <c r="C17" s="262"/>
      <c r="D17" s="263"/>
      <c r="E17" s="261" t="s">
        <v>61</v>
      </c>
      <c r="F17" s="262"/>
      <c r="G17" s="263"/>
      <c r="H17" s="261" t="s">
        <v>61</v>
      </c>
      <c r="I17" s="262"/>
      <c r="J17" s="263"/>
      <c r="AI17" s="18"/>
    </row>
    <row r="18" spans="1:35" s="10" customFormat="1" ht="234.75" customHeight="1">
      <c r="A18" s="49"/>
      <c r="B18" s="260" t="s">
        <v>21</v>
      </c>
      <c r="C18" s="260"/>
      <c r="D18" s="260"/>
      <c r="E18" s="260" t="s">
        <v>21</v>
      </c>
      <c r="F18" s="260"/>
      <c r="G18" s="260"/>
      <c r="H18" s="260" t="s">
        <v>21</v>
      </c>
      <c r="I18" s="260"/>
      <c r="J18" s="260"/>
    </row>
    <row r="19" spans="1:35">
      <c r="A19" s="46"/>
      <c r="B19" s="51" t="s">
        <v>62</v>
      </c>
      <c r="C19" s="264" t="s">
        <v>147</v>
      </c>
      <c r="D19" s="265"/>
      <c r="E19" s="51" t="s">
        <v>62</v>
      </c>
      <c r="F19" s="264" t="s">
        <v>148</v>
      </c>
      <c r="G19" s="265"/>
      <c r="H19" s="51" t="s">
        <v>62</v>
      </c>
      <c r="I19" s="264" t="s">
        <v>331</v>
      </c>
      <c r="J19" s="265"/>
    </row>
    <row r="20" spans="1:35">
      <c r="A20" s="46"/>
      <c r="B20" s="261" t="s">
        <v>60</v>
      </c>
      <c r="C20" s="262"/>
      <c r="D20" s="263"/>
      <c r="E20" s="261" t="s">
        <v>60</v>
      </c>
      <c r="F20" s="262"/>
      <c r="G20" s="263"/>
      <c r="H20" s="261" t="s">
        <v>60</v>
      </c>
      <c r="I20" s="262"/>
      <c r="J20" s="263"/>
    </row>
    <row r="21" spans="1:35" ht="234.75" customHeight="1">
      <c r="A21" s="49"/>
      <c r="B21" s="260" t="s">
        <v>21</v>
      </c>
      <c r="C21" s="260"/>
      <c r="D21" s="260"/>
      <c r="E21" s="260" t="s">
        <v>21</v>
      </c>
      <c r="F21" s="260"/>
      <c r="G21" s="260"/>
      <c r="H21" s="260" t="s">
        <v>21</v>
      </c>
      <c r="I21" s="260"/>
      <c r="J21" s="260"/>
    </row>
    <row r="22" spans="1:35">
      <c r="A22" s="46"/>
      <c r="B22" s="261" t="s">
        <v>61</v>
      </c>
      <c r="C22" s="262"/>
      <c r="D22" s="263"/>
      <c r="E22" s="261" t="s">
        <v>61</v>
      </c>
      <c r="F22" s="262"/>
      <c r="G22" s="263"/>
      <c r="H22" s="261" t="s">
        <v>61</v>
      </c>
      <c r="I22" s="262"/>
      <c r="J22" s="263"/>
      <c r="AI22" s="18"/>
    </row>
    <row r="23" spans="1:35" ht="234.75" customHeight="1">
      <c r="A23" s="49"/>
      <c r="B23" s="260" t="s">
        <v>21</v>
      </c>
      <c r="C23" s="260"/>
      <c r="D23" s="260"/>
      <c r="E23" s="260" t="s">
        <v>21</v>
      </c>
      <c r="F23" s="260"/>
      <c r="G23" s="260"/>
      <c r="H23" s="260" t="s">
        <v>21</v>
      </c>
      <c r="I23" s="260"/>
      <c r="J23" s="260"/>
    </row>
    <row r="49" spans="17:17">
      <c r="Q49" s="14"/>
    </row>
  </sheetData>
  <mergeCells count="55">
    <mergeCell ref="E23:G23"/>
    <mergeCell ref="E20:G20"/>
    <mergeCell ref="E21:G21"/>
    <mergeCell ref="E22:G22"/>
    <mergeCell ref="I19:J19"/>
    <mergeCell ref="H20:J20"/>
    <mergeCell ref="H21:J21"/>
    <mergeCell ref="H22:J22"/>
    <mergeCell ref="B21:D21"/>
    <mergeCell ref="B23:D23"/>
    <mergeCell ref="H4:J4"/>
    <mergeCell ref="H5:J5"/>
    <mergeCell ref="H6:J6"/>
    <mergeCell ref="H7:J7"/>
    <mergeCell ref="H8:J8"/>
    <mergeCell ref="H9:J9"/>
    <mergeCell ref="H10:J10"/>
    <mergeCell ref="B4:D4"/>
    <mergeCell ref="E4:G4"/>
    <mergeCell ref="C19:D19"/>
    <mergeCell ref="B20:D20"/>
    <mergeCell ref="B22:D22"/>
    <mergeCell ref="F19:G19"/>
    <mergeCell ref="H23:J23"/>
    <mergeCell ref="A9:A10"/>
    <mergeCell ref="B9:D9"/>
    <mergeCell ref="E9:G9"/>
    <mergeCell ref="B10:D10"/>
    <mergeCell ref="E10:G10"/>
    <mergeCell ref="A7:A8"/>
    <mergeCell ref="B7:D7"/>
    <mergeCell ref="E7:G7"/>
    <mergeCell ref="B8:D8"/>
    <mergeCell ref="E8:G8"/>
    <mergeCell ref="A2:J2"/>
    <mergeCell ref="A5:A6"/>
    <mergeCell ref="B5:D5"/>
    <mergeCell ref="E5:G5"/>
    <mergeCell ref="B6:D6"/>
    <mergeCell ref="E6:G6"/>
    <mergeCell ref="C14:D14"/>
    <mergeCell ref="F14:G14"/>
    <mergeCell ref="I14:J14"/>
    <mergeCell ref="B15:D15"/>
    <mergeCell ref="E15:G15"/>
    <mergeCell ref="H15:J15"/>
    <mergeCell ref="B18:D18"/>
    <mergeCell ref="E18:G18"/>
    <mergeCell ref="H18:J18"/>
    <mergeCell ref="B16:D16"/>
    <mergeCell ref="E16:G16"/>
    <mergeCell ref="H16:J16"/>
    <mergeCell ref="B17:D17"/>
    <mergeCell ref="E17:G17"/>
    <mergeCell ref="H17:J17"/>
  </mergeCells>
  <phoneticPr fontId="20"/>
  <printOptions horizontalCentered="1"/>
  <pageMargins left="0.70866141732283461" right="0.70866141732283461" top="0.74803149606299213" bottom="0.74803149606299213" header="0.31496062992125984" footer="0.31496062992125984"/>
  <pageSetup paperSize="9" scale="24" orientation="landscape" cellComments="asDisplayed" r:id="rId1"/>
  <rowBreaks count="1" manualBreakCount="1">
    <brk id="11" max="16383" man="1"/>
  </rowBreaks>
  <colBreaks count="1" manualBreakCount="1">
    <brk id="9"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48"/>
  <sheetViews>
    <sheetView showGridLines="0" view="pageBreakPreview" zoomScale="85" zoomScaleNormal="85" zoomScaleSheetLayoutView="85" workbookViewId="0">
      <selection activeCell="H11" sqref="H11:I11"/>
    </sheetView>
  </sheetViews>
  <sheetFormatPr defaultRowHeight="18"/>
  <cols>
    <col min="1" max="1" width="3.75" style="15" customWidth="1"/>
    <col min="2" max="2" width="5.83203125" style="15" customWidth="1"/>
    <col min="3" max="3" width="14.25" style="15" customWidth="1"/>
    <col min="4" max="7" width="10.08203125" style="15" customWidth="1"/>
    <col min="8" max="8" width="9" style="15" customWidth="1"/>
    <col min="9" max="9" width="20.5" style="15" customWidth="1"/>
    <col min="10" max="11" width="9" style="12"/>
    <col min="12" max="15" width="9" style="1"/>
  </cols>
  <sheetData>
    <row r="1" spans="1:18">
      <c r="A1" s="15" t="s">
        <v>71</v>
      </c>
    </row>
    <row r="2" spans="1:18" ht="16.5" customHeight="1">
      <c r="A2" s="285" t="s">
        <v>18</v>
      </c>
      <c r="B2" s="285"/>
      <c r="C2" s="285"/>
      <c r="D2" s="285"/>
      <c r="E2" s="285"/>
      <c r="F2" s="285"/>
      <c r="G2" s="285"/>
      <c r="H2" s="285"/>
      <c r="I2" s="285"/>
    </row>
    <row r="3" spans="1:18" s="5" customFormat="1" ht="5.25" customHeight="1">
      <c r="A3" s="53"/>
      <c r="B3" s="53"/>
      <c r="C3" s="53"/>
      <c r="D3" s="53"/>
      <c r="E3" s="53"/>
      <c r="F3" s="53"/>
      <c r="G3" s="53"/>
      <c r="H3" s="53"/>
      <c r="I3" s="53"/>
      <c r="J3" s="12"/>
      <c r="K3" s="12"/>
      <c r="L3" s="1"/>
      <c r="M3" s="1"/>
      <c r="N3" s="1"/>
      <c r="O3" s="1"/>
    </row>
    <row r="4" spans="1:18" ht="18.75" customHeight="1">
      <c r="A4" s="44" t="s">
        <v>17</v>
      </c>
      <c r="B4" s="44"/>
      <c r="C4" s="44"/>
      <c r="D4" s="44"/>
      <c r="E4" s="44"/>
      <c r="F4" s="44"/>
      <c r="G4" s="44"/>
      <c r="H4" s="44"/>
      <c r="I4" s="36"/>
      <c r="J4" s="35"/>
      <c r="K4" s="34"/>
      <c r="L4" s="2"/>
      <c r="M4" s="2"/>
      <c r="N4" s="2"/>
      <c r="O4" s="2"/>
      <c r="P4" s="4"/>
      <c r="Q4" s="4"/>
      <c r="R4" s="4"/>
    </row>
    <row r="5" spans="1:18" s="10" customFormat="1" ht="18.75" customHeight="1">
      <c r="A5" s="44"/>
      <c r="B5" s="44" t="s">
        <v>327</v>
      </c>
      <c r="C5" s="44"/>
      <c r="D5" s="44"/>
      <c r="E5" s="44"/>
      <c r="F5" s="44"/>
      <c r="G5" s="44"/>
      <c r="H5" s="44"/>
      <c r="I5" s="36"/>
      <c r="J5" s="35"/>
      <c r="K5" s="34"/>
      <c r="L5" s="2"/>
      <c r="M5" s="2"/>
      <c r="N5" s="2"/>
      <c r="O5" s="2"/>
      <c r="P5" s="4"/>
      <c r="Q5" s="4"/>
      <c r="R5" s="4"/>
    </row>
    <row r="6" spans="1:18" ht="27" customHeight="1">
      <c r="A6" s="278" t="s">
        <v>6</v>
      </c>
      <c r="B6" s="279"/>
      <c r="C6" s="286" t="s">
        <v>1</v>
      </c>
      <c r="D6" s="286" t="s">
        <v>16</v>
      </c>
      <c r="E6" s="286"/>
      <c r="F6" s="286"/>
      <c r="G6" s="286"/>
      <c r="H6" s="278" t="s">
        <v>30</v>
      </c>
      <c r="I6" s="279"/>
      <c r="O6"/>
    </row>
    <row r="7" spans="1:18" ht="27" customHeight="1">
      <c r="A7" s="280"/>
      <c r="B7" s="281"/>
      <c r="C7" s="286"/>
      <c r="D7" s="54" t="s">
        <v>32</v>
      </c>
      <c r="E7" s="54" t="s">
        <v>33</v>
      </c>
      <c r="F7" s="54" t="s">
        <v>15</v>
      </c>
      <c r="G7" s="54" t="s">
        <v>2</v>
      </c>
      <c r="H7" s="280"/>
      <c r="I7" s="281"/>
      <c r="O7"/>
    </row>
    <row r="8" spans="1:18" ht="30.75" customHeight="1">
      <c r="A8" s="287">
        <v>45936</v>
      </c>
      <c r="B8" s="288"/>
      <c r="C8" s="81" t="s">
        <v>149</v>
      </c>
      <c r="D8" s="37"/>
      <c r="E8" s="82"/>
      <c r="F8" s="82">
        <v>6</v>
      </c>
      <c r="G8" s="37"/>
      <c r="H8" s="274" t="s">
        <v>151</v>
      </c>
      <c r="I8" s="275"/>
      <c r="O8"/>
    </row>
    <row r="9" spans="1:18" ht="30.75" customHeight="1">
      <c r="A9" s="287">
        <v>45948</v>
      </c>
      <c r="B9" s="288"/>
      <c r="C9" s="81" t="s">
        <v>149</v>
      </c>
      <c r="D9" s="37"/>
      <c r="E9" s="82">
        <v>6</v>
      </c>
      <c r="F9" s="82"/>
      <c r="G9" s="37"/>
      <c r="H9" s="274" t="s">
        <v>341</v>
      </c>
      <c r="I9" s="275"/>
      <c r="O9"/>
    </row>
    <row r="10" spans="1:18" ht="30.75" customHeight="1">
      <c r="A10" s="287">
        <v>45950</v>
      </c>
      <c r="B10" s="288"/>
      <c r="C10" s="81" t="s">
        <v>149</v>
      </c>
      <c r="D10" s="37"/>
      <c r="E10" s="82">
        <v>6</v>
      </c>
      <c r="F10" s="177"/>
      <c r="G10" s="37"/>
      <c r="H10" s="274" t="s">
        <v>152</v>
      </c>
      <c r="I10" s="275"/>
      <c r="O10"/>
    </row>
    <row r="11" spans="1:18" s="10" customFormat="1" ht="30.75" customHeight="1">
      <c r="A11" s="287">
        <v>45951</v>
      </c>
      <c r="B11" s="288"/>
      <c r="C11" s="81" t="s">
        <v>149</v>
      </c>
      <c r="D11" s="37"/>
      <c r="E11" s="82">
        <v>6</v>
      </c>
      <c r="F11" s="178"/>
      <c r="G11" s="37"/>
      <c r="H11" s="274" t="s">
        <v>152</v>
      </c>
      <c r="I11" s="275"/>
      <c r="J11" s="12"/>
      <c r="K11" s="12"/>
      <c r="L11" s="1"/>
      <c r="M11" s="1"/>
      <c r="N11" s="1"/>
    </row>
    <row r="12" spans="1:18" s="10" customFormat="1" ht="30.75" customHeight="1">
      <c r="A12" s="287">
        <v>45952</v>
      </c>
      <c r="B12" s="288"/>
      <c r="C12" s="81" t="s">
        <v>149</v>
      </c>
      <c r="D12" s="37"/>
      <c r="E12" s="82">
        <v>6</v>
      </c>
      <c r="F12" s="178"/>
      <c r="G12" s="37"/>
      <c r="H12" s="274" t="s">
        <v>152</v>
      </c>
      <c r="I12" s="275"/>
      <c r="J12" s="12"/>
      <c r="K12" s="12"/>
      <c r="L12" s="1"/>
      <c r="M12" s="1"/>
      <c r="N12" s="1"/>
    </row>
    <row r="13" spans="1:18" s="10" customFormat="1" ht="30.75" customHeight="1">
      <c r="A13" s="287">
        <v>45953</v>
      </c>
      <c r="B13" s="288"/>
      <c r="C13" s="81" t="s">
        <v>149</v>
      </c>
      <c r="D13" s="37"/>
      <c r="E13" s="37"/>
      <c r="F13" s="82">
        <v>8</v>
      </c>
      <c r="G13" s="37"/>
      <c r="H13" s="274" t="s">
        <v>153</v>
      </c>
      <c r="I13" s="275"/>
      <c r="J13" s="12"/>
      <c r="K13" s="12"/>
      <c r="L13" s="1"/>
      <c r="M13" s="1"/>
      <c r="N13" s="1"/>
    </row>
    <row r="14" spans="1:18" s="10" customFormat="1" ht="30.75" customHeight="1">
      <c r="A14" s="287">
        <v>45954</v>
      </c>
      <c r="B14" s="288"/>
      <c r="C14" s="81" t="s">
        <v>149</v>
      </c>
      <c r="D14" s="37"/>
      <c r="E14" s="37"/>
      <c r="F14" s="82">
        <v>8</v>
      </c>
      <c r="G14" s="37"/>
      <c r="H14" s="274" t="s">
        <v>152</v>
      </c>
      <c r="I14" s="275"/>
      <c r="J14" s="12"/>
      <c r="K14" s="12"/>
      <c r="L14" s="1"/>
      <c r="M14" s="1"/>
      <c r="N14" s="1"/>
    </row>
    <row r="15" spans="1:18" s="10" customFormat="1" ht="30.75" customHeight="1">
      <c r="A15" s="287">
        <v>45955</v>
      </c>
      <c r="B15" s="288"/>
      <c r="C15" s="81" t="s">
        <v>149</v>
      </c>
      <c r="D15" s="37"/>
      <c r="E15" s="37"/>
      <c r="F15" s="82">
        <v>8</v>
      </c>
      <c r="G15" s="37"/>
      <c r="H15" s="274" t="s">
        <v>152</v>
      </c>
      <c r="I15" s="275"/>
      <c r="J15" s="12"/>
      <c r="K15" s="12"/>
      <c r="L15" s="1"/>
      <c r="M15" s="1"/>
      <c r="N15" s="1"/>
    </row>
    <row r="16" spans="1:18" s="10" customFormat="1" ht="30.75" customHeight="1">
      <c r="A16" s="287">
        <v>45956</v>
      </c>
      <c r="B16" s="288"/>
      <c r="C16" s="81" t="s">
        <v>149</v>
      </c>
      <c r="D16" s="37"/>
      <c r="E16" s="37"/>
      <c r="F16" s="82">
        <v>8</v>
      </c>
      <c r="G16" s="37"/>
      <c r="H16" s="274" t="s">
        <v>152</v>
      </c>
      <c r="I16" s="275"/>
      <c r="J16" s="12"/>
      <c r="K16" s="12"/>
      <c r="L16" s="1"/>
      <c r="M16" s="1"/>
      <c r="N16" s="1"/>
    </row>
    <row r="17" spans="1:35" s="10" customFormat="1" ht="30.75" customHeight="1">
      <c r="A17" s="287">
        <v>45957</v>
      </c>
      <c r="B17" s="288"/>
      <c r="C17" s="81" t="s">
        <v>149</v>
      </c>
      <c r="D17" s="37"/>
      <c r="E17" s="37"/>
      <c r="F17" s="82">
        <v>8</v>
      </c>
      <c r="G17" s="37"/>
      <c r="H17" s="274" t="s">
        <v>152</v>
      </c>
      <c r="I17" s="275"/>
      <c r="J17" s="12"/>
      <c r="K17" s="12"/>
      <c r="L17" s="1"/>
      <c r="M17" s="1"/>
      <c r="N17" s="1"/>
    </row>
    <row r="18" spans="1:35" s="10" customFormat="1" ht="30.75" customHeight="1">
      <c r="A18" s="287">
        <v>45958</v>
      </c>
      <c r="B18" s="288"/>
      <c r="C18" s="81" t="s">
        <v>149</v>
      </c>
      <c r="D18" s="37"/>
      <c r="E18" s="37"/>
      <c r="F18" s="82">
        <v>8</v>
      </c>
      <c r="G18" s="37"/>
      <c r="H18" s="274" t="s">
        <v>152</v>
      </c>
      <c r="I18" s="275"/>
      <c r="J18" s="12"/>
      <c r="K18" s="12"/>
      <c r="L18" s="1"/>
      <c r="M18" s="1"/>
      <c r="N18" s="1"/>
      <c r="AI18" s="18"/>
    </row>
    <row r="19" spans="1:35" s="10" customFormat="1" ht="30.75" customHeight="1">
      <c r="A19" s="287">
        <v>45959</v>
      </c>
      <c r="B19" s="288"/>
      <c r="C19" s="81" t="s">
        <v>149</v>
      </c>
      <c r="D19" s="37"/>
      <c r="E19" s="37"/>
      <c r="F19" s="82">
        <v>8</v>
      </c>
      <c r="G19" s="37"/>
      <c r="H19" s="274" t="s">
        <v>152</v>
      </c>
      <c r="I19" s="275"/>
      <c r="J19" s="12"/>
      <c r="K19" s="12"/>
      <c r="L19" s="1"/>
      <c r="M19" s="1"/>
      <c r="N19" s="1"/>
    </row>
    <row r="20" spans="1:35" s="10" customFormat="1" ht="30.75" customHeight="1">
      <c r="A20" s="287">
        <v>45960</v>
      </c>
      <c r="B20" s="288"/>
      <c r="C20" s="81" t="s">
        <v>149</v>
      </c>
      <c r="D20" s="37"/>
      <c r="E20" s="37"/>
      <c r="F20" s="82">
        <v>4</v>
      </c>
      <c r="G20" s="37"/>
      <c r="H20" s="274" t="s">
        <v>152</v>
      </c>
      <c r="I20" s="275"/>
      <c r="J20" s="12"/>
      <c r="K20" s="12"/>
      <c r="L20" s="1"/>
      <c r="M20" s="1"/>
      <c r="N20" s="1"/>
    </row>
    <row r="21" spans="1:35" s="10" customFormat="1" ht="30.75" customHeight="1">
      <c r="A21" s="287">
        <v>45981</v>
      </c>
      <c r="B21" s="288"/>
      <c r="C21" s="81" t="s">
        <v>149</v>
      </c>
      <c r="D21" s="37"/>
      <c r="E21" s="37"/>
      <c r="F21" s="37"/>
      <c r="G21" s="82">
        <v>4</v>
      </c>
      <c r="H21" s="274" t="s">
        <v>154</v>
      </c>
      <c r="I21" s="275"/>
      <c r="J21" s="12"/>
      <c r="K21" s="12"/>
      <c r="L21" s="1"/>
      <c r="M21" s="1"/>
      <c r="N21" s="1"/>
    </row>
    <row r="22" spans="1:35" s="10" customFormat="1" ht="30.75" customHeight="1">
      <c r="A22" s="287">
        <v>45981</v>
      </c>
      <c r="B22" s="288"/>
      <c r="C22" s="81" t="s">
        <v>150</v>
      </c>
      <c r="D22" s="37"/>
      <c r="E22" s="37"/>
      <c r="F22" s="37"/>
      <c r="G22" s="82">
        <v>4</v>
      </c>
      <c r="H22" s="274" t="s">
        <v>152</v>
      </c>
      <c r="I22" s="275"/>
      <c r="J22" s="12"/>
      <c r="K22" s="12"/>
      <c r="L22" s="1"/>
      <c r="M22" s="1"/>
      <c r="N22" s="1"/>
    </row>
    <row r="23" spans="1:35" s="10" customFormat="1" ht="30.75" customHeight="1">
      <c r="A23" s="287">
        <v>45983</v>
      </c>
      <c r="B23" s="288"/>
      <c r="C23" s="81" t="s">
        <v>149</v>
      </c>
      <c r="D23" s="37"/>
      <c r="E23" s="37"/>
      <c r="F23" s="37"/>
      <c r="G23" s="82">
        <v>4</v>
      </c>
      <c r="H23" s="274" t="s">
        <v>152</v>
      </c>
      <c r="I23" s="275"/>
      <c r="J23" s="12"/>
      <c r="K23" s="12"/>
      <c r="L23" s="1"/>
      <c r="M23" s="1"/>
      <c r="N23" s="1"/>
    </row>
    <row r="24" spans="1:35" s="10" customFormat="1" ht="30.75" customHeight="1">
      <c r="A24" s="287">
        <v>45983</v>
      </c>
      <c r="B24" s="288"/>
      <c r="C24" s="81" t="s">
        <v>150</v>
      </c>
      <c r="D24" s="37"/>
      <c r="E24" s="37"/>
      <c r="F24" s="37"/>
      <c r="G24" s="82">
        <v>4</v>
      </c>
      <c r="H24" s="274" t="s">
        <v>152</v>
      </c>
      <c r="I24" s="275"/>
      <c r="J24" s="12"/>
      <c r="K24" s="12"/>
      <c r="L24" s="1"/>
      <c r="M24" s="1"/>
      <c r="N24" s="1"/>
    </row>
    <row r="25" spans="1:35" s="10" customFormat="1" ht="30.75" customHeight="1">
      <c r="A25" s="287">
        <v>45985</v>
      </c>
      <c r="B25" s="288"/>
      <c r="C25" s="81" t="s">
        <v>149</v>
      </c>
      <c r="D25" s="37"/>
      <c r="E25" s="37"/>
      <c r="F25" s="82">
        <v>5</v>
      </c>
      <c r="G25" s="37"/>
      <c r="H25" s="276" t="s">
        <v>338</v>
      </c>
      <c r="I25" s="277"/>
      <c r="J25" s="12"/>
      <c r="K25" s="12"/>
      <c r="L25" s="1"/>
      <c r="M25" s="1"/>
      <c r="N25" s="1"/>
    </row>
    <row r="26" spans="1:35" s="10" customFormat="1" ht="30.75" customHeight="1">
      <c r="A26" s="287">
        <v>45986</v>
      </c>
      <c r="B26" s="288"/>
      <c r="C26" s="81" t="s">
        <v>149</v>
      </c>
      <c r="D26" s="37"/>
      <c r="E26" s="37"/>
      <c r="F26" s="82">
        <v>5</v>
      </c>
      <c r="G26" s="37"/>
      <c r="H26" s="274" t="s">
        <v>337</v>
      </c>
      <c r="I26" s="275"/>
      <c r="J26" s="12"/>
      <c r="K26" s="12"/>
      <c r="L26" s="1"/>
      <c r="M26" s="1"/>
      <c r="N26" s="1"/>
      <c r="AI26" s="18"/>
    </row>
    <row r="27" spans="1:35" s="10" customFormat="1" ht="30.75" customHeight="1">
      <c r="A27" s="289"/>
      <c r="B27" s="290"/>
      <c r="C27" s="55"/>
      <c r="D27" s="37"/>
      <c r="E27" s="37"/>
      <c r="F27" s="37"/>
      <c r="G27" s="37"/>
      <c r="H27" s="282"/>
      <c r="I27" s="283"/>
      <c r="J27" s="12"/>
      <c r="K27" s="12"/>
      <c r="L27" s="1"/>
      <c r="M27" s="1"/>
      <c r="N27" s="1"/>
    </row>
    <row r="28" spans="1:35" s="10" customFormat="1" ht="30.75" customHeight="1">
      <c r="A28" s="289"/>
      <c r="B28" s="290"/>
      <c r="C28" s="55"/>
      <c r="D28" s="37"/>
      <c r="E28" s="37"/>
      <c r="F28" s="37"/>
      <c r="G28" s="37"/>
      <c r="H28" s="282"/>
      <c r="I28" s="283"/>
      <c r="J28" s="12"/>
      <c r="K28" s="12"/>
      <c r="L28" s="1"/>
      <c r="M28" s="1"/>
      <c r="N28" s="1"/>
    </row>
    <row r="29" spans="1:35" s="10" customFormat="1" ht="30.75" customHeight="1">
      <c r="A29" s="289"/>
      <c r="B29" s="290"/>
      <c r="C29" s="55"/>
      <c r="D29" s="37"/>
      <c r="E29" s="37"/>
      <c r="F29" s="37"/>
      <c r="G29" s="37"/>
      <c r="H29" s="282"/>
      <c r="I29" s="283"/>
      <c r="J29" s="12"/>
      <c r="K29" s="12"/>
      <c r="L29" s="1"/>
      <c r="M29" s="1"/>
      <c r="N29" s="1"/>
    </row>
    <row r="30" spans="1:35" s="10" customFormat="1" ht="30.75" customHeight="1">
      <c r="A30" s="289"/>
      <c r="B30" s="290"/>
      <c r="C30" s="55"/>
      <c r="D30" s="37"/>
      <c r="E30" s="37"/>
      <c r="F30" s="37"/>
      <c r="G30" s="37"/>
      <c r="H30" s="282"/>
      <c r="I30" s="283"/>
      <c r="J30" s="12"/>
      <c r="K30" s="12"/>
      <c r="L30" s="1"/>
      <c r="M30" s="1"/>
      <c r="N30" s="1"/>
    </row>
    <row r="31" spans="1:35" ht="30.75" customHeight="1">
      <c r="A31" s="272" t="s">
        <v>13</v>
      </c>
      <c r="B31" s="273"/>
      <c r="C31" s="38"/>
      <c r="D31" s="45">
        <f>SUM(D8:D22)</f>
        <v>0</v>
      </c>
      <c r="E31" s="45">
        <f>SUM(E8:E22)</f>
        <v>24</v>
      </c>
      <c r="F31" s="45">
        <f>SUM(F8:F26)</f>
        <v>76</v>
      </c>
      <c r="G31" s="45">
        <f>SUM(G8:G26)</f>
        <v>16</v>
      </c>
      <c r="H31" s="272"/>
      <c r="I31" s="273"/>
      <c r="O31"/>
    </row>
    <row r="32" spans="1:35" s="9" customFormat="1" ht="15.75" customHeight="1">
      <c r="A32" s="39" t="s">
        <v>67</v>
      </c>
      <c r="B32" s="39"/>
      <c r="C32" s="39"/>
      <c r="D32" s="39"/>
      <c r="E32" s="39"/>
      <c r="F32" s="39"/>
      <c r="G32" s="39"/>
      <c r="H32" s="39"/>
      <c r="I32" s="19"/>
      <c r="J32" s="32"/>
      <c r="K32" s="32"/>
      <c r="L32" s="6"/>
      <c r="M32" s="6"/>
      <c r="N32" s="6"/>
      <c r="O32" s="6"/>
    </row>
    <row r="33" spans="1:15" s="9" customFormat="1" ht="24" customHeight="1">
      <c r="A33" s="284" t="s">
        <v>59</v>
      </c>
      <c r="B33" s="284"/>
      <c r="C33" s="284"/>
      <c r="D33" s="284"/>
      <c r="E33" s="284"/>
      <c r="F33" s="284"/>
      <c r="G33" s="284"/>
      <c r="H33" s="284"/>
      <c r="I33" s="284"/>
      <c r="J33" s="32"/>
      <c r="K33" s="32"/>
      <c r="L33" s="6"/>
      <c r="M33" s="6"/>
      <c r="N33" s="6"/>
      <c r="O33" s="6"/>
    </row>
    <row r="34" spans="1:15" s="8" customFormat="1" ht="15" customHeight="1">
      <c r="A34" s="20" t="s">
        <v>19</v>
      </c>
      <c r="B34" s="20"/>
      <c r="C34" s="20"/>
      <c r="D34" s="20"/>
      <c r="E34" s="20"/>
      <c r="F34" s="20"/>
      <c r="G34" s="20"/>
      <c r="H34" s="20"/>
      <c r="I34" s="20"/>
      <c r="J34" s="33"/>
      <c r="K34" s="33"/>
      <c r="L34" s="7"/>
      <c r="M34" s="7"/>
      <c r="N34" s="7"/>
      <c r="O34" s="7"/>
    </row>
    <row r="35" spans="1:15">
      <c r="A35" s="20" t="s">
        <v>69</v>
      </c>
      <c r="C35" s="18"/>
      <c r="D35" s="18"/>
      <c r="E35" s="18"/>
      <c r="F35" s="18"/>
      <c r="G35" s="18"/>
      <c r="H35" s="18"/>
      <c r="I35" s="18"/>
      <c r="J35" s="13"/>
      <c r="K35" s="13"/>
      <c r="L35"/>
      <c r="M35"/>
      <c r="N35"/>
      <c r="O35"/>
    </row>
    <row r="36" spans="1:15">
      <c r="A36" s="18"/>
      <c r="B36" s="18"/>
      <c r="C36" s="18"/>
      <c r="D36" s="18"/>
      <c r="E36" s="18"/>
      <c r="F36" s="18"/>
      <c r="G36" s="18"/>
      <c r="H36" s="18"/>
      <c r="I36" s="18"/>
      <c r="J36" s="13"/>
      <c r="K36" s="13"/>
      <c r="L36"/>
      <c r="M36"/>
      <c r="N36"/>
      <c r="O36"/>
    </row>
    <row r="37" spans="1:15">
      <c r="A37" s="18"/>
      <c r="B37" s="18"/>
      <c r="C37" s="18"/>
      <c r="D37" s="18"/>
      <c r="E37" s="18"/>
      <c r="F37" s="18"/>
      <c r="G37" s="18"/>
      <c r="H37" s="18"/>
      <c r="I37" s="18"/>
      <c r="J37" s="13"/>
      <c r="K37" s="13"/>
      <c r="L37"/>
      <c r="M37"/>
      <c r="N37"/>
      <c r="O37"/>
    </row>
    <row r="38" spans="1:15" ht="145.5" customHeight="1">
      <c r="A38" s="18"/>
      <c r="B38" s="18"/>
      <c r="C38" s="18"/>
      <c r="D38" s="18"/>
      <c r="E38" s="18"/>
      <c r="F38" s="18"/>
      <c r="G38" s="18"/>
      <c r="H38" s="18"/>
      <c r="I38" s="18"/>
      <c r="J38" s="13"/>
      <c r="K38" s="13"/>
      <c r="L38"/>
      <c r="M38"/>
      <c r="N38"/>
      <c r="O38"/>
    </row>
    <row r="39" spans="1:15">
      <c r="A39" s="18"/>
      <c r="B39" s="18"/>
      <c r="C39" s="18"/>
      <c r="D39" s="18"/>
      <c r="E39" s="18"/>
      <c r="F39" s="18"/>
      <c r="G39" s="18"/>
      <c r="H39" s="18"/>
      <c r="I39" s="18"/>
      <c r="J39" s="13"/>
      <c r="K39" s="13"/>
      <c r="L39"/>
      <c r="M39"/>
      <c r="N39"/>
      <c r="O39"/>
    </row>
    <row r="40" spans="1:15" ht="145.5" customHeight="1">
      <c r="A40" s="18"/>
      <c r="B40" s="18"/>
      <c r="C40" s="18"/>
      <c r="D40" s="18"/>
      <c r="E40" s="18"/>
      <c r="F40" s="18"/>
      <c r="G40" s="18"/>
      <c r="H40" s="18"/>
      <c r="I40" s="18"/>
      <c r="J40" s="13"/>
      <c r="K40" s="13"/>
      <c r="L40"/>
      <c r="M40"/>
      <c r="N40"/>
      <c r="O40"/>
    </row>
    <row r="41" spans="1:15">
      <c r="A41" s="18"/>
      <c r="B41" s="18"/>
      <c r="C41" s="18"/>
      <c r="D41" s="18"/>
      <c r="E41" s="18"/>
      <c r="F41" s="18"/>
      <c r="G41" s="18"/>
      <c r="H41" s="18"/>
      <c r="I41" s="18"/>
      <c r="J41" s="13"/>
      <c r="K41" s="13"/>
      <c r="L41"/>
      <c r="M41"/>
      <c r="N41"/>
      <c r="O41"/>
    </row>
    <row r="42" spans="1:15" ht="145.5" customHeight="1">
      <c r="A42" s="18"/>
      <c r="B42" s="18"/>
      <c r="C42" s="18"/>
      <c r="D42" s="18"/>
      <c r="E42" s="18"/>
      <c r="F42" s="18"/>
      <c r="G42" s="18"/>
      <c r="H42" s="18"/>
      <c r="I42" s="18"/>
      <c r="J42" s="13"/>
      <c r="K42" s="13"/>
      <c r="L42"/>
      <c r="M42"/>
      <c r="N42"/>
      <c r="O42"/>
    </row>
    <row r="43" spans="1:15">
      <c r="A43" s="18"/>
      <c r="B43" s="18"/>
      <c r="C43" s="18"/>
      <c r="D43" s="18"/>
      <c r="E43" s="18"/>
      <c r="F43" s="18"/>
      <c r="G43" s="18"/>
      <c r="H43" s="18"/>
      <c r="I43" s="18"/>
      <c r="J43" s="13"/>
      <c r="K43" s="13"/>
      <c r="L43"/>
      <c r="M43"/>
      <c r="N43"/>
      <c r="O43"/>
    </row>
    <row r="44" spans="1:15">
      <c r="A44" s="18"/>
      <c r="B44" s="18"/>
      <c r="C44" s="18"/>
      <c r="D44" s="18"/>
      <c r="E44" s="18"/>
      <c r="F44" s="18"/>
      <c r="G44" s="18"/>
      <c r="H44" s="18"/>
      <c r="I44" s="18"/>
      <c r="J44" s="13"/>
      <c r="K44" s="13"/>
      <c r="L44"/>
      <c r="M44"/>
      <c r="N44"/>
      <c r="O44"/>
    </row>
    <row r="45" spans="1:15">
      <c r="A45" s="18"/>
      <c r="B45" s="18"/>
      <c r="C45" s="18"/>
      <c r="D45" s="18"/>
      <c r="E45" s="18"/>
      <c r="F45" s="18"/>
      <c r="G45" s="18"/>
      <c r="H45" s="18"/>
      <c r="I45" s="18"/>
      <c r="J45" s="13"/>
      <c r="K45" s="13"/>
      <c r="L45"/>
      <c r="M45"/>
      <c r="N45"/>
      <c r="O45"/>
    </row>
    <row r="46" spans="1:15">
      <c r="A46" s="18"/>
      <c r="B46" s="18"/>
      <c r="C46" s="18"/>
      <c r="D46" s="18"/>
      <c r="E46" s="18"/>
      <c r="F46" s="18"/>
      <c r="G46" s="18"/>
      <c r="H46" s="18"/>
      <c r="I46" s="18"/>
      <c r="J46" s="13"/>
      <c r="K46" s="13"/>
      <c r="L46"/>
      <c r="M46"/>
      <c r="N46"/>
      <c r="O46"/>
    </row>
    <row r="47" spans="1:15">
      <c r="A47" s="18"/>
      <c r="B47" s="18"/>
      <c r="C47" s="18"/>
      <c r="D47" s="18"/>
      <c r="E47" s="18"/>
      <c r="F47" s="18"/>
      <c r="G47" s="18"/>
      <c r="H47" s="18"/>
      <c r="I47" s="18"/>
      <c r="J47" s="13"/>
      <c r="K47" s="13"/>
      <c r="L47"/>
      <c r="M47"/>
      <c r="N47"/>
      <c r="O47"/>
    </row>
    <row r="48" spans="1:15">
      <c r="A48" s="18"/>
      <c r="B48" s="18"/>
      <c r="C48" s="18"/>
      <c r="D48" s="18"/>
      <c r="E48" s="18"/>
      <c r="F48" s="18"/>
      <c r="G48" s="18"/>
      <c r="H48" s="18"/>
      <c r="I48" s="18"/>
      <c r="J48" s="13"/>
      <c r="K48" s="13"/>
      <c r="L48"/>
      <c r="M48"/>
      <c r="N48"/>
      <c r="O48"/>
    </row>
  </sheetData>
  <mergeCells count="54">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6:B7"/>
    <mergeCell ref="A8:B8"/>
    <mergeCell ref="A9:B9"/>
    <mergeCell ref="A10:B10"/>
    <mergeCell ref="A11:B11"/>
    <mergeCell ref="A33:I33"/>
    <mergeCell ref="A2:I2"/>
    <mergeCell ref="C6:C7"/>
    <mergeCell ref="D6:G6"/>
    <mergeCell ref="H8:I8"/>
    <mergeCell ref="H9:I9"/>
    <mergeCell ref="H10:I10"/>
    <mergeCell ref="H11:I11"/>
    <mergeCell ref="H12:I12"/>
    <mergeCell ref="H13:I13"/>
    <mergeCell ref="H14:I14"/>
    <mergeCell ref="H15:I15"/>
    <mergeCell ref="H16:I16"/>
    <mergeCell ref="H29:I29"/>
    <mergeCell ref="H30:I30"/>
    <mergeCell ref="H22:I22"/>
    <mergeCell ref="H31:I31"/>
    <mergeCell ref="H24:I24"/>
    <mergeCell ref="H25:I25"/>
    <mergeCell ref="H6:I7"/>
    <mergeCell ref="H27:I27"/>
    <mergeCell ref="H28:I28"/>
    <mergeCell ref="H17:I17"/>
    <mergeCell ref="H18:I18"/>
    <mergeCell ref="H19:I19"/>
    <mergeCell ref="H20:I20"/>
    <mergeCell ref="H21:I21"/>
    <mergeCell ref="H26:I26"/>
    <mergeCell ref="H23:I23"/>
  </mergeCells>
  <phoneticPr fontId="20"/>
  <printOptions horizontalCentered="1"/>
  <pageMargins left="0.23622047244094491" right="0.23622047244094491" top="0.74803149606299213" bottom="0.74803149606299213" header="0.31496062992125984" footer="0.31496062992125984"/>
  <pageSetup paperSize="9" scale="75" fitToWidth="0" fitToHeight="0" orientation="portrait" cellComments="asDisplayed"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1608-22C1-4CC8-B52D-E81D73FEEE13}">
  <sheetPr>
    <pageSetUpPr fitToPage="1"/>
  </sheetPr>
  <dimension ref="A1:AF198"/>
  <sheetViews>
    <sheetView view="pageBreakPreview" topLeftCell="A20" zoomScale="70" zoomScaleNormal="100" zoomScaleSheetLayoutView="70" workbookViewId="0">
      <selection activeCell="N28" sqref="N28"/>
    </sheetView>
  </sheetViews>
  <sheetFormatPr defaultColWidth="9" defaultRowHeight="13"/>
  <cols>
    <col min="1" max="1" width="3.5" style="90" bestFit="1" customWidth="1"/>
    <col min="2" max="3" width="10.5" style="92" customWidth="1"/>
    <col min="4" max="4" width="9.08203125" style="92" customWidth="1"/>
    <col min="5" max="5" width="8.5" style="92" customWidth="1"/>
    <col min="6" max="6" width="16.83203125" style="92" customWidth="1"/>
    <col min="7" max="8" width="10.83203125" style="92" customWidth="1"/>
    <col min="9" max="9" width="9.25" style="92" customWidth="1"/>
    <col min="10" max="10" width="9" style="92"/>
    <col min="11" max="11" width="10.33203125" style="92" customWidth="1"/>
    <col min="12" max="12" width="10.83203125" style="92" customWidth="1"/>
    <col min="13" max="14" width="12.25" style="92" customWidth="1"/>
    <col min="15" max="15" width="6.08203125" style="92" customWidth="1"/>
    <col min="16" max="16" width="4.75" style="92" customWidth="1"/>
    <col min="17" max="17" width="4.58203125" style="92" customWidth="1"/>
    <col min="18" max="18" width="8.33203125" style="92" customWidth="1"/>
    <col min="19" max="19" width="6.33203125" style="92" customWidth="1"/>
    <col min="20" max="20" width="8.08203125" style="92" customWidth="1"/>
    <col min="21" max="21" width="11.5" style="92" customWidth="1"/>
    <col min="22" max="22" width="21.75" style="90" customWidth="1"/>
    <col min="23" max="23" width="12.33203125" style="90" customWidth="1"/>
    <col min="24" max="24" width="10.5" style="90" bestFit="1" customWidth="1"/>
    <col min="25" max="16384" width="9" style="90"/>
  </cols>
  <sheetData>
    <row r="1" spans="1:23" ht="18.75" customHeight="1">
      <c r="B1" s="91" t="s">
        <v>171</v>
      </c>
      <c r="T1" s="93"/>
      <c r="U1" s="93"/>
      <c r="V1" s="351" t="s">
        <v>172</v>
      </c>
      <c r="W1" s="351"/>
    </row>
    <row r="2" spans="1:23" ht="6.75" customHeight="1">
      <c r="B2" s="91"/>
      <c r="S2" s="93"/>
      <c r="T2" s="93"/>
      <c r="U2" s="93"/>
      <c r="V2" s="351"/>
      <c r="W2" s="351"/>
    </row>
    <row r="3" spans="1:23" ht="18.75" customHeight="1">
      <c r="B3" s="92" t="s">
        <v>173</v>
      </c>
    </row>
    <row r="4" spans="1:23" ht="18.75" customHeight="1">
      <c r="B4" s="94" t="s">
        <v>174</v>
      </c>
      <c r="C4" s="303" t="s">
        <v>175</v>
      </c>
      <c r="D4" s="303"/>
      <c r="E4" s="303"/>
      <c r="F4" s="303"/>
      <c r="G4" s="94" t="s">
        <v>176</v>
      </c>
      <c r="H4" s="303" t="s">
        <v>177</v>
      </c>
      <c r="I4" s="303"/>
      <c r="J4" s="303"/>
      <c r="K4" s="303" t="s">
        <v>178</v>
      </c>
      <c r="L4" s="303"/>
      <c r="M4" s="303"/>
      <c r="N4" s="303"/>
      <c r="U4" s="90"/>
    </row>
    <row r="5" spans="1:23" ht="31.5" customHeight="1">
      <c r="B5" s="95">
        <v>1</v>
      </c>
      <c r="C5" s="352" t="s">
        <v>179</v>
      </c>
      <c r="D5" s="353"/>
      <c r="E5" s="353"/>
      <c r="F5" s="354"/>
      <c r="G5" s="96">
        <v>20</v>
      </c>
      <c r="H5" s="355" t="s">
        <v>180</v>
      </c>
      <c r="I5" s="356"/>
      <c r="J5" s="357"/>
      <c r="K5" s="355" t="s">
        <v>181</v>
      </c>
      <c r="L5" s="356"/>
      <c r="M5" s="356"/>
      <c r="N5" s="357"/>
      <c r="U5" s="90"/>
    </row>
    <row r="6" spans="1:23" ht="11.25" customHeight="1">
      <c r="B6" s="97"/>
      <c r="C6" s="97"/>
      <c r="E6" s="98"/>
      <c r="F6" s="98"/>
      <c r="G6" s="98"/>
      <c r="H6" s="98"/>
      <c r="K6" s="98"/>
      <c r="L6" s="98"/>
      <c r="M6" s="98"/>
      <c r="N6" s="98"/>
      <c r="O6" s="98"/>
      <c r="P6" s="98"/>
    </row>
    <row r="7" spans="1:23" ht="18.75" customHeight="1">
      <c r="B7" s="97" t="s">
        <v>182</v>
      </c>
      <c r="C7" s="90"/>
      <c r="D7" s="97"/>
      <c r="M7" s="98"/>
      <c r="N7" s="98"/>
      <c r="O7" s="98"/>
      <c r="P7" s="98"/>
      <c r="V7" s="92"/>
    </row>
    <row r="8" spans="1:23" ht="18.75" customHeight="1">
      <c r="B8" s="308" t="s">
        <v>183</v>
      </c>
      <c r="C8" s="338" t="s">
        <v>184</v>
      </c>
      <c r="D8" s="339"/>
      <c r="E8" s="341" t="s">
        <v>185</v>
      </c>
      <c r="F8" s="342"/>
      <c r="G8" s="342"/>
      <c r="H8" s="342"/>
      <c r="I8" s="342"/>
      <c r="J8" s="342"/>
      <c r="K8" s="342"/>
      <c r="L8" s="342"/>
      <c r="M8" s="342"/>
      <c r="N8" s="342"/>
      <c r="O8" s="343"/>
      <c r="P8" s="344" t="s">
        <v>186</v>
      </c>
      <c r="Q8" s="345"/>
      <c r="R8" s="345"/>
      <c r="S8" s="345"/>
      <c r="T8" s="346"/>
    </row>
    <row r="9" spans="1:23" ht="45.75" customHeight="1">
      <c r="B9" s="337"/>
      <c r="C9" s="337"/>
      <c r="D9" s="340"/>
      <c r="E9" s="341" t="s">
        <v>187</v>
      </c>
      <c r="F9" s="343"/>
      <c r="G9" s="99" t="s">
        <v>188</v>
      </c>
      <c r="H9" s="344" t="s">
        <v>189</v>
      </c>
      <c r="I9" s="345"/>
      <c r="J9" s="345"/>
      <c r="K9" s="345"/>
      <c r="L9" s="345"/>
      <c r="M9" s="345"/>
      <c r="N9" s="346"/>
      <c r="O9" s="100" t="s">
        <v>190</v>
      </c>
      <c r="P9" s="344" t="s">
        <v>191</v>
      </c>
      <c r="Q9" s="346"/>
      <c r="R9" s="100" t="s">
        <v>192</v>
      </c>
      <c r="S9" s="344" t="s">
        <v>193</v>
      </c>
      <c r="T9" s="346"/>
    </row>
    <row r="10" spans="1:23" ht="21" customHeight="1">
      <c r="A10" s="90">
        <v>1</v>
      </c>
      <c r="B10" s="165">
        <v>45936</v>
      </c>
      <c r="C10" s="358" t="s">
        <v>197</v>
      </c>
      <c r="D10" s="359"/>
      <c r="E10" s="360" t="s">
        <v>198</v>
      </c>
      <c r="F10" s="361"/>
      <c r="G10" s="179" t="s">
        <v>199</v>
      </c>
      <c r="H10" s="101">
        <v>33</v>
      </c>
      <c r="I10" s="327" t="str">
        <f>IFERROR(VLOOKUP($H10,'[1]参考様式１　リスト（編集不可）'!A$1:G$74,2),"")</f>
        <v>トラック</v>
      </c>
      <c r="J10" s="328"/>
      <c r="K10" s="329"/>
      <c r="L10" s="330" t="str">
        <f>IFERROR(VLOOKUP($H10,'[1]参考様式１　リスト（編集不可）'!A$1:G$74,3),"")</f>
        <v>1.5t</v>
      </c>
      <c r="M10" s="331"/>
      <c r="N10" s="332"/>
      <c r="O10" s="102">
        <v>1</v>
      </c>
      <c r="P10" s="335">
        <v>60</v>
      </c>
      <c r="Q10" s="336"/>
      <c r="R10" s="103">
        <v>1</v>
      </c>
      <c r="S10" s="323" t="str">
        <f>IFERROR(VLOOKUP($H10,'[1]参考様式１　リスト（編集不可）'!A$1:G$74,7),"-")</f>
        <v>一般運転手</v>
      </c>
      <c r="T10" s="324"/>
    </row>
    <row r="11" spans="1:23" ht="21" customHeight="1">
      <c r="A11" s="90">
        <v>2</v>
      </c>
      <c r="B11" s="166">
        <v>45948</v>
      </c>
      <c r="C11" s="347" t="s">
        <v>194</v>
      </c>
      <c r="D11" s="348"/>
      <c r="E11" s="349" t="s">
        <v>195</v>
      </c>
      <c r="F11" s="350"/>
      <c r="G11" s="180" t="s">
        <v>333</v>
      </c>
      <c r="H11" s="105">
        <v>20</v>
      </c>
      <c r="I11" s="327" t="str">
        <f>IFERROR(VLOOKUP($H11,'[1]参考様式１　リスト（編集不可）'!A$1:G$74,2),"")</f>
        <v>バックホウ</v>
      </c>
      <c r="J11" s="328"/>
      <c r="K11" s="329"/>
      <c r="L11" s="330" t="str">
        <f>IFERROR(VLOOKUP($H11,'[1]参考様式１　リスト（編集不可）'!A$1:G$74,3),"")</f>
        <v>小型山積0.08m3</v>
      </c>
      <c r="M11" s="331"/>
      <c r="N11" s="332"/>
      <c r="O11" s="106">
        <v>1</v>
      </c>
      <c r="P11" s="335">
        <v>30</v>
      </c>
      <c r="Q11" s="336"/>
      <c r="R11" s="103">
        <v>1</v>
      </c>
      <c r="S11" s="323" t="str">
        <f>IFERROR(VLOOKUP($H11,'[1]参考様式１　リスト（編集不可）'!A$1:G$74,7),"-")</f>
        <v>特殊作業員</v>
      </c>
      <c r="T11" s="324"/>
    </row>
    <row r="12" spans="1:23" ht="21" customHeight="1">
      <c r="A12" s="90">
        <v>3</v>
      </c>
      <c r="B12" s="166">
        <v>45953</v>
      </c>
      <c r="C12" s="335" t="s">
        <v>200</v>
      </c>
      <c r="D12" s="336"/>
      <c r="E12" s="335" t="s">
        <v>201</v>
      </c>
      <c r="F12" s="336"/>
      <c r="G12" s="104" t="s">
        <v>202</v>
      </c>
      <c r="H12" s="105">
        <v>41</v>
      </c>
      <c r="I12" s="327" t="str">
        <f>IFERROR(VLOOKUP($H12,'[1]参考様式１　リスト（編集不可）'!A$1:G$74,2),"")</f>
        <v>農用トラクタ（乗用・ホイール）</v>
      </c>
      <c r="J12" s="328"/>
      <c r="K12" s="329"/>
      <c r="L12" s="330" t="str">
        <f>IFERROR(VLOOKUP($H12,'[1]参考様式１　リスト（編集不可）'!A$1:G$74,3),"")</f>
        <v>四輪駆動30〜44kW(40〜60PS）</v>
      </c>
      <c r="M12" s="331"/>
      <c r="N12" s="332"/>
      <c r="O12" s="106">
        <v>1</v>
      </c>
      <c r="P12" s="335">
        <v>60</v>
      </c>
      <c r="Q12" s="336"/>
      <c r="R12" s="103">
        <v>1</v>
      </c>
      <c r="S12" s="323" t="str">
        <f>IFERROR(VLOOKUP($H12,'[1]参考様式１　リスト（編集不可）'!A$1:G$74,7),"-")</f>
        <v>一般運転手</v>
      </c>
      <c r="T12" s="324"/>
    </row>
    <row r="13" spans="1:23" ht="21" customHeight="1">
      <c r="A13" s="90">
        <v>4</v>
      </c>
      <c r="B13" s="167" t="s">
        <v>152</v>
      </c>
      <c r="C13" s="335" t="s">
        <v>152</v>
      </c>
      <c r="D13" s="336"/>
      <c r="E13" s="335" t="s">
        <v>203</v>
      </c>
      <c r="F13" s="336"/>
      <c r="G13" s="104" t="s">
        <v>204</v>
      </c>
      <c r="H13" s="105">
        <v>47</v>
      </c>
      <c r="I13" s="327" t="str">
        <f>IFERROR(VLOOKUP($H13,'[1]参考様式１　リスト（編集不可）'!A$1:G$74,2),"")</f>
        <v>ロータリーティラー</v>
      </c>
      <c r="J13" s="328"/>
      <c r="K13" s="329"/>
      <c r="L13" s="330" t="str">
        <f>IFERROR(VLOOKUP($H13,'[1]参考様式１　リスト（編集不可）'!A$1:G$74,3),"")</f>
        <v>作業幅1.6〜1.8m級</v>
      </c>
      <c r="M13" s="331"/>
      <c r="N13" s="332"/>
      <c r="O13" s="106">
        <v>1</v>
      </c>
      <c r="P13" s="335">
        <v>60</v>
      </c>
      <c r="Q13" s="336"/>
      <c r="R13" s="103">
        <v>1</v>
      </c>
      <c r="S13" s="323">
        <f>IFERROR(VLOOKUP($H13,'[1]参考様式１　リスト（編集不可）'!A$1:G$74,7),"‐")</f>
        <v>0</v>
      </c>
      <c r="T13" s="324"/>
    </row>
    <row r="14" spans="1:23" ht="21" customHeight="1">
      <c r="A14" s="90">
        <v>5</v>
      </c>
      <c r="B14" s="166">
        <v>45981</v>
      </c>
      <c r="C14" s="335" t="s">
        <v>205</v>
      </c>
      <c r="D14" s="336"/>
      <c r="E14" s="335"/>
      <c r="F14" s="336"/>
      <c r="G14" s="104"/>
      <c r="H14" s="105">
        <v>73</v>
      </c>
      <c r="I14" s="327" t="str">
        <f>IFERROR(VLOOKUP($H14,'[1]参考様式１　リスト（編集不可）'!A$1:G$74,2),"")</f>
        <v>作業補助</v>
      </c>
      <c r="J14" s="328"/>
      <c r="K14" s="329"/>
      <c r="L14" s="330">
        <f>IFERROR(VLOOKUP($H14,'[1]参考様式１　リスト（編集不可）'!A$1:G$74,3),"")</f>
        <v>0</v>
      </c>
      <c r="M14" s="331"/>
      <c r="N14" s="332"/>
      <c r="O14" s="106">
        <v>1</v>
      </c>
      <c r="P14" s="335">
        <v>8</v>
      </c>
      <c r="Q14" s="336"/>
      <c r="R14" s="103">
        <v>1</v>
      </c>
      <c r="S14" s="323" t="str">
        <f>IFERROR(VLOOKUP($H14,'[1]参考様式１　リスト（編集不可）'!A$1:G$74,7),"-")</f>
        <v>軽作業員</v>
      </c>
      <c r="T14" s="324"/>
    </row>
    <row r="15" spans="1:23" ht="21" customHeight="1">
      <c r="A15" s="90">
        <v>6</v>
      </c>
      <c r="B15" s="166">
        <v>45985</v>
      </c>
      <c r="C15" s="335" t="s">
        <v>206</v>
      </c>
      <c r="D15" s="336"/>
      <c r="E15" s="335" t="s">
        <v>201</v>
      </c>
      <c r="F15" s="336"/>
      <c r="G15" s="104" t="s">
        <v>202</v>
      </c>
      <c r="H15" s="105">
        <v>41</v>
      </c>
      <c r="I15" s="327" t="str">
        <f>IFERROR(VLOOKUP($H15,'[1]参考様式１　リスト（編集不可）'!A$1:G$74,2),"")</f>
        <v>農用トラクタ（乗用・ホイール）</v>
      </c>
      <c r="J15" s="328"/>
      <c r="K15" s="329"/>
      <c r="L15" s="330" t="str">
        <f>IFERROR(VLOOKUP($H15,'[1]参考様式１　リスト（編集不可）'!A$1:G$74,3),"")</f>
        <v>四輪駆動30〜44kW(40〜60PS）</v>
      </c>
      <c r="M15" s="331"/>
      <c r="N15" s="332"/>
      <c r="O15" s="106">
        <v>1</v>
      </c>
      <c r="P15" s="335">
        <v>10</v>
      </c>
      <c r="Q15" s="336"/>
      <c r="R15" s="103">
        <v>1</v>
      </c>
      <c r="S15" s="323" t="str">
        <f>IFERROR(VLOOKUP($H15,'[1]参考様式１　リスト（編集不可）'!A$1:G$74,7),"-")</f>
        <v>一般運転手</v>
      </c>
      <c r="T15" s="324"/>
    </row>
    <row r="16" spans="1:23" ht="21" customHeight="1">
      <c r="A16" s="90">
        <v>7</v>
      </c>
      <c r="B16" s="167" t="s">
        <v>152</v>
      </c>
      <c r="C16" s="335" t="s">
        <v>152</v>
      </c>
      <c r="D16" s="336"/>
      <c r="E16" s="335" t="s">
        <v>207</v>
      </c>
      <c r="F16" s="336"/>
      <c r="G16" s="104" t="s">
        <v>196</v>
      </c>
      <c r="H16" s="105">
        <v>55</v>
      </c>
      <c r="I16" s="327" t="str">
        <f>IFERROR(VLOOKUP($H16,'[1]参考様式１　リスト（編集不可）'!A$1:G$74,2),"")</f>
        <v>マニュアスプレッダ（牽引式）</v>
      </c>
      <c r="J16" s="328"/>
      <c r="K16" s="329"/>
      <c r="L16" s="330" t="str">
        <f>IFERROR(VLOOKUP($H16,'[1]参考様式１　リスト（編集不可）'!A$1:G$74,3),"")</f>
        <v>積載質量3t級</v>
      </c>
      <c r="M16" s="331"/>
      <c r="N16" s="332"/>
      <c r="O16" s="106">
        <v>1</v>
      </c>
      <c r="P16" s="335">
        <v>10</v>
      </c>
      <c r="Q16" s="336"/>
      <c r="R16" s="103">
        <v>1</v>
      </c>
      <c r="S16" s="323">
        <f>IFERROR(VLOOKUP($H16,'[1]参考様式１　リスト（編集不可）'!A$1:G$74,7),"-")</f>
        <v>0</v>
      </c>
      <c r="T16" s="324"/>
    </row>
    <row r="17" spans="1:32" ht="21" customHeight="1">
      <c r="A17" s="90">
        <v>8</v>
      </c>
      <c r="B17" s="107"/>
      <c r="C17" s="325"/>
      <c r="D17" s="326"/>
      <c r="E17" s="333"/>
      <c r="F17" s="334"/>
      <c r="G17" s="108"/>
      <c r="H17" s="109"/>
      <c r="I17" s="327" t="str">
        <f>IFERROR(VLOOKUP($H17,'[1]参考様式１　リスト（編集不可）'!A$1:G$74,2),"")</f>
        <v/>
      </c>
      <c r="J17" s="328"/>
      <c r="K17" s="329"/>
      <c r="L17" s="330" t="str">
        <f>IFERROR(VLOOKUP($H17,'[1]参考様式１　リスト（編集不可）'!A$1:G$74,3),"")</f>
        <v/>
      </c>
      <c r="M17" s="331"/>
      <c r="N17" s="332"/>
      <c r="O17" s="110"/>
      <c r="P17" s="325"/>
      <c r="Q17" s="326"/>
      <c r="R17" s="109"/>
      <c r="S17" s="323" t="str">
        <f>IFERROR(VLOOKUP($H17,'[1]参考様式１　リスト（編集不可）'!A$1:G$74,7),"-")</f>
        <v>-</v>
      </c>
      <c r="T17" s="324"/>
      <c r="AF17" s="111"/>
    </row>
    <row r="18" spans="1:32" ht="21" customHeight="1">
      <c r="A18" s="90">
        <v>9</v>
      </c>
      <c r="B18" s="107"/>
      <c r="C18" s="325"/>
      <c r="D18" s="326"/>
      <c r="E18" s="325"/>
      <c r="F18" s="326"/>
      <c r="G18" s="112"/>
      <c r="H18" s="109"/>
      <c r="I18" s="327" t="str">
        <f>IFERROR(VLOOKUP($H18,'[1]参考様式１　リスト（編集不可）'!A$1:G$74,2),"")</f>
        <v/>
      </c>
      <c r="J18" s="328"/>
      <c r="K18" s="329"/>
      <c r="L18" s="330" t="str">
        <f>IFERROR(VLOOKUP($H18,'[1]参考様式１　リスト（編集不可）'!A$1:G$74,3),"")</f>
        <v/>
      </c>
      <c r="M18" s="331"/>
      <c r="N18" s="332"/>
      <c r="O18" s="110"/>
      <c r="P18" s="325"/>
      <c r="Q18" s="326"/>
      <c r="R18" s="109"/>
      <c r="S18" s="323" t="str">
        <f>IFERROR(VLOOKUP($H18,'[1]参考様式１　リスト（編集不可）'!A$1:G$74,7),"-")</f>
        <v>-</v>
      </c>
      <c r="T18" s="324"/>
    </row>
    <row r="19" spans="1:32" ht="21" customHeight="1">
      <c r="A19" s="90">
        <v>10</v>
      </c>
      <c r="B19" s="107"/>
      <c r="C19" s="325"/>
      <c r="D19" s="326"/>
      <c r="E19" s="325"/>
      <c r="F19" s="326"/>
      <c r="G19" s="109"/>
      <c r="H19" s="109"/>
      <c r="I19" s="327" t="str">
        <f>IFERROR(VLOOKUP($H19,'[1]参考様式１　リスト（編集不可）'!A$1:G$74,2),"")</f>
        <v/>
      </c>
      <c r="J19" s="328"/>
      <c r="K19" s="329"/>
      <c r="L19" s="330" t="str">
        <f>IFERROR(VLOOKUP($H19,'[1]参考様式１　リスト（編集不可）'!A$1:G$74,3),"")</f>
        <v/>
      </c>
      <c r="M19" s="331"/>
      <c r="N19" s="332"/>
      <c r="O19" s="110"/>
      <c r="P19" s="325"/>
      <c r="Q19" s="326"/>
      <c r="R19" s="109"/>
      <c r="S19" s="323" t="str">
        <f>IFERROR(VLOOKUP($H19,'[1]参考様式１　リスト（編集不可）'!A$1:G$74,7),"-")</f>
        <v>-</v>
      </c>
      <c r="T19" s="324"/>
    </row>
    <row r="20" spans="1:32" ht="21" customHeight="1">
      <c r="A20" s="90">
        <v>11</v>
      </c>
      <c r="B20" s="113"/>
      <c r="C20" s="312"/>
      <c r="D20" s="313"/>
      <c r="E20" s="314"/>
      <c r="F20" s="313"/>
      <c r="G20" s="114"/>
      <c r="H20" s="115"/>
      <c r="I20" s="315" t="str">
        <f>IFERROR(VLOOKUP($H20,'[1]参考様式１　リスト（編集不可）'!A$1:G$74,2),"")</f>
        <v/>
      </c>
      <c r="J20" s="316"/>
      <c r="K20" s="317"/>
      <c r="L20" s="318" t="str">
        <f>IFERROR(VLOOKUP($H20,'[1]参考様式１　リスト（編集不可）'!A$1:G$74,3),"")</f>
        <v/>
      </c>
      <c r="M20" s="319"/>
      <c r="N20" s="320"/>
      <c r="O20" s="116"/>
      <c r="P20" s="321"/>
      <c r="Q20" s="322"/>
      <c r="R20" s="117"/>
      <c r="S20" s="323" t="str">
        <f>IFERROR(VLOOKUP($H20,'[1]参考様式１　リスト（編集不可）'!A$1:G$74,7),"-")</f>
        <v>-</v>
      </c>
      <c r="T20" s="324"/>
    </row>
    <row r="21" spans="1:32" ht="21" customHeight="1">
      <c r="B21" s="92" t="s">
        <v>208</v>
      </c>
      <c r="P21" s="303">
        <v>168</v>
      </c>
      <c r="Q21" s="303"/>
      <c r="R21" s="92" t="s">
        <v>209</v>
      </c>
      <c r="V21" s="92"/>
      <c r="AB21" s="118"/>
    </row>
    <row r="22" spans="1:32" ht="9" customHeight="1" thickBot="1">
      <c r="B22" s="119"/>
      <c r="C22" s="119"/>
      <c r="M22" s="120"/>
      <c r="N22" s="120"/>
      <c r="O22" s="120"/>
      <c r="P22" s="120"/>
    </row>
    <row r="23" spans="1:32" ht="18.75" customHeight="1">
      <c r="B23" s="304" t="s">
        <v>210</v>
      </c>
      <c r="C23" s="304"/>
      <c r="D23" s="304"/>
      <c r="E23" s="304"/>
      <c r="F23" s="304"/>
      <c r="G23" s="304"/>
      <c r="H23" s="304"/>
      <c r="I23" s="304"/>
      <c r="J23" s="305" t="s">
        <v>211</v>
      </c>
      <c r="K23" s="305"/>
      <c r="L23" s="305"/>
      <c r="M23" s="305"/>
      <c r="N23" s="305"/>
      <c r="O23" s="305"/>
      <c r="P23" s="306"/>
      <c r="V23" s="92"/>
    </row>
    <row r="24" spans="1:32" s="42" customFormat="1" ht="18.75" customHeight="1">
      <c r="B24" s="304" t="s">
        <v>212</v>
      </c>
      <c r="C24" s="304"/>
      <c r="D24" s="307" t="s">
        <v>213</v>
      </c>
      <c r="E24" s="307"/>
      <c r="F24" s="99" t="s">
        <v>214</v>
      </c>
      <c r="G24" s="99" t="s">
        <v>215</v>
      </c>
      <c r="H24" s="99" t="s">
        <v>216</v>
      </c>
      <c r="I24" s="304" t="s">
        <v>217</v>
      </c>
      <c r="J24" s="121" t="s">
        <v>218</v>
      </c>
      <c r="K24" s="99" t="s">
        <v>219</v>
      </c>
      <c r="L24" s="99" t="s">
        <v>220</v>
      </c>
      <c r="M24" s="99" t="s">
        <v>221</v>
      </c>
      <c r="N24" s="99" t="s">
        <v>216</v>
      </c>
      <c r="O24" s="308" t="s">
        <v>222</v>
      </c>
      <c r="P24" s="309"/>
      <c r="Q24" s="18"/>
    </row>
    <row r="25" spans="1:32" s="42" customFormat="1" ht="35.25" customHeight="1">
      <c r="B25" s="100" t="s">
        <v>223</v>
      </c>
      <c r="C25" s="99" t="s">
        <v>224</v>
      </c>
      <c r="D25" s="100" t="s">
        <v>225</v>
      </c>
      <c r="E25" s="99" t="s">
        <v>224</v>
      </c>
      <c r="F25" s="99" t="s">
        <v>226</v>
      </c>
      <c r="G25" s="99" t="s">
        <v>226</v>
      </c>
      <c r="H25" s="99" t="s">
        <v>227</v>
      </c>
      <c r="I25" s="304"/>
      <c r="J25" s="122" t="s">
        <v>228</v>
      </c>
      <c r="K25" s="100" t="s">
        <v>228</v>
      </c>
      <c r="L25" s="100" t="s">
        <v>229</v>
      </c>
      <c r="M25" s="100" t="s">
        <v>229</v>
      </c>
      <c r="N25" s="123" t="s">
        <v>229</v>
      </c>
      <c r="O25" s="310"/>
      <c r="P25" s="311"/>
      <c r="Q25" s="18"/>
    </row>
    <row r="26" spans="1:32" s="42" customFormat="1" ht="21" customHeight="1">
      <c r="A26" s="42">
        <v>1</v>
      </c>
      <c r="B26" s="124">
        <v>978</v>
      </c>
      <c r="C26" s="125">
        <f>ROUNDDOWN(O10*P10*B26,0)</f>
        <v>58680</v>
      </c>
      <c r="D26" s="125">
        <v>3275</v>
      </c>
      <c r="E26" s="125">
        <f>ROUNDDOWN(O10*P10*D26,0)</f>
        <v>196500</v>
      </c>
      <c r="F26" s="126"/>
      <c r="G26" s="127"/>
      <c r="H26" s="128"/>
      <c r="I26" s="129">
        <f t="shared" ref="I26:I36" si="0">ROUNDDOWN(C26+G26+E26+F26+H26,0)</f>
        <v>255180</v>
      </c>
      <c r="J26" s="127">
        <f t="shared" ref="J26:J36" si="1">C26</f>
        <v>58680</v>
      </c>
      <c r="K26" s="127">
        <f t="shared" ref="K26:K36" si="2">E26</f>
        <v>196500</v>
      </c>
      <c r="L26" s="127"/>
      <c r="M26" s="127"/>
      <c r="N26" s="128"/>
      <c r="O26" s="293">
        <f t="shared" ref="O26:O36" si="3">C26+E26+M26+F26+N26</f>
        <v>255180</v>
      </c>
      <c r="P26" s="294"/>
      <c r="Q26" s="18"/>
    </row>
    <row r="27" spans="1:32" s="42" customFormat="1" ht="21" customHeight="1">
      <c r="A27" s="42">
        <v>2</v>
      </c>
      <c r="B27" s="130"/>
      <c r="C27" s="125">
        <f t="shared" ref="C27:C32" si="4">ROUNDDOWN(O11*P11*B27,0)</f>
        <v>0</v>
      </c>
      <c r="D27" s="131"/>
      <c r="E27" s="125">
        <f t="shared" ref="E27:E32" si="5">ROUNDDOWN(O11*P11*D27,0)</f>
        <v>0</v>
      </c>
      <c r="F27" s="132"/>
      <c r="G27" s="133">
        <v>122670</v>
      </c>
      <c r="H27" s="133"/>
      <c r="I27" s="129">
        <f t="shared" si="0"/>
        <v>122670</v>
      </c>
      <c r="J27" s="127">
        <f t="shared" si="1"/>
        <v>0</v>
      </c>
      <c r="K27" s="127">
        <f t="shared" si="2"/>
        <v>0</v>
      </c>
      <c r="L27" s="132"/>
      <c r="M27" s="133">
        <f>G27*1.1</f>
        <v>134937</v>
      </c>
      <c r="N27" s="134"/>
      <c r="O27" s="293">
        <f t="shared" si="3"/>
        <v>134937</v>
      </c>
      <c r="P27" s="294"/>
      <c r="Q27" s="18"/>
    </row>
    <row r="28" spans="1:32" s="42" customFormat="1" ht="21" customHeight="1">
      <c r="A28" s="42">
        <v>3</v>
      </c>
      <c r="B28" s="130"/>
      <c r="C28" s="125">
        <f t="shared" si="4"/>
        <v>0</v>
      </c>
      <c r="D28" s="131">
        <f>VLOOKUP($H12,'[1]参考様式１　リスト（編集不可）'!$A$1:$G$74,6)</f>
        <v>3050</v>
      </c>
      <c r="E28" s="125">
        <f t="shared" si="5"/>
        <v>183000</v>
      </c>
      <c r="F28" s="132"/>
      <c r="G28" s="132"/>
      <c r="H28" s="135">
        <v>30000</v>
      </c>
      <c r="I28" s="129">
        <f>ROUNDDOWN(C28+G28+E28+F28+H28,0)</f>
        <v>213000</v>
      </c>
      <c r="J28" s="127">
        <f t="shared" si="1"/>
        <v>0</v>
      </c>
      <c r="K28" s="127">
        <f t="shared" si="2"/>
        <v>183000</v>
      </c>
      <c r="L28" s="132"/>
      <c r="M28" s="132"/>
      <c r="N28" s="136">
        <v>33000</v>
      </c>
      <c r="O28" s="293">
        <f t="shared" si="3"/>
        <v>216000</v>
      </c>
      <c r="P28" s="294"/>
      <c r="Q28" s="18"/>
      <c r="X28" s="18"/>
      <c r="Y28" s="18"/>
    </row>
    <row r="29" spans="1:32" s="42" customFormat="1" ht="21" customHeight="1">
      <c r="A29" s="42">
        <v>4</v>
      </c>
      <c r="B29" s="130">
        <f>ROUNDDOWN(VLOOKUP($H13,'[1]参考様式１　リスト（編集不可）'!$A$1:$G$74,4),0)</f>
        <v>402</v>
      </c>
      <c r="C29" s="125">
        <f t="shared" si="4"/>
        <v>24120</v>
      </c>
      <c r="D29" s="131">
        <f>VLOOKUP($H13,'[1]参考様式１　リスト（編集不可）'!$A$1:$G$74,6)</f>
        <v>0</v>
      </c>
      <c r="E29" s="125">
        <f t="shared" si="5"/>
        <v>0</v>
      </c>
      <c r="F29" s="132"/>
      <c r="G29" s="132"/>
      <c r="H29" s="128"/>
      <c r="I29" s="129">
        <f t="shared" si="0"/>
        <v>24120</v>
      </c>
      <c r="J29" s="127">
        <f t="shared" si="1"/>
        <v>24120</v>
      </c>
      <c r="K29" s="127">
        <f t="shared" si="2"/>
        <v>0</v>
      </c>
      <c r="L29" s="132"/>
      <c r="M29" s="132"/>
      <c r="N29" s="137"/>
      <c r="O29" s="293">
        <f t="shared" si="3"/>
        <v>24120</v>
      </c>
      <c r="P29" s="294"/>
      <c r="Q29" s="18"/>
      <c r="X29" s="18"/>
      <c r="Y29" s="18"/>
    </row>
    <row r="30" spans="1:32" s="42" customFormat="1" ht="21" customHeight="1">
      <c r="A30" s="42">
        <v>5</v>
      </c>
      <c r="B30" s="130">
        <f>ROUNDDOWN(VLOOKUP($H14,'[1]参考様式１　リスト（編集不可）'!$A$1:$G$74,4),0)</f>
        <v>0</v>
      </c>
      <c r="C30" s="125">
        <f t="shared" si="4"/>
        <v>0</v>
      </c>
      <c r="D30" s="131">
        <f>VLOOKUP($H14,'[1]参考様式１　リスト（編集不可）'!$A$1:$G$74,6)</f>
        <v>2100</v>
      </c>
      <c r="E30" s="125">
        <f t="shared" si="5"/>
        <v>16800</v>
      </c>
      <c r="F30" s="132"/>
      <c r="G30" s="132"/>
      <c r="H30" s="128"/>
      <c r="I30" s="129">
        <f t="shared" si="0"/>
        <v>16800</v>
      </c>
      <c r="J30" s="127">
        <f t="shared" si="1"/>
        <v>0</v>
      </c>
      <c r="K30" s="127">
        <f t="shared" si="2"/>
        <v>16800</v>
      </c>
      <c r="L30" s="132"/>
      <c r="M30" s="132"/>
      <c r="N30" s="128"/>
      <c r="O30" s="293">
        <f t="shared" si="3"/>
        <v>16800</v>
      </c>
      <c r="P30" s="294"/>
      <c r="Q30" s="18"/>
      <c r="X30" s="18"/>
      <c r="Y30" s="18"/>
    </row>
    <row r="31" spans="1:32" s="42" customFormat="1" ht="21" customHeight="1" thickBot="1">
      <c r="A31" s="42">
        <v>6</v>
      </c>
      <c r="B31" s="130">
        <f>ROUNDDOWN(VLOOKUP($H15,'[1]参考様式１　リスト（編集不可）'!$A$1:$G$74,4),0)</f>
        <v>2900</v>
      </c>
      <c r="C31" s="125">
        <f t="shared" si="4"/>
        <v>29000</v>
      </c>
      <c r="D31" s="131">
        <f>VLOOKUP($H15,'[1]参考様式１　リスト（編集不可）'!$A$1:$G$74,6)</f>
        <v>3050</v>
      </c>
      <c r="E31" s="125">
        <f t="shared" si="5"/>
        <v>30500</v>
      </c>
      <c r="F31" s="132"/>
      <c r="G31" s="132"/>
      <c r="H31" s="128"/>
      <c r="I31" s="129">
        <f t="shared" si="0"/>
        <v>59500</v>
      </c>
      <c r="J31" s="127">
        <f t="shared" si="1"/>
        <v>29000</v>
      </c>
      <c r="K31" s="127">
        <f t="shared" si="2"/>
        <v>30500</v>
      </c>
      <c r="L31" s="132"/>
      <c r="M31" s="132"/>
      <c r="N31" s="128"/>
      <c r="O31" s="293">
        <f t="shared" si="3"/>
        <v>59500</v>
      </c>
      <c r="P31" s="294"/>
      <c r="Q31" s="18"/>
      <c r="R31" s="138" t="s">
        <v>230</v>
      </c>
      <c r="S31" s="120"/>
      <c r="T31" s="138"/>
      <c r="U31" s="139"/>
      <c r="V31" s="120"/>
      <c r="X31" s="18"/>
      <c r="Y31" s="18"/>
    </row>
    <row r="32" spans="1:32" s="42" customFormat="1" ht="21" customHeight="1">
      <c r="A32" s="42">
        <v>7</v>
      </c>
      <c r="B32" s="130">
        <f>ROUNDDOWN(VLOOKUP($H16,'[1]参考様式１　リスト（編集不可）'!$A$1:$G$74,4),0)</f>
        <v>1837</v>
      </c>
      <c r="C32" s="125">
        <f t="shared" si="4"/>
        <v>18370</v>
      </c>
      <c r="D32" s="131">
        <f>VLOOKUP($H16,'[1]参考様式１　リスト（編集不可）'!$A$1:$G$74,6)</f>
        <v>0</v>
      </c>
      <c r="E32" s="125">
        <f t="shared" si="5"/>
        <v>0</v>
      </c>
      <c r="F32" s="132"/>
      <c r="G32" s="132"/>
      <c r="H32" s="128"/>
      <c r="I32" s="129">
        <f t="shared" si="0"/>
        <v>18370</v>
      </c>
      <c r="J32" s="127">
        <f t="shared" si="1"/>
        <v>18370</v>
      </c>
      <c r="K32" s="127">
        <f t="shared" si="2"/>
        <v>0</v>
      </c>
      <c r="L32" s="132"/>
      <c r="M32" s="132"/>
      <c r="N32" s="128"/>
      <c r="O32" s="293">
        <f t="shared" si="3"/>
        <v>18370</v>
      </c>
      <c r="P32" s="294"/>
      <c r="Q32" s="18"/>
      <c r="R32" s="301" t="s">
        <v>231</v>
      </c>
      <c r="S32" s="302"/>
      <c r="T32" s="302"/>
      <c r="U32" s="140" t="s">
        <v>232</v>
      </c>
      <c r="V32" s="141" t="s">
        <v>231</v>
      </c>
      <c r="W32" s="142" t="s">
        <v>233</v>
      </c>
      <c r="X32" s="18"/>
    </row>
    <row r="33" spans="1:24" s="42" customFormat="1" ht="21" customHeight="1">
      <c r="A33" s="42">
        <v>8</v>
      </c>
      <c r="B33" s="130" t="e">
        <f>ROUNDDOWN(VLOOKUP($H17,'[1]参考様式１　リスト（編集不可）'!$A$1:$G$74,4),0)</f>
        <v>#N/A</v>
      </c>
      <c r="C33" s="131" t="e">
        <f t="shared" ref="C33:C36" si="6">ROUNDDOWN(O17*P17*B33,0)</f>
        <v>#N/A</v>
      </c>
      <c r="D33" s="131" t="e">
        <f>VLOOKUP($H17,'[1]参考様式１　リスト（編集不可）'!$A$1:$G$74,6)</f>
        <v>#N/A</v>
      </c>
      <c r="E33" s="125" t="e">
        <f t="shared" ref="E33:E36" si="7">D33*P17</f>
        <v>#N/A</v>
      </c>
      <c r="F33" s="132"/>
      <c r="G33" s="132"/>
      <c r="H33" s="128"/>
      <c r="I33" s="129" t="e">
        <f t="shared" si="0"/>
        <v>#N/A</v>
      </c>
      <c r="J33" s="127" t="e">
        <f t="shared" si="1"/>
        <v>#N/A</v>
      </c>
      <c r="K33" s="127" t="e">
        <f t="shared" si="2"/>
        <v>#N/A</v>
      </c>
      <c r="L33" s="132"/>
      <c r="M33" s="132"/>
      <c r="N33" s="128"/>
      <c r="O33" s="293" t="e">
        <f t="shared" si="3"/>
        <v>#N/A</v>
      </c>
      <c r="P33" s="294"/>
      <c r="Q33" s="18"/>
      <c r="R33" s="295" t="s">
        <v>234</v>
      </c>
      <c r="S33" s="296"/>
      <c r="T33" s="296"/>
      <c r="U33" s="143">
        <f>SUM(J37)</f>
        <v>130170</v>
      </c>
      <c r="V33" s="144" t="s">
        <v>235</v>
      </c>
      <c r="W33" s="145">
        <f>C37</f>
        <v>130170</v>
      </c>
      <c r="X33" s="18"/>
    </row>
    <row r="34" spans="1:24" s="42" customFormat="1" ht="21" customHeight="1">
      <c r="A34" s="42">
        <v>9</v>
      </c>
      <c r="B34" s="130" t="e">
        <f>ROUNDDOWN(VLOOKUP($H18,'[1]参考様式１　リスト（編集不可）'!$A$1:$G$74,4),0)</f>
        <v>#N/A</v>
      </c>
      <c r="C34" s="131" t="e">
        <f t="shared" si="6"/>
        <v>#N/A</v>
      </c>
      <c r="D34" s="131" t="e">
        <f>VLOOKUP($H18,'[1]参考様式１　リスト（編集不可）'!$A$1:$G$74,6)</f>
        <v>#N/A</v>
      </c>
      <c r="E34" s="125" t="e">
        <f t="shared" si="7"/>
        <v>#N/A</v>
      </c>
      <c r="F34" s="132"/>
      <c r="G34" s="132"/>
      <c r="H34" s="128"/>
      <c r="I34" s="129" t="e">
        <f t="shared" si="0"/>
        <v>#N/A</v>
      </c>
      <c r="J34" s="127" t="e">
        <f t="shared" si="1"/>
        <v>#N/A</v>
      </c>
      <c r="K34" s="127" t="e">
        <f t="shared" si="2"/>
        <v>#N/A</v>
      </c>
      <c r="L34" s="132"/>
      <c r="M34" s="132"/>
      <c r="N34" s="128"/>
      <c r="O34" s="293" t="e">
        <f t="shared" si="3"/>
        <v>#N/A</v>
      </c>
      <c r="P34" s="294"/>
      <c r="Q34" s="18"/>
      <c r="R34" s="295" t="s">
        <v>236</v>
      </c>
      <c r="S34" s="296"/>
      <c r="T34" s="296"/>
      <c r="U34" s="143">
        <f>SUM(K37)</f>
        <v>426800</v>
      </c>
      <c r="V34" s="144" t="s">
        <v>237</v>
      </c>
      <c r="W34" s="145">
        <f>E37</f>
        <v>426800</v>
      </c>
    </row>
    <row r="35" spans="1:24" s="42" customFormat="1" ht="21" customHeight="1">
      <c r="A35" s="42">
        <v>10</v>
      </c>
      <c r="B35" s="130" t="e">
        <f>ROUNDDOWN(VLOOKUP($H19,'[1]参考様式１　リスト（編集不可）'!$A$1:$G$74,4),0)</f>
        <v>#N/A</v>
      </c>
      <c r="C35" s="131" t="e">
        <f t="shared" si="6"/>
        <v>#N/A</v>
      </c>
      <c r="D35" s="131" t="e">
        <f>VLOOKUP($H19,'[1]参考様式１　リスト（編集不可）'!$A$1:$G$74,6)</f>
        <v>#N/A</v>
      </c>
      <c r="E35" s="125" t="e">
        <f t="shared" si="7"/>
        <v>#N/A</v>
      </c>
      <c r="F35" s="132"/>
      <c r="G35" s="132"/>
      <c r="H35" s="128"/>
      <c r="I35" s="129" t="e">
        <f t="shared" si="0"/>
        <v>#N/A</v>
      </c>
      <c r="J35" s="127" t="e">
        <f t="shared" si="1"/>
        <v>#N/A</v>
      </c>
      <c r="K35" s="127" t="e">
        <f t="shared" si="2"/>
        <v>#N/A</v>
      </c>
      <c r="L35" s="132"/>
      <c r="M35" s="132"/>
      <c r="N35" s="128"/>
      <c r="O35" s="293" t="e">
        <f t="shared" si="3"/>
        <v>#N/A</v>
      </c>
      <c r="P35" s="294"/>
      <c r="Q35" s="18"/>
      <c r="R35" s="295" t="s">
        <v>238</v>
      </c>
      <c r="S35" s="296"/>
      <c r="T35" s="296"/>
      <c r="U35" s="143">
        <f>SUM(L37)</f>
        <v>0</v>
      </c>
      <c r="V35" s="144" t="s">
        <v>239</v>
      </c>
      <c r="W35" s="145">
        <f>F37</f>
        <v>0</v>
      </c>
    </row>
    <row r="36" spans="1:24" s="42" customFormat="1" ht="21" customHeight="1">
      <c r="A36" s="42">
        <v>11</v>
      </c>
      <c r="B36" s="146" t="e">
        <f>ROUNDDOWN(VLOOKUP($H20,'[1]参考様式１　リスト（編集不可）'!$A$1:$G$74,4),0)</f>
        <v>#N/A</v>
      </c>
      <c r="C36" s="147" t="e">
        <f t="shared" si="6"/>
        <v>#N/A</v>
      </c>
      <c r="D36" s="147" t="e">
        <f>VLOOKUP($H20,'[1]参考様式１　リスト（編集不可）'!$A$1:$G$74,6)</f>
        <v>#N/A</v>
      </c>
      <c r="E36" s="125" t="e">
        <f t="shared" si="7"/>
        <v>#N/A</v>
      </c>
      <c r="F36" s="148"/>
      <c r="G36" s="148"/>
      <c r="H36" s="148"/>
      <c r="I36" s="129" t="e">
        <f t="shared" si="0"/>
        <v>#N/A</v>
      </c>
      <c r="J36" s="127" t="e">
        <f t="shared" si="1"/>
        <v>#N/A</v>
      </c>
      <c r="K36" s="127" t="e">
        <f t="shared" si="2"/>
        <v>#N/A</v>
      </c>
      <c r="L36" s="148"/>
      <c r="M36" s="148"/>
      <c r="N36" s="148"/>
      <c r="O36" s="293" t="e">
        <f t="shared" si="3"/>
        <v>#N/A</v>
      </c>
      <c r="P36" s="294"/>
      <c r="Q36" s="18"/>
      <c r="R36" s="295" t="s">
        <v>240</v>
      </c>
      <c r="S36" s="296"/>
      <c r="T36" s="296"/>
      <c r="U36" s="143">
        <f>SUM(M37)</f>
        <v>134937</v>
      </c>
      <c r="V36" s="144" t="s">
        <v>241</v>
      </c>
      <c r="W36" s="145">
        <f>G37</f>
        <v>122670</v>
      </c>
    </row>
    <row r="37" spans="1:24" s="42" customFormat="1" ht="21" customHeight="1" thickBot="1">
      <c r="B37" s="92" t="s">
        <v>208</v>
      </c>
      <c r="C37" s="149">
        <f>ROUNDDOWN((SUMIF(C26:C36,"&lt;&gt;#n/A")),0)</f>
        <v>130170</v>
      </c>
      <c r="D37" s="150"/>
      <c r="E37" s="149">
        <f>ROUNDDOWN((SUMIF(E26:E36,"&lt;&gt;#n/A")),0)</f>
        <v>426800</v>
      </c>
      <c r="F37" s="149">
        <f>ROUNDDOWN((SUMIF(F26:F36,"&lt;&gt;#n/A")),0)</f>
        <v>0</v>
      </c>
      <c r="G37" s="149">
        <f t="shared" ref="G37:O37" si="8">ROUNDDOWN((SUMIF(G26:G36,"&lt;&gt;#n/A")),0)</f>
        <v>122670</v>
      </c>
      <c r="H37" s="149">
        <f t="shared" si="8"/>
        <v>30000</v>
      </c>
      <c r="I37" s="151">
        <f t="shared" si="8"/>
        <v>709640</v>
      </c>
      <c r="J37" s="152">
        <f t="shared" si="8"/>
        <v>130170</v>
      </c>
      <c r="K37" s="153">
        <f t="shared" si="8"/>
        <v>426800</v>
      </c>
      <c r="L37" s="154">
        <f t="shared" si="8"/>
        <v>0</v>
      </c>
      <c r="M37" s="155">
        <f t="shared" si="8"/>
        <v>134937</v>
      </c>
      <c r="N37" s="155">
        <f t="shared" si="8"/>
        <v>33000</v>
      </c>
      <c r="O37" s="297">
        <f t="shared" si="8"/>
        <v>724907</v>
      </c>
      <c r="P37" s="298"/>
      <c r="Q37" s="18"/>
      <c r="R37" s="299" t="s">
        <v>242</v>
      </c>
      <c r="S37" s="300"/>
      <c r="T37" s="300"/>
      <c r="U37" s="156">
        <f>SUM(N37)</f>
        <v>33000</v>
      </c>
      <c r="V37" s="157" t="s">
        <v>243</v>
      </c>
      <c r="W37" s="158">
        <f>H37</f>
        <v>30000</v>
      </c>
    </row>
    <row r="38" spans="1:24" s="42" customFormat="1" ht="18.75" customHeight="1" thickBot="1">
      <c r="B38" s="92" t="s">
        <v>244</v>
      </c>
      <c r="C38" s="92"/>
      <c r="D38" s="92"/>
      <c r="E38" s="92"/>
      <c r="F38" s="92"/>
      <c r="G38" s="92"/>
      <c r="H38" s="92"/>
      <c r="I38" s="92"/>
      <c r="J38" s="92"/>
      <c r="K38" s="92"/>
      <c r="L38" s="92"/>
      <c r="M38" s="92"/>
      <c r="N38" s="92"/>
      <c r="O38" s="92"/>
      <c r="P38" s="92"/>
      <c r="Q38" s="92"/>
      <c r="R38" s="291" t="s">
        <v>245</v>
      </c>
      <c r="S38" s="292"/>
      <c r="T38" s="292"/>
      <c r="U38" s="159">
        <f>SUM(O37)</f>
        <v>724907</v>
      </c>
      <c r="V38" s="160" t="s">
        <v>246</v>
      </c>
      <c r="W38" s="161">
        <f>I37</f>
        <v>709640</v>
      </c>
    </row>
    <row r="39" spans="1:24" s="42" customFormat="1" ht="18.75" customHeight="1">
      <c r="B39" s="92" t="s">
        <v>247</v>
      </c>
      <c r="C39" s="92"/>
      <c r="D39" s="92"/>
      <c r="E39" s="92"/>
      <c r="F39" s="92"/>
      <c r="G39" s="92"/>
      <c r="H39" s="92"/>
      <c r="I39" s="92"/>
      <c r="J39" s="92"/>
      <c r="K39" s="92"/>
      <c r="L39" s="92"/>
      <c r="M39" s="92"/>
      <c r="N39" s="92"/>
      <c r="O39" s="92"/>
      <c r="P39" s="162"/>
      <c r="Q39" s="163"/>
      <c r="R39" s="18"/>
      <c r="S39" s="18"/>
      <c r="T39" s="18"/>
      <c r="U39" s="18"/>
      <c r="V39" s="18"/>
    </row>
    <row r="40" spans="1:24" ht="18">
      <c r="B40" s="92" t="s">
        <v>248</v>
      </c>
      <c r="R40" s="42"/>
      <c r="S40" s="42"/>
      <c r="T40" s="42"/>
      <c r="U40" s="164"/>
      <c r="V40" s="164"/>
      <c r="W40" s="42"/>
    </row>
    <row r="41" spans="1:24" ht="18">
      <c r="B41" s="92" t="s">
        <v>249</v>
      </c>
      <c r="R41" s="42"/>
    </row>
    <row r="42" spans="1:24" s="42" customFormat="1" ht="18">
      <c r="B42" s="92"/>
      <c r="C42" s="92"/>
      <c r="D42" s="92"/>
      <c r="E42" s="92"/>
      <c r="F42" s="92"/>
      <c r="G42" s="92"/>
      <c r="H42" s="92"/>
      <c r="I42" s="92"/>
      <c r="J42" s="92"/>
      <c r="K42" s="92"/>
      <c r="L42" s="92"/>
      <c r="M42" s="92"/>
      <c r="N42" s="92"/>
      <c r="O42" s="92"/>
      <c r="P42" s="92"/>
      <c r="Q42" s="92"/>
      <c r="S42" s="92"/>
      <c r="T42" s="92"/>
      <c r="U42" s="92"/>
      <c r="V42" s="90"/>
      <c r="W42" s="90"/>
    </row>
    <row r="43" spans="1:24" s="42" customFormat="1" ht="18">
      <c r="B43" s="92"/>
      <c r="C43" s="92"/>
      <c r="D43" s="92"/>
      <c r="E43" s="92"/>
      <c r="F43" s="92"/>
      <c r="G43" s="92"/>
      <c r="H43" s="92"/>
      <c r="I43" s="92"/>
      <c r="J43" s="92"/>
      <c r="K43" s="92"/>
      <c r="L43" s="92"/>
      <c r="M43" s="92"/>
      <c r="N43" s="92"/>
      <c r="O43" s="92"/>
      <c r="P43" s="92"/>
      <c r="Q43" s="92"/>
      <c r="R43" s="92"/>
    </row>
    <row r="44" spans="1:24" s="42" customFormat="1" ht="18">
      <c r="B44" s="92"/>
      <c r="C44" s="92"/>
      <c r="D44" s="92"/>
      <c r="E44" s="92"/>
      <c r="F44" s="92"/>
      <c r="G44" s="92"/>
      <c r="H44" s="92"/>
      <c r="I44" s="92"/>
      <c r="J44" s="92"/>
      <c r="K44" s="92"/>
      <c r="L44" s="92"/>
      <c r="M44" s="92"/>
      <c r="N44" s="92"/>
      <c r="O44" s="92"/>
      <c r="P44" s="92"/>
      <c r="Q44" s="92"/>
      <c r="R44" s="92"/>
    </row>
    <row r="45" spans="1:24" s="42" customFormat="1" ht="18">
      <c r="B45" s="92"/>
      <c r="C45" s="92"/>
      <c r="D45" s="92"/>
      <c r="E45" s="92"/>
      <c r="F45" s="92"/>
      <c r="G45" s="92"/>
      <c r="H45" s="92"/>
      <c r="I45" s="92"/>
      <c r="J45" s="92"/>
      <c r="K45" s="92"/>
      <c r="L45" s="92"/>
      <c r="M45" s="92"/>
      <c r="N45" s="92"/>
      <c r="O45" s="92"/>
      <c r="P45" s="92"/>
      <c r="Q45" s="92"/>
      <c r="R45" s="92"/>
    </row>
    <row r="46" spans="1:24" s="42" customFormat="1" ht="18">
      <c r="B46" s="92"/>
      <c r="C46" s="92"/>
      <c r="D46" s="92"/>
      <c r="E46" s="92"/>
      <c r="F46" s="92"/>
      <c r="G46" s="92"/>
      <c r="H46" s="92"/>
      <c r="I46" s="92"/>
      <c r="J46" s="92"/>
      <c r="K46" s="92"/>
      <c r="L46" s="92"/>
      <c r="M46" s="92"/>
      <c r="N46" s="92"/>
      <c r="O46" s="92"/>
      <c r="P46" s="92"/>
      <c r="Q46" s="92"/>
      <c r="R46" s="92"/>
    </row>
    <row r="47" spans="1:24" s="42" customFormat="1" ht="18">
      <c r="B47" s="92"/>
      <c r="C47" s="92"/>
      <c r="D47" s="92"/>
      <c r="E47" s="92"/>
      <c r="F47" s="92"/>
      <c r="G47" s="92"/>
      <c r="H47" s="92"/>
      <c r="I47" s="92"/>
      <c r="J47" s="92"/>
      <c r="K47" s="92"/>
      <c r="L47" s="92"/>
      <c r="M47" s="92"/>
      <c r="N47" s="92"/>
      <c r="O47" s="92"/>
      <c r="P47" s="92"/>
      <c r="Q47" s="92"/>
      <c r="R47" s="92"/>
      <c r="S47" s="92"/>
      <c r="T47" s="92"/>
      <c r="U47" s="92"/>
    </row>
    <row r="48" spans="1:24" s="42" customFormat="1" ht="18">
      <c r="B48" s="92"/>
      <c r="C48" s="92"/>
      <c r="D48" s="92"/>
      <c r="E48" s="92"/>
      <c r="F48" s="92"/>
      <c r="G48" s="92"/>
      <c r="H48" s="92"/>
      <c r="I48" s="92"/>
      <c r="J48" s="92"/>
      <c r="K48" s="92"/>
      <c r="L48" s="92"/>
      <c r="M48" s="92"/>
      <c r="N48" s="92"/>
      <c r="O48" s="92"/>
      <c r="P48" s="92"/>
      <c r="Q48" s="92"/>
      <c r="R48" s="92"/>
      <c r="S48" s="92"/>
      <c r="T48" s="92"/>
      <c r="U48" s="92"/>
    </row>
    <row r="49" spans="2:21" s="42" customFormat="1" ht="18">
      <c r="B49" s="92"/>
      <c r="C49" s="92"/>
      <c r="D49" s="92"/>
      <c r="E49" s="92"/>
      <c r="F49" s="92"/>
      <c r="G49" s="92"/>
      <c r="H49" s="92"/>
      <c r="I49" s="92"/>
      <c r="J49" s="92"/>
      <c r="K49" s="92"/>
      <c r="L49" s="92"/>
      <c r="M49" s="92"/>
      <c r="N49" s="92"/>
      <c r="O49" s="92"/>
      <c r="P49" s="92"/>
      <c r="Q49" s="92"/>
      <c r="R49" s="92"/>
      <c r="S49" s="92"/>
      <c r="T49" s="92"/>
      <c r="U49" s="92"/>
    </row>
    <row r="50" spans="2:21" s="42" customFormat="1" ht="18">
      <c r="B50" s="92"/>
      <c r="C50" s="92"/>
      <c r="D50" s="92"/>
      <c r="E50" s="92"/>
      <c r="F50" s="92"/>
      <c r="G50" s="92"/>
      <c r="H50" s="92"/>
      <c r="I50" s="92"/>
      <c r="J50" s="92"/>
      <c r="K50" s="92"/>
      <c r="L50" s="92"/>
      <c r="M50" s="92"/>
      <c r="N50" s="92"/>
      <c r="O50" s="92"/>
      <c r="P50" s="92"/>
      <c r="Q50" s="92"/>
      <c r="R50" s="92"/>
      <c r="S50" s="92"/>
      <c r="T50" s="92"/>
      <c r="U50" s="92"/>
    </row>
    <row r="51" spans="2:21" s="42" customFormat="1" ht="18">
      <c r="B51" s="92"/>
      <c r="C51" s="92"/>
      <c r="D51" s="92"/>
      <c r="E51" s="92"/>
      <c r="F51" s="92"/>
      <c r="G51" s="92"/>
      <c r="H51" s="92"/>
      <c r="I51" s="92"/>
      <c r="J51" s="92"/>
      <c r="K51" s="92"/>
      <c r="L51" s="92"/>
      <c r="M51" s="92"/>
      <c r="N51" s="92"/>
      <c r="O51" s="92"/>
      <c r="P51" s="92"/>
      <c r="Q51" s="92"/>
      <c r="R51" s="92"/>
      <c r="S51" s="92"/>
      <c r="T51" s="92"/>
      <c r="U51" s="92"/>
    </row>
    <row r="52" spans="2:21" s="42" customFormat="1" ht="18">
      <c r="B52" s="92"/>
      <c r="C52" s="92"/>
      <c r="D52" s="92"/>
      <c r="E52" s="92"/>
      <c r="F52" s="92"/>
      <c r="G52" s="92"/>
      <c r="H52" s="92"/>
      <c r="I52" s="92"/>
      <c r="J52" s="92"/>
      <c r="K52" s="92"/>
      <c r="L52" s="92"/>
      <c r="M52" s="92"/>
      <c r="N52" s="92"/>
      <c r="O52" s="92"/>
      <c r="P52" s="92"/>
      <c r="Q52" s="92"/>
      <c r="R52" s="92"/>
      <c r="S52" s="92"/>
      <c r="T52" s="92"/>
      <c r="U52" s="92"/>
    </row>
    <row r="53" spans="2:21" s="42" customFormat="1" ht="7.5" customHeight="1">
      <c r="B53" s="92"/>
      <c r="C53" s="92"/>
      <c r="D53" s="92"/>
      <c r="E53" s="92"/>
      <c r="F53" s="92"/>
      <c r="G53" s="92"/>
      <c r="H53" s="92"/>
      <c r="I53" s="92"/>
      <c r="J53" s="92"/>
      <c r="K53" s="92"/>
      <c r="L53" s="92"/>
      <c r="M53" s="92"/>
      <c r="N53" s="92"/>
      <c r="O53" s="92"/>
      <c r="P53" s="92"/>
      <c r="Q53" s="92"/>
      <c r="R53" s="92"/>
      <c r="S53" s="92"/>
      <c r="T53" s="92"/>
      <c r="U53" s="92"/>
    </row>
    <row r="54" spans="2:21" s="42" customFormat="1" ht="18">
      <c r="B54" s="92"/>
      <c r="C54" s="92"/>
      <c r="D54" s="92"/>
      <c r="E54" s="92"/>
      <c r="F54" s="92"/>
      <c r="G54" s="92"/>
      <c r="H54" s="92"/>
      <c r="I54" s="92"/>
      <c r="J54" s="92"/>
      <c r="K54" s="92"/>
      <c r="L54" s="92"/>
      <c r="M54" s="92"/>
      <c r="N54" s="92"/>
      <c r="O54" s="92"/>
      <c r="P54" s="92"/>
      <c r="Q54" s="92"/>
      <c r="R54" s="92"/>
      <c r="S54" s="92"/>
      <c r="T54" s="92"/>
      <c r="U54" s="92"/>
    </row>
    <row r="55" spans="2:21" s="42" customFormat="1" ht="18.75" customHeight="1">
      <c r="B55" s="92"/>
      <c r="C55" s="92"/>
      <c r="D55" s="92"/>
      <c r="E55" s="92"/>
      <c r="F55" s="92"/>
      <c r="G55" s="92"/>
      <c r="H55" s="92"/>
      <c r="I55" s="92"/>
      <c r="J55" s="92"/>
      <c r="K55" s="92"/>
      <c r="L55" s="92"/>
      <c r="M55" s="92"/>
      <c r="N55" s="92"/>
      <c r="O55" s="92"/>
      <c r="P55" s="92"/>
      <c r="Q55" s="92"/>
      <c r="R55" s="92"/>
      <c r="S55" s="92"/>
      <c r="T55" s="92"/>
      <c r="U55" s="92"/>
    </row>
    <row r="56" spans="2:21" s="42" customFormat="1" ht="18.75" customHeight="1">
      <c r="B56" s="92"/>
      <c r="C56" s="92"/>
      <c r="D56" s="92"/>
      <c r="E56" s="92"/>
      <c r="F56" s="92"/>
      <c r="G56" s="92"/>
      <c r="H56" s="92"/>
      <c r="I56" s="92"/>
      <c r="J56" s="92"/>
      <c r="K56" s="92"/>
      <c r="L56" s="92"/>
      <c r="M56" s="92"/>
      <c r="N56" s="92"/>
      <c r="O56" s="92"/>
      <c r="P56" s="92"/>
      <c r="Q56" s="92"/>
      <c r="R56" s="92"/>
      <c r="S56" s="92"/>
      <c r="T56" s="92"/>
      <c r="U56" s="92"/>
    </row>
    <row r="57" spans="2:21" s="42" customFormat="1" ht="37.5" customHeight="1">
      <c r="B57" s="92"/>
      <c r="C57" s="92"/>
      <c r="D57" s="92"/>
      <c r="E57" s="92"/>
      <c r="F57" s="92"/>
      <c r="G57" s="92"/>
      <c r="H57" s="92"/>
      <c r="I57" s="92"/>
      <c r="J57" s="92"/>
      <c r="K57" s="92"/>
      <c r="L57" s="92"/>
      <c r="M57" s="92"/>
      <c r="N57" s="92"/>
      <c r="O57" s="92"/>
      <c r="P57" s="92"/>
      <c r="Q57" s="92"/>
      <c r="R57" s="92"/>
      <c r="S57" s="92"/>
      <c r="T57" s="92"/>
      <c r="U57" s="92"/>
    </row>
    <row r="58" spans="2:21" s="42" customFormat="1" ht="18">
      <c r="B58" s="92"/>
      <c r="C58" s="92"/>
      <c r="D58" s="92"/>
      <c r="E58" s="92"/>
      <c r="F58" s="92"/>
      <c r="G58" s="92"/>
      <c r="H58" s="92"/>
      <c r="I58" s="92"/>
      <c r="J58" s="92"/>
      <c r="K58" s="92"/>
      <c r="L58" s="92"/>
      <c r="M58" s="92"/>
      <c r="N58" s="92"/>
      <c r="O58" s="92"/>
      <c r="P58" s="92"/>
      <c r="Q58" s="92"/>
      <c r="R58" s="92"/>
      <c r="S58" s="92"/>
      <c r="T58" s="92"/>
      <c r="U58" s="92"/>
    </row>
    <row r="59" spans="2:21" s="42" customFormat="1" ht="18">
      <c r="B59" s="92"/>
      <c r="C59" s="92"/>
      <c r="D59" s="92"/>
      <c r="E59" s="92"/>
      <c r="F59" s="92"/>
      <c r="G59" s="92"/>
      <c r="H59" s="92"/>
      <c r="I59" s="92"/>
      <c r="J59" s="92"/>
      <c r="K59" s="92"/>
      <c r="L59" s="92"/>
      <c r="M59" s="92"/>
      <c r="N59" s="92"/>
      <c r="O59" s="92"/>
      <c r="P59" s="92"/>
      <c r="Q59" s="92"/>
      <c r="R59" s="92"/>
      <c r="S59" s="92"/>
      <c r="T59" s="92"/>
      <c r="U59" s="92"/>
    </row>
    <row r="60" spans="2:21" s="42" customFormat="1" ht="18">
      <c r="B60" s="92"/>
      <c r="C60" s="92"/>
      <c r="D60" s="92"/>
      <c r="E60" s="92"/>
      <c r="F60" s="92"/>
      <c r="G60" s="92"/>
      <c r="H60" s="92"/>
      <c r="I60" s="92"/>
      <c r="J60" s="92"/>
      <c r="K60" s="92"/>
      <c r="L60" s="92"/>
      <c r="M60" s="92"/>
      <c r="N60" s="92"/>
      <c r="O60" s="92"/>
      <c r="P60" s="92"/>
      <c r="Q60" s="92"/>
      <c r="R60" s="92"/>
      <c r="S60" s="92"/>
      <c r="T60" s="92"/>
      <c r="U60" s="92"/>
    </row>
    <row r="61" spans="2:21" s="42" customFormat="1" ht="18">
      <c r="B61" s="92"/>
      <c r="C61" s="92"/>
      <c r="D61" s="92"/>
      <c r="E61" s="92"/>
      <c r="F61" s="92"/>
      <c r="G61" s="92"/>
      <c r="H61" s="92"/>
      <c r="I61" s="92"/>
      <c r="J61" s="92"/>
      <c r="K61" s="92"/>
      <c r="L61" s="92"/>
      <c r="M61" s="92"/>
      <c r="N61" s="92"/>
      <c r="O61" s="92"/>
      <c r="P61" s="92"/>
      <c r="Q61" s="92"/>
      <c r="R61" s="92"/>
      <c r="S61" s="92"/>
      <c r="T61" s="92"/>
      <c r="U61" s="92"/>
    </row>
    <row r="62" spans="2:21" s="42" customFormat="1" ht="18">
      <c r="B62" s="92"/>
      <c r="C62" s="92"/>
      <c r="D62" s="92"/>
      <c r="E62" s="92"/>
      <c r="F62" s="92"/>
      <c r="G62" s="92"/>
      <c r="H62" s="92"/>
      <c r="I62" s="92"/>
      <c r="J62" s="92"/>
      <c r="K62" s="92"/>
      <c r="L62" s="92"/>
      <c r="M62" s="92"/>
      <c r="N62" s="92"/>
      <c r="O62" s="92"/>
      <c r="P62" s="92"/>
      <c r="Q62" s="92"/>
      <c r="R62" s="92"/>
      <c r="S62" s="92"/>
      <c r="T62" s="92"/>
      <c r="U62" s="92"/>
    </row>
    <row r="63" spans="2:21" s="42" customFormat="1" ht="18">
      <c r="B63" s="92"/>
      <c r="C63" s="92"/>
      <c r="D63" s="92"/>
      <c r="E63" s="92"/>
      <c r="F63" s="92"/>
      <c r="G63" s="92"/>
      <c r="H63" s="92"/>
      <c r="I63" s="92"/>
      <c r="J63" s="92"/>
      <c r="K63" s="92"/>
      <c r="L63" s="92"/>
      <c r="M63" s="92"/>
      <c r="N63" s="92"/>
      <c r="O63" s="92"/>
      <c r="P63" s="92"/>
      <c r="Q63" s="92"/>
      <c r="R63" s="92"/>
      <c r="S63" s="92"/>
      <c r="T63" s="92"/>
      <c r="U63" s="92"/>
    </row>
    <row r="64" spans="2:21" s="42" customFormat="1" ht="18">
      <c r="B64" s="92"/>
      <c r="C64" s="92"/>
      <c r="D64" s="92"/>
      <c r="E64" s="92"/>
      <c r="F64" s="92"/>
      <c r="G64" s="92"/>
      <c r="H64" s="92"/>
      <c r="I64" s="92"/>
      <c r="J64" s="92"/>
      <c r="K64" s="92"/>
      <c r="L64" s="92"/>
      <c r="M64" s="92"/>
      <c r="N64" s="92"/>
      <c r="O64" s="92"/>
      <c r="P64" s="92"/>
      <c r="Q64" s="92"/>
      <c r="R64" s="92"/>
      <c r="S64" s="92"/>
      <c r="T64" s="92"/>
      <c r="U64" s="92"/>
    </row>
    <row r="65" spans="2:21" s="42" customFormat="1" ht="18">
      <c r="B65" s="92"/>
      <c r="C65" s="92"/>
      <c r="D65" s="92"/>
      <c r="E65" s="92"/>
      <c r="F65" s="92"/>
      <c r="G65" s="92"/>
      <c r="H65" s="92"/>
      <c r="I65" s="92"/>
      <c r="J65" s="92"/>
      <c r="K65" s="92"/>
      <c r="L65" s="92"/>
      <c r="M65" s="92"/>
      <c r="N65" s="92"/>
      <c r="O65" s="92"/>
      <c r="P65" s="92"/>
      <c r="Q65" s="92"/>
      <c r="R65" s="92"/>
      <c r="S65" s="92"/>
      <c r="T65" s="92"/>
      <c r="U65" s="92"/>
    </row>
    <row r="66" spans="2:21" s="42" customFormat="1" ht="18">
      <c r="B66" s="92"/>
      <c r="C66" s="92"/>
      <c r="D66" s="92"/>
      <c r="E66" s="92"/>
      <c r="F66" s="92"/>
      <c r="G66" s="92"/>
      <c r="H66" s="92"/>
      <c r="I66" s="92"/>
      <c r="J66" s="92"/>
      <c r="K66" s="92"/>
      <c r="L66" s="92"/>
      <c r="M66" s="92"/>
      <c r="N66" s="92"/>
      <c r="O66" s="92"/>
      <c r="P66" s="92"/>
      <c r="Q66" s="92"/>
      <c r="R66" s="92"/>
      <c r="S66" s="92"/>
      <c r="T66" s="92"/>
      <c r="U66" s="92"/>
    </row>
    <row r="67" spans="2:21" s="42" customFormat="1" ht="18">
      <c r="B67" s="92"/>
      <c r="C67" s="92"/>
      <c r="D67" s="92"/>
      <c r="E67" s="92"/>
      <c r="F67" s="92"/>
      <c r="G67" s="92"/>
      <c r="H67" s="92"/>
      <c r="I67" s="92"/>
      <c r="J67" s="92"/>
      <c r="K67" s="92"/>
      <c r="L67" s="92"/>
      <c r="M67" s="92"/>
      <c r="N67" s="92"/>
      <c r="O67" s="92"/>
      <c r="P67" s="92"/>
      <c r="Q67" s="92"/>
      <c r="R67" s="92"/>
      <c r="S67" s="92"/>
      <c r="T67" s="92"/>
      <c r="U67" s="92"/>
    </row>
    <row r="68" spans="2:21" s="42" customFormat="1" ht="18">
      <c r="B68" s="92"/>
      <c r="C68" s="92"/>
      <c r="D68" s="92"/>
      <c r="E68" s="92"/>
      <c r="F68" s="92"/>
      <c r="G68" s="92"/>
      <c r="H68" s="92"/>
      <c r="I68" s="92"/>
      <c r="J68" s="92"/>
      <c r="K68" s="92"/>
      <c r="L68" s="92"/>
      <c r="M68" s="92"/>
      <c r="N68" s="92"/>
      <c r="O68" s="92"/>
      <c r="P68" s="92"/>
      <c r="Q68" s="92"/>
      <c r="R68" s="92"/>
      <c r="S68" s="92"/>
      <c r="T68" s="92"/>
      <c r="U68" s="92"/>
    </row>
    <row r="69" spans="2:21" s="42" customFormat="1" ht="18">
      <c r="B69" s="92"/>
      <c r="C69" s="92"/>
      <c r="D69" s="92"/>
      <c r="E69" s="92"/>
      <c r="F69" s="92"/>
      <c r="G69" s="92"/>
      <c r="H69" s="92"/>
      <c r="I69" s="92"/>
      <c r="J69" s="92"/>
      <c r="K69" s="92"/>
      <c r="L69" s="92"/>
      <c r="M69" s="92"/>
      <c r="N69" s="92"/>
      <c r="O69" s="92"/>
      <c r="P69" s="92"/>
      <c r="Q69" s="92"/>
      <c r="R69" s="92"/>
      <c r="S69" s="92"/>
      <c r="T69" s="92"/>
      <c r="U69" s="92"/>
    </row>
    <row r="70" spans="2:21" s="42" customFormat="1" ht="18">
      <c r="B70" s="92"/>
      <c r="C70" s="92"/>
      <c r="D70" s="92"/>
      <c r="E70" s="92"/>
      <c r="F70" s="92"/>
      <c r="G70" s="92"/>
      <c r="H70" s="92"/>
      <c r="I70" s="92"/>
      <c r="J70" s="92"/>
      <c r="K70" s="92"/>
      <c r="L70" s="92"/>
      <c r="M70" s="92"/>
      <c r="N70" s="92"/>
      <c r="O70" s="92"/>
      <c r="P70" s="92"/>
      <c r="Q70" s="92"/>
      <c r="R70" s="92"/>
      <c r="S70" s="92"/>
      <c r="T70" s="92"/>
      <c r="U70" s="92"/>
    </row>
    <row r="71" spans="2:21" s="42" customFormat="1" ht="18">
      <c r="B71" s="92"/>
      <c r="C71" s="92"/>
      <c r="D71" s="92"/>
      <c r="E71" s="92"/>
      <c r="F71" s="92"/>
      <c r="G71" s="92"/>
      <c r="H71" s="92"/>
      <c r="I71" s="92"/>
      <c r="J71" s="92"/>
      <c r="K71" s="92"/>
      <c r="L71" s="92"/>
      <c r="M71" s="92"/>
      <c r="N71" s="92"/>
      <c r="O71" s="92"/>
      <c r="P71" s="92"/>
      <c r="Q71" s="92"/>
      <c r="R71" s="92"/>
      <c r="S71" s="92"/>
      <c r="T71" s="92"/>
      <c r="U71" s="92"/>
    </row>
    <row r="72" spans="2:21" s="42" customFormat="1" ht="18">
      <c r="B72" s="92"/>
      <c r="C72" s="92"/>
      <c r="D72" s="92"/>
      <c r="E72" s="92"/>
      <c r="F72" s="92"/>
      <c r="G72" s="92"/>
      <c r="H72" s="92"/>
      <c r="I72" s="92"/>
      <c r="J72" s="92"/>
      <c r="K72" s="92"/>
      <c r="L72" s="92"/>
      <c r="M72" s="92"/>
      <c r="N72" s="92"/>
      <c r="O72" s="92"/>
      <c r="P72" s="92"/>
      <c r="Q72" s="92"/>
      <c r="R72" s="92"/>
      <c r="S72" s="92"/>
      <c r="T72" s="92"/>
      <c r="U72" s="92"/>
    </row>
    <row r="73" spans="2:21" s="42" customFormat="1" ht="18">
      <c r="B73" s="92"/>
      <c r="C73" s="92"/>
      <c r="D73" s="92"/>
      <c r="E73" s="92"/>
      <c r="F73" s="92"/>
      <c r="G73" s="92"/>
      <c r="H73" s="92"/>
      <c r="I73" s="92"/>
      <c r="J73" s="92"/>
      <c r="K73" s="92"/>
      <c r="L73" s="92"/>
      <c r="M73" s="92"/>
      <c r="N73" s="92"/>
      <c r="O73" s="92"/>
      <c r="P73" s="92"/>
      <c r="Q73" s="92"/>
      <c r="R73" s="92"/>
      <c r="S73" s="92"/>
      <c r="T73" s="92"/>
      <c r="U73" s="92"/>
    </row>
    <row r="74" spans="2:21" s="42" customFormat="1" ht="18">
      <c r="B74" s="92"/>
      <c r="C74" s="92"/>
      <c r="D74" s="92"/>
      <c r="E74" s="92"/>
      <c r="F74" s="92"/>
      <c r="G74" s="92"/>
      <c r="H74" s="92"/>
      <c r="I74" s="92"/>
      <c r="J74" s="92"/>
      <c r="K74" s="92"/>
      <c r="L74" s="92"/>
      <c r="M74" s="92"/>
      <c r="N74" s="92"/>
      <c r="O74" s="92"/>
      <c r="P74" s="92"/>
      <c r="Q74" s="92"/>
      <c r="R74" s="92"/>
      <c r="S74" s="92"/>
      <c r="T74" s="92"/>
      <c r="U74" s="92"/>
    </row>
    <row r="75" spans="2:21" s="42" customFormat="1" ht="18">
      <c r="B75" s="92"/>
      <c r="C75" s="92"/>
      <c r="D75" s="92"/>
      <c r="E75" s="92"/>
      <c r="F75" s="92"/>
      <c r="G75" s="92"/>
      <c r="H75" s="92"/>
      <c r="I75" s="92"/>
      <c r="J75" s="92"/>
      <c r="K75" s="92"/>
      <c r="L75" s="92"/>
      <c r="M75" s="92"/>
      <c r="N75" s="92"/>
      <c r="O75" s="92"/>
      <c r="P75" s="92"/>
      <c r="Q75" s="92"/>
      <c r="R75" s="92"/>
      <c r="S75" s="92"/>
      <c r="T75" s="92"/>
      <c r="U75" s="92"/>
    </row>
    <row r="76" spans="2:21" s="42" customFormat="1" ht="18">
      <c r="B76" s="92"/>
      <c r="C76" s="92"/>
      <c r="D76" s="92"/>
      <c r="E76" s="92"/>
      <c r="F76" s="92"/>
      <c r="G76" s="92"/>
      <c r="H76" s="92"/>
      <c r="I76" s="92"/>
      <c r="J76" s="92"/>
      <c r="K76" s="92"/>
      <c r="L76" s="92"/>
      <c r="M76" s="92"/>
      <c r="N76" s="92"/>
      <c r="O76" s="92"/>
      <c r="P76" s="92"/>
      <c r="Q76" s="92"/>
      <c r="R76" s="92"/>
      <c r="S76" s="92"/>
      <c r="T76" s="92"/>
      <c r="U76" s="92"/>
    </row>
    <row r="77" spans="2:21" s="42" customFormat="1" ht="7.5" customHeight="1">
      <c r="B77" s="92"/>
      <c r="C77" s="92"/>
      <c r="D77" s="92"/>
      <c r="E77" s="92"/>
      <c r="F77" s="92"/>
      <c r="G77" s="92"/>
      <c r="H77" s="92"/>
      <c r="I77" s="92"/>
      <c r="J77" s="92"/>
      <c r="K77" s="92"/>
      <c r="L77" s="92"/>
      <c r="M77" s="92"/>
      <c r="N77" s="92"/>
      <c r="O77" s="92"/>
      <c r="P77" s="92"/>
      <c r="Q77" s="92"/>
      <c r="R77" s="92"/>
      <c r="S77" s="92"/>
      <c r="T77" s="92"/>
      <c r="U77" s="92"/>
    </row>
    <row r="78" spans="2:21" s="42" customFormat="1" ht="18">
      <c r="B78" s="92"/>
      <c r="C78" s="92"/>
      <c r="D78" s="92"/>
      <c r="E78" s="92"/>
      <c r="F78" s="92"/>
      <c r="G78" s="92"/>
      <c r="H78" s="92"/>
      <c r="I78" s="92"/>
      <c r="J78" s="92"/>
      <c r="K78" s="92"/>
      <c r="L78" s="92"/>
      <c r="M78" s="92"/>
      <c r="N78" s="92"/>
      <c r="O78" s="92"/>
      <c r="P78" s="92"/>
      <c r="Q78" s="92"/>
      <c r="R78" s="92"/>
      <c r="S78" s="92"/>
      <c r="T78" s="92"/>
      <c r="U78" s="92"/>
    </row>
    <row r="79" spans="2:21" s="42" customFormat="1" ht="18.75" customHeight="1">
      <c r="B79" s="92"/>
      <c r="C79" s="92"/>
      <c r="D79" s="92"/>
      <c r="E79" s="92"/>
      <c r="F79" s="92"/>
      <c r="G79" s="92"/>
      <c r="H79" s="92"/>
      <c r="I79" s="92"/>
      <c r="J79" s="92"/>
      <c r="K79" s="92"/>
      <c r="L79" s="92"/>
      <c r="M79" s="92"/>
      <c r="N79" s="92"/>
      <c r="O79" s="92"/>
      <c r="P79" s="92"/>
      <c r="Q79" s="92"/>
      <c r="R79" s="92"/>
      <c r="S79" s="92"/>
      <c r="T79" s="92"/>
      <c r="U79" s="92"/>
    </row>
    <row r="80" spans="2:21" s="42" customFormat="1" ht="18.75" customHeight="1">
      <c r="B80" s="92"/>
      <c r="C80" s="92"/>
      <c r="D80" s="92"/>
      <c r="E80" s="92"/>
      <c r="F80" s="92"/>
      <c r="G80" s="92"/>
      <c r="H80" s="92"/>
      <c r="I80" s="92"/>
      <c r="J80" s="92"/>
      <c r="K80" s="92"/>
      <c r="L80" s="92"/>
      <c r="M80" s="92"/>
      <c r="N80" s="92"/>
      <c r="O80" s="92"/>
      <c r="P80" s="92"/>
      <c r="Q80" s="92"/>
      <c r="R80" s="92"/>
      <c r="S80" s="92"/>
      <c r="T80" s="92"/>
      <c r="U80" s="92"/>
    </row>
    <row r="81" spans="2:21" s="42" customFormat="1" ht="37.5" customHeight="1">
      <c r="B81" s="92"/>
      <c r="C81" s="92"/>
      <c r="D81" s="92"/>
      <c r="E81" s="92"/>
      <c r="F81" s="92"/>
      <c r="G81" s="92"/>
      <c r="H81" s="92"/>
      <c r="I81" s="92"/>
      <c r="J81" s="92"/>
      <c r="K81" s="92"/>
      <c r="L81" s="92"/>
      <c r="M81" s="92"/>
      <c r="N81" s="92"/>
      <c r="O81" s="92"/>
      <c r="P81" s="92"/>
      <c r="Q81" s="92"/>
      <c r="R81" s="92"/>
      <c r="S81" s="92"/>
      <c r="T81" s="92"/>
      <c r="U81" s="92"/>
    </row>
    <row r="82" spans="2:21" s="42" customFormat="1" ht="18">
      <c r="B82" s="92"/>
      <c r="C82" s="92"/>
      <c r="D82" s="92"/>
      <c r="E82" s="92"/>
      <c r="F82" s="92"/>
      <c r="G82" s="92"/>
      <c r="H82" s="92"/>
      <c r="I82" s="92"/>
      <c r="J82" s="92"/>
      <c r="K82" s="92"/>
      <c r="L82" s="92"/>
      <c r="M82" s="92"/>
      <c r="N82" s="92"/>
      <c r="O82" s="92"/>
      <c r="P82" s="92"/>
      <c r="Q82" s="92"/>
      <c r="R82" s="92"/>
      <c r="S82" s="92"/>
      <c r="T82" s="92"/>
      <c r="U82" s="92"/>
    </row>
    <row r="83" spans="2:21" s="42" customFormat="1" ht="18">
      <c r="B83" s="92"/>
      <c r="C83" s="92"/>
      <c r="D83" s="92"/>
      <c r="E83" s="92"/>
      <c r="F83" s="92"/>
      <c r="G83" s="92"/>
      <c r="H83" s="92"/>
      <c r="I83" s="92"/>
      <c r="J83" s="92"/>
      <c r="K83" s="92"/>
      <c r="L83" s="92"/>
      <c r="M83" s="92"/>
      <c r="N83" s="92"/>
      <c r="O83" s="92"/>
      <c r="P83" s="92"/>
      <c r="Q83" s="92"/>
      <c r="R83" s="92"/>
      <c r="S83" s="92"/>
      <c r="T83" s="92"/>
      <c r="U83" s="92"/>
    </row>
    <row r="84" spans="2:21" s="42" customFormat="1" ht="18">
      <c r="B84" s="92"/>
      <c r="C84" s="92"/>
      <c r="D84" s="92"/>
      <c r="E84" s="92"/>
      <c r="F84" s="92"/>
      <c r="G84" s="92"/>
      <c r="H84" s="92"/>
      <c r="I84" s="92"/>
      <c r="J84" s="92"/>
      <c r="K84" s="92"/>
      <c r="L84" s="92"/>
      <c r="M84" s="92"/>
      <c r="N84" s="92"/>
      <c r="O84" s="92"/>
      <c r="P84" s="92"/>
      <c r="Q84" s="92"/>
      <c r="R84" s="92"/>
      <c r="S84" s="92"/>
      <c r="T84" s="92"/>
      <c r="U84" s="92"/>
    </row>
    <row r="85" spans="2:21" s="42" customFormat="1" ht="18">
      <c r="B85" s="92"/>
      <c r="C85" s="92"/>
      <c r="D85" s="92"/>
      <c r="E85" s="92"/>
      <c r="F85" s="92"/>
      <c r="G85" s="92"/>
      <c r="H85" s="92"/>
      <c r="I85" s="92"/>
      <c r="J85" s="92"/>
      <c r="K85" s="92"/>
      <c r="L85" s="92"/>
      <c r="M85" s="92"/>
      <c r="N85" s="92"/>
      <c r="O85" s="92"/>
      <c r="P85" s="92"/>
      <c r="Q85" s="92"/>
      <c r="R85" s="92"/>
      <c r="S85" s="92"/>
      <c r="T85" s="92"/>
      <c r="U85" s="92"/>
    </row>
    <row r="86" spans="2:21" s="42" customFormat="1" ht="18">
      <c r="B86" s="92"/>
      <c r="C86" s="92"/>
      <c r="D86" s="92"/>
      <c r="E86" s="92"/>
      <c r="F86" s="92"/>
      <c r="G86" s="92"/>
      <c r="H86" s="92"/>
      <c r="I86" s="92"/>
      <c r="J86" s="92"/>
      <c r="K86" s="92"/>
      <c r="L86" s="92"/>
      <c r="M86" s="92"/>
      <c r="N86" s="92"/>
      <c r="O86" s="92"/>
      <c r="P86" s="92"/>
      <c r="Q86" s="92"/>
      <c r="R86" s="92"/>
      <c r="S86" s="92"/>
      <c r="T86" s="92"/>
      <c r="U86" s="92"/>
    </row>
    <row r="87" spans="2:21" s="42" customFormat="1" ht="18">
      <c r="B87" s="92"/>
      <c r="C87" s="92"/>
      <c r="D87" s="92"/>
      <c r="E87" s="92"/>
      <c r="F87" s="92"/>
      <c r="G87" s="92"/>
      <c r="H87" s="92"/>
      <c r="I87" s="92"/>
      <c r="J87" s="92"/>
      <c r="K87" s="92"/>
      <c r="L87" s="92"/>
      <c r="M87" s="92"/>
      <c r="N87" s="92"/>
      <c r="O87" s="92"/>
      <c r="P87" s="92"/>
      <c r="Q87" s="92"/>
      <c r="R87" s="92"/>
      <c r="S87" s="92"/>
      <c r="T87" s="92"/>
      <c r="U87" s="92"/>
    </row>
    <row r="88" spans="2:21" s="42" customFormat="1" ht="18">
      <c r="B88" s="92"/>
      <c r="C88" s="92"/>
      <c r="D88" s="92"/>
      <c r="E88" s="92"/>
      <c r="F88" s="92"/>
      <c r="G88" s="92"/>
      <c r="H88" s="92"/>
      <c r="I88" s="92"/>
      <c r="J88" s="92"/>
      <c r="K88" s="92"/>
      <c r="L88" s="92"/>
      <c r="M88" s="92"/>
      <c r="N88" s="92"/>
      <c r="O88" s="92"/>
      <c r="P88" s="92"/>
      <c r="Q88" s="92"/>
      <c r="R88" s="92"/>
      <c r="S88" s="92"/>
      <c r="T88" s="92"/>
      <c r="U88" s="92"/>
    </row>
    <row r="89" spans="2:21" s="42" customFormat="1" ht="18">
      <c r="B89" s="92"/>
      <c r="C89" s="92"/>
      <c r="D89" s="92"/>
      <c r="E89" s="92"/>
      <c r="F89" s="92"/>
      <c r="G89" s="92"/>
      <c r="H89" s="92"/>
      <c r="I89" s="92"/>
      <c r="J89" s="92"/>
      <c r="K89" s="92"/>
      <c r="L89" s="92"/>
      <c r="M89" s="92"/>
      <c r="N89" s="92"/>
      <c r="O89" s="92"/>
      <c r="P89" s="92"/>
      <c r="Q89" s="92"/>
      <c r="R89" s="92"/>
      <c r="S89" s="92"/>
      <c r="T89" s="92"/>
      <c r="U89" s="92"/>
    </row>
    <row r="90" spans="2:21" s="42" customFormat="1" ht="18">
      <c r="B90" s="92"/>
      <c r="C90" s="92"/>
      <c r="D90" s="92"/>
      <c r="E90" s="92"/>
      <c r="F90" s="92"/>
      <c r="G90" s="92"/>
      <c r="H90" s="92"/>
      <c r="I90" s="92"/>
      <c r="J90" s="92"/>
      <c r="K90" s="92"/>
      <c r="L90" s="92"/>
      <c r="M90" s="92"/>
      <c r="N90" s="92"/>
      <c r="O90" s="92"/>
      <c r="P90" s="92"/>
      <c r="Q90" s="92"/>
      <c r="R90" s="92"/>
      <c r="S90" s="92"/>
      <c r="T90" s="92"/>
      <c r="U90" s="92"/>
    </row>
    <row r="91" spans="2:21" s="42" customFormat="1" ht="18">
      <c r="B91" s="92"/>
      <c r="C91" s="92"/>
      <c r="D91" s="92"/>
      <c r="E91" s="92"/>
      <c r="F91" s="92"/>
      <c r="G91" s="92"/>
      <c r="H91" s="92"/>
      <c r="I91" s="92"/>
      <c r="J91" s="92"/>
      <c r="K91" s="92"/>
      <c r="L91" s="92"/>
      <c r="M91" s="92"/>
      <c r="N91" s="92"/>
      <c r="O91" s="92"/>
      <c r="P91" s="92"/>
      <c r="Q91" s="92"/>
      <c r="R91" s="92"/>
      <c r="S91" s="92"/>
      <c r="T91" s="92"/>
      <c r="U91" s="92"/>
    </row>
    <row r="92" spans="2:21" s="42" customFormat="1" ht="18">
      <c r="B92" s="92"/>
      <c r="C92" s="92"/>
      <c r="D92" s="92"/>
      <c r="E92" s="92"/>
      <c r="F92" s="92"/>
      <c r="G92" s="92"/>
      <c r="H92" s="92"/>
      <c r="I92" s="92"/>
      <c r="J92" s="92"/>
      <c r="K92" s="92"/>
      <c r="L92" s="92"/>
      <c r="M92" s="92"/>
      <c r="N92" s="92"/>
      <c r="O92" s="92"/>
      <c r="P92" s="92"/>
      <c r="Q92" s="92"/>
      <c r="R92" s="92"/>
      <c r="S92" s="92"/>
      <c r="T92" s="92"/>
      <c r="U92" s="92"/>
    </row>
    <row r="93" spans="2:21" s="42" customFormat="1" ht="18">
      <c r="B93" s="92"/>
      <c r="C93" s="92"/>
      <c r="D93" s="92"/>
      <c r="E93" s="92"/>
      <c r="F93" s="92"/>
      <c r="G93" s="92"/>
      <c r="H93" s="92"/>
      <c r="I93" s="92"/>
      <c r="J93" s="92"/>
      <c r="K93" s="92"/>
      <c r="L93" s="92"/>
      <c r="M93" s="92"/>
      <c r="N93" s="92"/>
      <c r="O93" s="92"/>
      <c r="P93" s="92"/>
      <c r="Q93" s="92"/>
      <c r="R93" s="92"/>
      <c r="S93" s="92"/>
      <c r="T93" s="92"/>
      <c r="U93" s="92"/>
    </row>
    <row r="94" spans="2:21" s="42" customFormat="1" ht="18">
      <c r="B94" s="92"/>
      <c r="C94" s="92"/>
      <c r="D94" s="92"/>
      <c r="E94" s="92"/>
      <c r="F94" s="92"/>
      <c r="G94" s="92"/>
      <c r="H94" s="92"/>
      <c r="I94" s="92"/>
      <c r="J94" s="92"/>
      <c r="K94" s="92"/>
      <c r="L94" s="92"/>
      <c r="M94" s="92"/>
      <c r="N94" s="92"/>
      <c r="O94" s="92"/>
      <c r="P94" s="92"/>
      <c r="Q94" s="92"/>
      <c r="R94" s="92"/>
      <c r="S94" s="92"/>
      <c r="T94" s="92"/>
      <c r="U94" s="92"/>
    </row>
    <row r="95" spans="2:21" s="42" customFormat="1" ht="18">
      <c r="B95" s="92"/>
      <c r="C95" s="92"/>
      <c r="D95" s="92"/>
      <c r="E95" s="92"/>
      <c r="F95" s="92"/>
      <c r="G95" s="92"/>
      <c r="H95" s="92"/>
      <c r="I95" s="92"/>
      <c r="J95" s="92"/>
      <c r="K95" s="92"/>
      <c r="L95" s="92"/>
      <c r="M95" s="92"/>
      <c r="N95" s="92"/>
      <c r="O95" s="92"/>
      <c r="P95" s="92"/>
      <c r="Q95" s="92"/>
      <c r="R95" s="92"/>
      <c r="S95" s="92"/>
      <c r="T95" s="92"/>
      <c r="U95" s="92"/>
    </row>
    <row r="96" spans="2:21" s="42" customFormat="1" ht="18">
      <c r="B96" s="92"/>
      <c r="C96" s="92"/>
      <c r="D96" s="92"/>
      <c r="E96" s="92"/>
      <c r="F96" s="92"/>
      <c r="G96" s="92"/>
      <c r="H96" s="92"/>
      <c r="I96" s="92"/>
      <c r="J96" s="92"/>
      <c r="K96" s="92"/>
      <c r="L96" s="92"/>
      <c r="M96" s="92"/>
      <c r="N96" s="92"/>
      <c r="O96" s="92"/>
      <c r="P96" s="92"/>
      <c r="Q96" s="92"/>
      <c r="R96" s="92"/>
      <c r="S96" s="92"/>
      <c r="T96" s="92"/>
      <c r="U96" s="92"/>
    </row>
    <row r="97" spans="2:21" s="42" customFormat="1" ht="18">
      <c r="B97" s="92"/>
      <c r="C97" s="92"/>
      <c r="D97" s="92"/>
      <c r="E97" s="92"/>
      <c r="F97" s="92"/>
      <c r="G97" s="92"/>
      <c r="H97" s="92"/>
      <c r="I97" s="92"/>
      <c r="J97" s="92"/>
      <c r="K97" s="92"/>
      <c r="L97" s="92"/>
      <c r="M97" s="92"/>
      <c r="N97" s="92"/>
      <c r="O97" s="92"/>
      <c r="P97" s="92"/>
      <c r="Q97" s="92"/>
      <c r="R97" s="92"/>
      <c r="S97" s="92"/>
      <c r="T97" s="92"/>
      <c r="U97" s="92"/>
    </row>
    <row r="98" spans="2:21" s="42" customFormat="1" ht="18">
      <c r="B98" s="92"/>
      <c r="C98" s="92"/>
      <c r="D98" s="92"/>
      <c r="E98" s="92"/>
      <c r="F98" s="92"/>
      <c r="G98" s="92"/>
      <c r="H98" s="92"/>
      <c r="I98" s="92"/>
      <c r="J98" s="92"/>
      <c r="K98" s="92"/>
      <c r="L98" s="92"/>
      <c r="M98" s="92"/>
      <c r="N98" s="92"/>
      <c r="O98" s="92"/>
      <c r="P98" s="92"/>
      <c r="Q98" s="92"/>
      <c r="R98" s="92"/>
      <c r="S98" s="92"/>
      <c r="T98" s="92"/>
      <c r="U98" s="92"/>
    </row>
    <row r="99" spans="2:21" s="42" customFormat="1" ht="18">
      <c r="B99" s="92"/>
      <c r="C99" s="92"/>
      <c r="D99" s="92"/>
      <c r="E99" s="92"/>
      <c r="F99" s="92"/>
      <c r="G99" s="92"/>
      <c r="H99" s="92"/>
      <c r="I99" s="92"/>
      <c r="J99" s="92"/>
      <c r="K99" s="92"/>
      <c r="L99" s="92"/>
      <c r="M99" s="92"/>
      <c r="N99" s="92"/>
      <c r="O99" s="92"/>
      <c r="P99" s="92"/>
      <c r="Q99" s="92"/>
      <c r="R99" s="92"/>
      <c r="S99" s="92"/>
      <c r="T99" s="92"/>
      <c r="U99" s="92"/>
    </row>
    <row r="100" spans="2:21" s="42" customFormat="1" ht="18">
      <c r="B100" s="92"/>
      <c r="C100" s="92"/>
      <c r="D100" s="92"/>
      <c r="E100" s="92"/>
      <c r="F100" s="92"/>
      <c r="G100" s="92"/>
      <c r="H100" s="92"/>
      <c r="I100" s="92"/>
      <c r="J100" s="92"/>
      <c r="K100" s="92"/>
      <c r="L100" s="92"/>
      <c r="M100" s="92"/>
      <c r="N100" s="92"/>
      <c r="O100" s="92"/>
      <c r="P100" s="92"/>
      <c r="Q100" s="92"/>
      <c r="R100" s="92"/>
      <c r="S100" s="92"/>
      <c r="T100" s="92"/>
      <c r="U100" s="92"/>
    </row>
    <row r="101" spans="2:21" s="42" customFormat="1" ht="18">
      <c r="B101" s="92"/>
      <c r="C101" s="92"/>
      <c r="D101" s="92"/>
      <c r="E101" s="92"/>
      <c r="F101" s="92"/>
      <c r="G101" s="92"/>
      <c r="H101" s="92"/>
      <c r="I101" s="92"/>
      <c r="J101" s="92"/>
      <c r="K101" s="92"/>
      <c r="L101" s="92"/>
      <c r="M101" s="92"/>
      <c r="N101" s="92"/>
      <c r="O101" s="92"/>
      <c r="P101" s="92"/>
      <c r="Q101" s="92"/>
      <c r="R101" s="92"/>
      <c r="S101" s="92"/>
      <c r="T101" s="92"/>
      <c r="U101" s="92"/>
    </row>
    <row r="102" spans="2:21" s="42" customFormat="1" ht="18">
      <c r="B102" s="92"/>
      <c r="C102" s="92"/>
      <c r="D102" s="92"/>
      <c r="E102" s="92"/>
      <c r="F102" s="92"/>
      <c r="G102" s="92"/>
      <c r="H102" s="92"/>
      <c r="I102" s="92"/>
      <c r="J102" s="92"/>
      <c r="K102" s="92"/>
      <c r="L102" s="92"/>
      <c r="M102" s="92"/>
      <c r="N102" s="92"/>
      <c r="O102" s="92"/>
      <c r="P102" s="92"/>
      <c r="Q102" s="92"/>
      <c r="R102" s="92"/>
      <c r="S102" s="92"/>
      <c r="T102" s="92"/>
      <c r="U102" s="92"/>
    </row>
    <row r="103" spans="2:21" s="42" customFormat="1" ht="18">
      <c r="B103" s="92"/>
      <c r="C103" s="92"/>
      <c r="D103" s="92"/>
      <c r="E103" s="92"/>
      <c r="F103" s="92"/>
      <c r="G103" s="92"/>
      <c r="H103" s="92"/>
      <c r="I103" s="92"/>
      <c r="J103" s="92"/>
      <c r="K103" s="92"/>
      <c r="L103" s="92"/>
      <c r="M103" s="92"/>
      <c r="N103" s="92"/>
      <c r="O103" s="92"/>
      <c r="P103" s="92"/>
      <c r="Q103" s="92"/>
      <c r="R103" s="92"/>
      <c r="S103" s="92"/>
      <c r="T103" s="92"/>
      <c r="U103" s="92"/>
    </row>
    <row r="104" spans="2:21" s="42" customFormat="1" ht="18">
      <c r="B104" s="92"/>
      <c r="C104" s="92"/>
      <c r="D104" s="92"/>
      <c r="E104" s="92"/>
      <c r="F104" s="92"/>
      <c r="G104" s="92"/>
      <c r="H104" s="92"/>
      <c r="I104" s="92"/>
      <c r="J104" s="92"/>
      <c r="K104" s="92"/>
      <c r="L104" s="92"/>
      <c r="M104" s="92"/>
      <c r="N104" s="92"/>
      <c r="O104" s="92"/>
      <c r="P104" s="92"/>
      <c r="Q104" s="92"/>
      <c r="R104" s="92"/>
      <c r="S104" s="92"/>
      <c r="T104" s="92"/>
      <c r="U104" s="92"/>
    </row>
    <row r="105" spans="2:21" s="42" customFormat="1" ht="18">
      <c r="B105" s="92"/>
      <c r="C105" s="92"/>
      <c r="D105" s="92"/>
      <c r="E105" s="92"/>
      <c r="F105" s="92"/>
      <c r="G105" s="92"/>
      <c r="H105" s="92"/>
      <c r="I105" s="92"/>
      <c r="J105" s="92"/>
      <c r="K105" s="92"/>
      <c r="L105" s="92"/>
      <c r="M105" s="92"/>
      <c r="N105" s="92"/>
      <c r="O105" s="92"/>
      <c r="P105" s="92"/>
      <c r="Q105" s="92"/>
      <c r="R105" s="92"/>
      <c r="S105" s="92"/>
      <c r="T105" s="92"/>
      <c r="U105" s="92"/>
    </row>
    <row r="106" spans="2:21" s="42" customFormat="1" ht="18">
      <c r="B106" s="92"/>
      <c r="C106" s="92"/>
      <c r="D106" s="92"/>
      <c r="E106" s="92"/>
      <c r="F106" s="92"/>
      <c r="G106" s="92"/>
      <c r="H106" s="92"/>
      <c r="I106" s="92"/>
      <c r="J106" s="92"/>
      <c r="K106" s="92"/>
      <c r="L106" s="92"/>
      <c r="M106" s="92"/>
      <c r="N106" s="92"/>
      <c r="O106" s="92"/>
      <c r="P106" s="92"/>
      <c r="Q106" s="92"/>
      <c r="R106" s="92"/>
      <c r="S106" s="92"/>
      <c r="T106" s="92"/>
      <c r="U106" s="92"/>
    </row>
    <row r="107" spans="2:21" s="42" customFormat="1" ht="18">
      <c r="B107" s="92"/>
      <c r="C107" s="92"/>
      <c r="D107" s="92"/>
      <c r="E107" s="92"/>
      <c r="F107" s="92"/>
      <c r="G107" s="92"/>
      <c r="H107" s="92"/>
      <c r="I107" s="92"/>
      <c r="J107" s="92"/>
      <c r="K107" s="92"/>
      <c r="L107" s="92"/>
      <c r="M107" s="92"/>
      <c r="N107" s="92"/>
      <c r="O107" s="92"/>
      <c r="P107" s="92"/>
      <c r="Q107" s="92"/>
      <c r="R107" s="92"/>
      <c r="S107" s="92"/>
      <c r="T107" s="92"/>
      <c r="U107" s="92"/>
    </row>
    <row r="108" spans="2:21" s="42" customFormat="1" ht="18">
      <c r="B108" s="92"/>
      <c r="C108" s="92"/>
      <c r="D108" s="92"/>
      <c r="E108" s="92"/>
      <c r="F108" s="92"/>
      <c r="G108" s="92"/>
      <c r="H108" s="92"/>
      <c r="I108" s="92"/>
      <c r="J108" s="92"/>
      <c r="K108" s="92"/>
      <c r="L108" s="92"/>
      <c r="M108" s="92"/>
      <c r="N108" s="92"/>
      <c r="O108" s="92"/>
      <c r="P108" s="92"/>
      <c r="Q108" s="92"/>
      <c r="R108" s="92"/>
      <c r="S108" s="92"/>
      <c r="T108" s="92"/>
      <c r="U108" s="92"/>
    </row>
    <row r="109" spans="2:21" s="42" customFormat="1" ht="18">
      <c r="B109" s="92"/>
      <c r="C109" s="92"/>
      <c r="D109" s="92"/>
      <c r="E109" s="92"/>
      <c r="F109" s="92"/>
      <c r="G109" s="92"/>
      <c r="H109" s="92"/>
      <c r="I109" s="92"/>
      <c r="J109" s="92"/>
      <c r="K109" s="92"/>
      <c r="L109" s="92"/>
      <c r="M109" s="92"/>
      <c r="N109" s="92"/>
      <c r="O109" s="92"/>
      <c r="P109" s="92"/>
      <c r="Q109" s="92"/>
      <c r="R109" s="92"/>
      <c r="S109" s="92"/>
      <c r="T109" s="92"/>
      <c r="U109" s="92"/>
    </row>
    <row r="110" spans="2:21" s="42" customFormat="1" ht="18">
      <c r="B110" s="92"/>
      <c r="C110" s="92"/>
      <c r="D110" s="92"/>
      <c r="E110" s="92"/>
      <c r="F110" s="92"/>
      <c r="G110" s="92"/>
      <c r="H110" s="92"/>
      <c r="I110" s="92"/>
      <c r="J110" s="92"/>
      <c r="K110" s="92"/>
      <c r="L110" s="92"/>
      <c r="M110" s="92"/>
      <c r="N110" s="92"/>
      <c r="O110" s="92"/>
      <c r="P110" s="92"/>
      <c r="Q110" s="92"/>
      <c r="R110" s="92"/>
      <c r="S110" s="92"/>
      <c r="T110" s="92"/>
      <c r="U110" s="92"/>
    </row>
    <row r="111" spans="2:21" s="42" customFormat="1" ht="18">
      <c r="B111" s="92"/>
      <c r="C111" s="92"/>
      <c r="D111" s="92"/>
      <c r="E111" s="92"/>
      <c r="F111" s="92"/>
      <c r="G111" s="92"/>
      <c r="H111" s="92"/>
      <c r="I111" s="92"/>
      <c r="J111" s="92"/>
      <c r="K111" s="92"/>
      <c r="L111" s="92"/>
      <c r="M111" s="92"/>
      <c r="N111" s="92"/>
      <c r="O111" s="92"/>
      <c r="P111" s="92"/>
      <c r="Q111" s="92"/>
      <c r="R111" s="92"/>
      <c r="S111" s="92"/>
      <c r="T111" s="92"/>
      <c r="U111" s="92"/>
    </row>
    <row r="112" spans="2:21" s="42" customFormat="1" ht="18">
      <c r="B112" s="92"/>
      <c r="C112" s="92"/>
      <c r="D112" s="92"/>
      <c r="E112" s="92"/>
      <c r="F112" s="92"/>
      <c r="G112" s="92"/>
      <c r="H112" s="92"/>
      <c r="I112" s="92"/>
      <c r="J112" s="92"/>
      <c r="K112" s="92"/>
      <c r="L112" s="92"/>
      <c r="M112" s="92"/>
      <c r="N112" s="92"/>
      <c r="O112" s="92"/>
      <c r="P112" s="92"/>
      <c r="Q112" s="92"/>
      <c r="R112" s="92"/>
      <c r="S112" s="92"/>
      <c r="T112" s="92"/>
      <c r="U112" s="92"/>
    </row>
    <row r="113" spans="2:21" s="42" customFormat="1" ht="18">
      <c r="B113" s="92"/>
      <c r="C113" s="92"/>
      <c r="D113" s="92"/>
      <c r="E113" s="92"/>
      <c r="F113" s="92"/>
      <c r="G113" s="92"/>
      <c r="H113" s="92"/>
      <c r="I113" s="92"/>
      <c r="J113" s="92"/>
      <c r="K113" s="92"/>
      <c r="L113" s="92"/>
      <c r="M113" s="92"/>
      <c r="N113" s="92"/>
      <c r="O113" s="92"/>
      <c r="P113" s="92"/>
      <c r="Q113" s="92"/>
      <c r="R113" s="92"/>
      <c r="S113" s="92"/>
      <c r="T113" s="92"/>
      <c r="U113" s="92"/>
    </row>
    <row r="114" spans="2:21" s="42" customFormat="1" ht="18">
      <c r="B114" s="92"/>
      <c r="C114" s="92"/>
      <c r="D114" s="92"/>
      <c r="E114" s="92"/>
      <c r="F114" s="92"/>
      <c r="G114" s="92"/>
      <c r="H114" s="92"/>
      <c r="I114" s="92"/>
      <c r="J114" s="92"/>
      <c r="K114" s="92"/>
      <c r="L114" s="92"/>
      <c r="M114" s="92"/>
      <c r="N114" s="92"/>
      <c r="O114" s="92"/>
      <c r="P114" s="92"/>
      <c r="Q114" s="92"/>
      <c r="R114" s="92"/>
      <c r="S114" s="92"/>
      <c r="T114" s="92"/>
      <c r="U114" s="92"/>
    </row>
    <row r="115" spans="2:21" s="42" customFormat="1" ht="18">
      <c r="B115" s="92"/>
      <c r="C115" s="92"/>
      <c r="D115" s="92"/>
      <c r="E115" s="92"/>
      <c r="F115" s="92"/>
      <c r="G115" s="92"/>
      <c r="H115" s="92"/>
      <c r="I115" s="92"/>
      <c r="J115" s="92"/>
      <c r="K115" s="92"/>
      <c r="L115" s="92"/>
      <c r="M115" s="92"/>
      <c r="N115" s="92"/>
      <c r="O115" s="92"/>
      <c r="P115" s="92"/>
      <c r="Q115" s="92"/>
      <c r="R115" s="92"/>
      <c r="S115" s="92"/>
      <c r="T115" s="92"/>
      <c r="U115" s="92"/>
    </row>
    <row r="116" spans="2:21" s="42" customFormat="1" ht="18">
      <c r="B116" s="92"/>
      <c r="C116" s="92"/>
      <c r="D116" s="92"/>
      <c r="E116" s="92"/>
      <c r="F116" s="92"/>
      <c r="G116" s="92"/>
      <c r="H116" s="92"/>
      <c r="I116" s="92"/>
      <c r="J116" s="92"/>
      <c r="K116" s="92"/>
      <c r="L116" s="92"/>
      <c r="M116" s="92"/>
      <c r="N116" s="92"/>
      <c r="O116" s="92"/>
      <c r="P116" s="92"/>
      <c r="Q116" s="92"/>
      <c r="R116" s="92"/>
      <c r="S116" s="92"/>
      <c r="T116" s="92"/>
      <c r="U116" s="92"/>
    </row>
    <row r="117" spans="2:21" s="42" customFormat="1" ht="18">
      <c r="B117" s="92"/>
      <c r="C117" s="92"/>
      <c r="D117" s="92"/>
      <c r="E117" s="92"/>
      <c r="F117" s="92"/>
      <c r="G117" s="92"/>
      <c r="H117" s="92"/>
      <c r="I117" s="92"/>
      <c r="J117" s="92"/>
      <c r="K117" s="92"/>
      <c r="L117" s="92"/>
      <c r="M117" s="92"/>
      <c r="N117" s="92"/>
      <c r="O117" s="92"/>
      <c r="P117" s="92"/>
      <c r="Q117" s="92"/>
      <c r="R117" s="92"/>
      <c r="S117" s="92"/>
      <c r="T117" s="92"/>
      <c r="U117" s="92"/>
    </row>
    <row r="118" spans="2:21" s="42" customFormat="1" ht="18">
      <c r="B118" s="92"/>
      <c r="C118" s="92"/>
      <c r="D118" s="92"/>
      <c r="E118" s="92"/>
      <c r="F118" s="92"/>
      <c r="G118" s="92"/>
      <c r="H118" s="92"/>
      <c r="I118" s="92"/>
      <c r="J118" s="92"/>
      <c r="K118" s="92"/>
      <c r="L118" s="92"/>
      <c r="M118" s="92"/>
      <c r="N118" s="92"/>
      <c r="O118" s="92"/>
      <c r="P118" s="92"/>
      <c r="Q118" s="92"/>
      <c r="R118" s="92"/>
      <c r="S118" s="92"/>
      <c r="T118" s="92"/>
      <c r="U118" s="92"/>
    </row>
    <row r="119" spans="2:21" s="42" customFormat="1" ht="18">
      <c r="B119" s="92"/>
      <c r="C119" s="92"/>
      <c r="D119" s="92"/>
      <c r="E119" s="92"/>
      <c r="F119" s="92"/>
      <c r="G119" s="92"/>
      <c r="H119" s="92"/>
      <c r="I119" s="92"/>
      <c r="J119" s="92"/>
      <c r="K119" s="92"/>
      <c r="L119" s="92"/>
      <c r="M119" s="92"/>
      <c r="N119" s="92"/>
      <c r="O119" s="92"/>
      <c r="P119" s="92"/>
      <c r="Q119" s="92"/>
      <c r="R119" s="92"/>
      <c r="S119" s="92"/>
      <c r="T119" s="92"/>
      <c r="U119" s="92"/>
    </row>
    <row r="120" spans="2:21" s="42" customFormat="1" ht="18">
      <c r="B120" s="92"/>
      <c r="C120" s="92"/>
      <c r="D120" s="92"/>
      <c r="E120" s="92"/>
      <c r="F120" s="92"/>
      <c r="G120" s="92"/>
      <c r="H120" s="92"/>
      <c r="I120" s="92"/>
      <c r="J120" s="92"/>
      <c r="K120" s="92"/>
      <c r="L120" s="92"/>
      <c r="M120" s="92"/>
      <c r="N120" s="92"/>
      <c r="O120" s="92"/>
      <c r="P120" s="92"/>
      <c r="Q120" s="92"/>
      <c r="R120" s="92"/>
      <c r="S120" s="92"/>
      <c r="T120" s="92"/>
      <c r="U120" s="92"/>
    </row>
    <row r="121" spans="2:21" s="42" customFormat="1" ht="18">
      <c r="B121" s="92"/>
      <c r="C121" s="92"/>
      <c r="D121" s="92"/>
      <c r="E121" s="92"/>
      <c r="F121" s="92"/>
      <c r="G121" s="92"/>
      <c r="H121" s="92"/>
      <c r="I121" s="92"/>
      <c r="J121" s="92"/>
      <c r="K121" s="92"/>
      <c r="L121" s="92"/>
      <c r="M121" s="92"/>
      <c r="N121" s="92"/>
      <c r="O121" s="92"/>
      <c r="P121" s="92"/>
      <c r="Q121" s="92"/>
      <c r="R121" s="92"/>
      <c r="S121" s="92"/>
      <c r="T121" s="92"/>
      <c r="U121" s="92"/>
    </row>
    <row r="122" spans="2:21" s="42" customFormat="1" ht="18">
      <c r="B122" s="92"/>
      <c r="C122" s="92"/>
      <c r="D122" s="92"/>
      <c r="E122" s="92"/>
      <c r="F122" s="92"/>
      <c r="G122" s="92"/>
      <c r="H122" s="92"/>
      <c r="I122" s="92"/>
      <c r="J122" s="92"/>
      <c r="K122" s="92"/>
      <c r="L122" s="92"/>
      <c r="M122" s="92"/>
      <c r="N122" s="92"/>
      <c r="O122" s="92"/>
      <c r="P122" s="92"/>
      <c r="Q122" s="92"/>
      <c r="R122" s="92"/>
      <c r="S122" s="92"/>
      <c r="T122" s="92"/>
      <c r="U122" s="92"/>
    </row>
    <row r="123" spans="2:21" s="42" customFormat="1" ht="18">
      <c r="B123" s="92"/>
      <c r="C123" s="92"/>
      <c r="D123" s="92"/>
      <c r="E123" s="92"/>
      <c r="F123" s="92"/>
      <c r="G123" s="92"/>
      <c r="H123" s="92"/>
      <c r="I123" s="92"/>
      <c r="J123" s="92"/>
      <c r="K123" s="92"/>
      <c r="L123" s="92"/>
      <c r="M123" s="92"/>
      <c r="N123" s="92"/>
      <c r="O123" s="92"/>
      <c r="P123" s="92"/>
      <c r="Q123" s="92"/>
      <c r="R123" s="92"/>
      <c r="S123" s="92"/>
      <c r="T123" s="92"/>
      <c r="U123" s="92"/>
    </row>
    <row r="124" spans="2:21" s="42" customFormat="1" ht="18">
      <c r="B124" s="92"/>
      <c r="C124" s="92"/>
      <c r="D124" s="92"/>
      <c r="E124" s="92"/>
      <c r="F124" s="92"/>
      <c r="G124" s="92"/>
      <c r="H124" s="92"/>
      <c r="I124" s="92"/>
      <c r="J124" s="92"/>
      <c r="K124" s="92"/>
      <c r="L124" s="92"/>
      <c r="M124" s="92"/>
      <c r="N124" s="92"/>
      <c r="O124" s="92"/>
      <c r="P124" s="92"/>
      <c r="Q124" s="92"/>
      <c r="R124" s="92"/>
      <c r="S124" s="92"/>
      <c r="T124" s="92"/>
      <c r="U124" s="92"/>
    </row>
    <row r="125" spans="2:21" s="42" customFormat="1" ht="18">
      <c r="B125" s="92"/>
      <c r="C125" s="92"/>
      <c r="D125" s="92"/>
      <c r="E125" s="92"/>
      <c r="F125" s="92"/>
      <c r="G125" s="92"/>
      <c r="H125" s="92"/>
      <c r="I125" s="92"/>
      <c r="J125" s="92"/>
      <c r="K125" s="92"/>
      <c r="L125" s="92"/>
      <c r="M125" s="92"/>
      <c r="N125" s="92"/>
      <c r="O125" s="92"/>
      <c r="P125" s="92"/>
      <c r="Q125" s="92"/>
      <c r="R125" s="92"/>
      <c r="S125" s="92"/>
      <c r="T125" s="92"/>
      <c r="U125" s="92"/>
    </row>
    <row r="126" spans="2:21" s="42" customFormat="1" ht="18">
      <c r="B126" s="92"/>
      <c r="C126" s="92"/>
      <c r="D126" s="92"/>
      <c r="E126" s="92"/>
      <c r="F126" s="92"/>
      <c r="G126" s="92"/>
      <c r="H126" s="92"/>
      <c r="I126" s="92"/>
      <c r="J126" s="92"/>
      <c r="K126" s="92"/>
      <c r="L126" s="92"/>
      <c r="M126" s="92"/>
      <c r="N126" s="92"/>
      <c r="O126" s="92"/>
      <c r="P126" s="92"/>
      <c r="Q126" s="92"/>
      <c r="R126" s="92"/>
      <c r="S126" s="92"/>
      <c r="T126" s="92"/>
      <c r="U126" s="92"/>
    </row>
    <row r="127" spans="2:21" s="42" customFormat="1" ht="18">
      <c r="B127" s="92"/>
      <c r="C127" s="92"/>
      <c r="D127" s="92"/>
      <c r="E127" s="92"/>
      <c r="F127" s="92"/>
      <c r="G127" s="92"/>
      <c r="H127" s="92"/>
      <c r="I127" s="92"/>
      <c r="J127" s="92"/>
      <c r="K127" s="92"/>
      <c r="L127" s="92"/>
      <c r="M127" s="92"/>
      <c r="N127" s="92"/>
      <c r="O127" s="92"/>
      <c r="P127" s="92"/>
      <c r="Q127" s="92"/>
      <c r="R127" s="92"/>
      <c r="S127" s="92"/>
      <c r="T127" s="92"/>
      <c r="U127" s="92"/>
    </row>
    <row r="128" spans="2:21" s="42" customFormat="1" ht="18">
      <c r="B128" s="92"/>
      <c r="C128" s="92"/>
      <c r="D128" s="92"/>
      <c r="E128" s="92"/>
      <c r="F128" s="92"/>
      <c r="G128" s="92"/>
      <c r="H128" s="92"/>
      <c r="I128" s="92"/>
      <c r="J128" s="92"/>
      <c r="K128" s="92"/>
      <c r="L128" s="92"/>
      <c r="M128" s="92"/>
      <c r="N128" s="92"/>
      <c r="O128" s="92"/>
      <c r="P128" s="92"/>
      <c r="Q128" s="92"/>
      <c r="R128" s="92"/>
      <c r="S128" s="92"/>
      <c r="T128" s="92"/>
      <c r="U128" s="92"/>
    </row>
    <row r="129" spans="2:21" s="42" customFormat="1" ht="18">
      <c r="B129" s="92"/>
      <c r="C129" s="92"/>
      <c r="D129" s="92"/>
      <c r="E129" s="92"/>
      <c r="F129" s="92"/>
      <c r="G129" s="92"/>
      <c r="H129" s="92"/>
      <c r="I129" s="92"/>
      <c r="J129" s="92"/>
      <c r="K129" s="92"/>
      <c r="L129" s="92"/>
      <c r="M129" s="92"/>
      <c r="N129" s="92"/>
      <c r="O129" s="92"/>
      <c r="P129" s="92"/>
      <c r="Q129" s="92"/>
      <c r="R129" s="92"/>
      <c r="S129" s="92"/>
      <c r="T129" s="92"/>
      <c r="U129" s="92"/>
    </row>
    <row r="130" spans="2:21" s="42" customFormat="1" ht="18">
      <c r="B130" s="92"/>
      <c r="C130" s="92"/>
      <c r="D130" s="92"/>
      <c r="E130" s="92"/>
      <c r="F130" s="92"/>
      <c r="G130" s="92"/>
      <c r="H130" s="92"/>
      <c r="I130" s="92"/>
      <c r="J130" s="92"/>
      <c r="K130" s="92"/>
      <c r="L130" s="92"/>
      <c r="M130" s="92"/>
      <c r="N130" s="92"/>
      <c r="O130" s="92"/>
      <c r="P130" s="92"/>
      <c r="Q130" s="92"/>
      <c r="R130" s="92"/>
      <c r="S130" s="92"/>
      <c r="T130" s="92"/>
      <c r="U130" s="92"/>
    </row>
    <row r="131" spans="2:21" s="42" customFormat="1" ht="18">
      <c r="B131" s="92"/>
      <c r="C131" s="92"/>
      <c r="D131" s="92"/>
      <c r="E131" s="92"/>
      <c r="F131" s="92"/>
      <c r="G131" s="92"/>
      <c r="H131" s="92"/>
      <c r="I131" s="92"/>
      <c r="J131" s="92"/>
      <c r="K131" s="92"/>
      <c r="L131" s="92"/>
      <c r="M131" s="92"/>
      <c r="N131" s="92"/>
      <c r="O131" s="92"/>
      <c r="P131" s="92"/>
      <c r="Q131" s="92"/>
      <c r="R131" s="92"/>
      <c r="S131" s="92"/>
      <c r="T131" s="92"/>
      <c r="U131" s="92"/>
    </row>
    <row r="132" spans="2:21" s="42" customFormat="1" ht="18">
      <c r="B132" s="92"/>
      <c r="C132" s="92"/>
      <c r="D132" s="92"/>
      <c r="E132" s="92"/>
      <c r="F132" s="92"/>
      <c r="G132" s="92"/>
      <c r="H132" s="92"/>
      <c r="I132" s="92"/>
      <c r="J132" s="92"/>
      <c r="K132" s="92"/>
      <c r="L132" s="92"/>
      <c r="M132" s="92"/>
      <c r="N132" s="92"/>
      <c r="O132" s="92"/>
      <c r="P132" s="92"/>
      <c r="Q132" s="92"/>
      <c r="R132" s="92"/>
      <c r="S132" s="92"/>
      <c r="T132" s="92"/>
      <c r="U132" s="92"/>
    </row>
    <row r="133" spans="2:21" s="42" customFormat="1" ht="18">
      <c r="B133" s="92"/>
      <c r="C133" s="92"/>
      <c r="D133" s="92"/>
      <c r="E133" s="92"/>
      <c r="F133" s="92"/>
      <c r="G133" s="92"/>
      <c r="H133" s="92"/>
      <c r="I133" s="92"/>
      <c r="J133" s="92"/>
      <c r="K133" s="92"/>
      <c r="L133" s="92"/>
      <c r="M133" s="92"/>
      <c r="N133" s="92"/>
      <c r="O133" s="92"/>
      <c r="P133" s="92"/>
      <c r="Q133" s="92"/>
      <c r="R133" s="92"/>
      <c r="S133" s="92"/>
      <c r="T133" s="92"/>
      <c r="U133" s="92"/>
    </row>
    <row r="134" spans="2:21" s="42" customFormat="1" ht="18">
      <c r="B134" s="92"/>
      <c r="C134" s="92"/>
      <c r="D134" s="92"/>
      <c r="E134" s="92"/>
      <c r="F134" s="92"/>
      <c r="G134" s="92"/>
      <c r="H134" s="92"/>
      <c r="I134" s="92"/>
      <c r="J134" s="92"/>
      <c r="K134" s="92"/>
      <c r="L134" s="92"/>
      <c r="M134" s="92"/>
      <c r="N134" s="92"/>
      <c r="O134" s="92"/>
      <c r="P134" s="92"/>
      <c r="Q134" s="92"/>
      <c r="R134" s="92"/>
      <c r="S134" s="92"/>
      <c r="T134" s="92"/>
      <c r="U134" s="92"/>
    </row>
    <row r="135" spans="2:21" s="42" customFormat="1" ht="18">
      <c r="B135" s="92"/>
      <c r="C135" s="92"/>
      <c r="D135" s="92"/>
      <c r="E135" s="92"/>
      <c r="F135" s="92"/>
      <c r="G135" s="92"/>
      <c r="H135" s="92"/>
      <c r="I135" s="92"/>
      <c r="J135" s="92"/>
      <c r="K135" s="92"/>
      <c r="L135" s="92"/>
      <c r="M135" s="92"/>
      <c r="N135" s="92"/>
      <c r="O135" s="92"/>
      <c r="P135" s="92"/>
      <c r="Q135" s="92"/>
      <c r="R135" s="92"/>
      <c r="S135" s="92"/>
      <c r="T135" s="92"/>
      <c r="U135" s="92"/>
    </row>
    <row r="136" spans="2:21" s="42" customFormat="1" ht="18">
      <c r="B136" s="92"/>
      <c r="C136" s="92"/>
      <c r="D136" s="92"/>
      <c r="E136" s="92"/>
      <c r="F136" s="92"/>
      <c r="G136" s="92"/>
      <c r="H136" s="92"/>
      <c r="I136" s="92"/>
      <c r="J136" s="92"/>
      <c r="K136" s="92"/>
      <c r="L136" s="92"/>
      <c r="M136" s="92"/>
      <c r="N136" s="92"/>
      <c r="O136" s="92"/>
      <c r="P136" s="92"/>
      <c r="Q136" s="92"/>
      <c r="R136" s="92"/>
      <c r="S136" s="92"/>
      <c r="T136" s="92"/>
      <c r="U136" s="92"/>
    </row>
    <row r="137" spans="2:21" s="42" customFormat="1" ht="18">
      <c r="B137" s="92"/>
      <c r="C137" s="92"/>
      <c r="D137" s="92"/>
      <c r="E137" s="92"/>
      <c r="F137" s="92"/>
      <c r="G137" s="92"/>
      <c r="H137" s="92"/>
      <c r="I137" s="92"/>
      <c r="J137" s="92"/>
      <c r="K137" s="92"/>
      <c r="L137" s="92"/>
      <c r="M137" s="92"/>
      <c r="N137" s="92"/>
      <c r="O137" s="92"/>
      <c r="P137" s="92"/>
      <c r="Q137" s="92"/>
      <c r="R137" s="92"/>
      <c r="S137" s="92"/>
      <c r="T137" s="92"/>
      <c r="U137" s="92"/>
    </row>
    <row r="138" spans="2:21" s="42" customFormat="1" ht="18">
      <c r="B138" s="92"/>
      <c r="C138" s="92"/>
      <c r="D138" s="92"/>
      <c r="E138" s="92"/>
      <c r="F138" s="92"/>
      <c r="G138" s="92"/>
      <c r="H138" s="92"/>
      <c r="I138" s="92"/>
      <c r="J138" s="92"/>
      <c r="K138" s="92"/>
      <c r="L138" s="92"/>
      <c r="M138" s="92"/>
      <c r="N138" s="92"/>
      <c r="O138" s="92"/>
      <c r="P138" s="92"/>
      <c r="Q138" s="92"/>
      <c r="R138" s="92"/>
      <c r="S138" s="92"/>
      <c r="T138" s="92"/>
      <c r="U138" s="92"/>
    </row>
    <row r="139" spans="2:21" s="42" customFormat="1" ht="18">
      <c r="B139" s="92"/>
      <c r="C139" s="92"/>
      <c r="D139" s="92"/>
      <c r="E139" s="92"/>
      <c r="F139" s="92"/>
      <c r="G139" s="92"/>
      <c r="H139" s="92"/>
      <c r="I139" s="92"/>
      <c r="J139" s="92"/>
      <c r="K139" s="92"/>
      <c r="L139" s="92"/>
      <c r="M139" s="92"/>
      <c r="N139" s="92"/>
      <c r="O139" s="92"/>
      <c r="P139" s="92"/>
      <c r="Q139" s="92"/>
      <c r="R139" s="92"/>
      <c r="S139" s="92"/>
      <c r="T139" s="92"/>
      <c r="U139" s="92"/>
    </row>
    <row r="140" spans="2:21" s="42" customFormat="1" ht="18">
      <c r="B140" s="92"/>
      <c r="C140" s="92"/>
      <c r="D140" s="92"/>
      <c r="E140" s="92"/>
      <c r="F140" s="92"/>
      <c r="G140" s="92"/>
      <c r="H140" s="92"/>
      <c r="I140" s="92"/>
      <c r="J140" s="92"/>
      <c r="K140" s="92"/>
      <c r="L140" s="92"/>
      <c r="M140" s="92"/>
      <c r="N140" s="92"/>
      <c r="O140" s="92"/>
      <c r="P140" s="92"/>
      <c r="Q140" s="92"/>
      <c r="R140" s="92"/>
      <c r="S140" s="92"/>
      <c r="T140" s="92"/>
      <c r="U140" s="92"/>
    </row>
    <row r="141" spans="2:21" s="42" customFormat="1" ht="18">
      <c r="B141" s="92"/>
      <c r="C141" s="92"/>
      <c r="D141" s="92"/>
      <c r="E141" s="92"/>
      <c r="F141" s="92"/>
      <c r="G141" s="92"/>
      <c r="H141" s="92"/>
      <c r="I141" s="92"/>
      <c r="J141" s="92"/>
      <c r="K141" s="92"/>
      <c r="L141" s="92"/>
      <c r="M141" s="92"/>
      <c r="N141" s="92"/>
      <c r="O141" s="92"/>
      <c r="P141" s="92"/>
      <c r="Q141" s="92"/>
      <c r="R141" s="92"/>
      <c r="S141" s="92"/>
      <c r="T141" s="92"/>
      <c r="U141" s="92"/>
    </row>
    <row r="142" spans="2:21" s="42" customFormat="1" ht="18">
      <c r="B142" s="92"/>
      <c r="C142" s="92"/>
      <c r="D142" s="92"/>
      <c r="E142" s="92"/>
      <c r="F142" s="92"/>
      <c r="G142" s="92"/>
      <c r="H142" s="92"/>
      <c r="I142" s="92"/>
      <c r="J142" s="92"/>
      <c r="K142" s="92"/>
      <c r="L142" s="92"/>
      <c r="M142" s="92"/>
      <c r="N142" s="92"/>
      <c r="O142" s="92"/>
      <c r="P142" s="92"/>
      <c r="Q142" s="92"/>
      <c r="R142" s="92"/>
      <c r="S142" s="92"/>
      <c r="T142" s="92"/>
      <c r="U142" s="92"/>
    </row>
    <row r="143" spans="2:21" s="42" customFormat="1" ht="18">
      <c r="B143" s="92"/>
      <c r="C143" s="92"/>
      <c r="D143" s="92"/>
      <c r="E143" s="92"/>
      <c r="F143" s="92"/>
      <c r="G143" s="92"/>
      <c r="H143" s="92"/>
      <c r="I143" s="92"/>
      <c r="J143" s="92"/>
      <c r="K143" s="92"/>
      <c r="L143" s="92"/>
      <c r="M143" s="92"/>
      <c r="N143" s="92"/>
      <c r="O143" s="92"/>
      <c r="P143" s="92"/>
      <c r="Q143" s="92"/>
      <c r="R143" s="92"/>
      <c r="S143" s="92"/>
      <c r="T143" s="92"/>
      <c r="U143" s="92"/>
    </row>
    <row r="144" spans="2:21" s="42" customFormat="1" ht="18">
      <c r="B144" s="92"/>
      <c r="C144" s="92"/>
      <c r="D144" s="92"/>
      <c r="E144" s="92"/>
      <c r="F144" s="92"/>
      <c r="G144" s="92"/>
      <c r="H144" s="92"/>
      <c r="I144" s="92"/>
      <c r="J144" s="92"/>
      <c r="K144" s="92"/>
      <c r="L144" s="92"/>
      <c r="M144" s="92"/>
      <c r="N144" s="92"/>
      <c r="O144" s="92"/>
      <c r="P144" s="92"/>
      <c r="Q144" s="92"/>
      <c r="R144" s="92"/>
      <c r="S144" s="92"/>
      <c r="T144" s="92"/>
      <c r="U144" s="92"/>
    </row>
    <row r="145" spans="2:21" s="42" customFormat="1" ht="18">
      <c r="B145" s="92"/>
      <c r="C145" s="92"/>
      <c r="D145" s="92"/>
      <c r="E145" s="92"/>
      <c r="F145" s="92"/>
      <c r="G145" s="92"/>
      <c r="H145" s="92"/>
      <c r="I145" s="92"/>
      <c r="J145" s="92"/>
      <c r="K145" s="92"/>
      <c r="L145" s="92"/>
      <c r="M145" s="92"/>
      <c r="N145" s="92"/>
      <c r="O145" s="92"/>
      <c r="P145" s="92"/>
      <c r="Q145" s="92"/>
      <c r="R145" s="92"/>
      <c r="S145" s="92"/>
      <c r="T145" s="92"/>
      <c r="U145" s="92"/>
    </row>
    <row r="146" spans="2:21" s="42" customFormat="1" ht="18">
      <c r="B146" s="92"/>
      <c r="C146" s="92"/>
      <c r="D146" s="92"/>
      <c r="E146" s="92"/>
      <c r="F146" s="92"/>
      <c r="G146" s="92"/>
      <c r="H146" s="92"/>
      <c r="I146" s="92"/>
      <c r="J146" s="92"/>
      <c r="K146" s="92"/>
      <c r="L146" s="92"/>
      <c r="M146" s="92"/>
      <c r="N146" s="92"/>
      <c r="O146" s="92"/>
      <c r="P146" s="92"/>
      <c r="Q146" s="92"/>
      <c r="R146" s="92"/>
      <c r="S146" s="92"/>
      <c r="T146" s="92"/>
      <c r="U146" s="92"/>
    </row>
    <row r="147" spans="2:21" s="42" customFormat="1" ht="18">
      <c r="B147" s="92"/>
      <c r="C147" s="92"/>
      <c r="D147" s="92"/>
      <c r="E147" s="92"/>
      <c r="F147" s="92"/>
      <c r="G147" s="92"/>
      <c r="H147" s="92"/>
      <c r="I147" s="92"/>
      <c r="J147" s="92"/>
      <c r="K147" s="92"/>
      <c r="L147" s="92"/>
      <c r="M147" s="92"/>
      <c r="N147" s="92"/>
      <c r="O147" s="92"/>
      <c r="P147" s="92"/>
      <c r="Q147" s="92"/>
      <c r="R147" s="92"/>
      <c r="S147" s="92"/>
      <c r="T147" s="92"/>
      <c r="U147" s="92"/>
    </row>
    <row r="148" spans="2:21" s="42" customFormat="1" ht="18">
      <c r="B148" s="92"/>
      <c r="C148" s="92"/>
      <c r="D148" s="92"/>
      <c r="E148" s="92"/>
      <c r="F148" s="92"/>
      <c r="G148" s="92"/>
      <c r="H148" s="92"/>
      <c r="I148" s="92"/>
      <c r="J148" s="92"/>
      <c r="K148" s="92"/>
      <c r="L148" s="92"/>
      <c r="M148" s="92"/>
      <c r="N148" s="92"/>
      <c r="O148" s="92"/>
      <c r="P148" s="92"/>
      <c r="Q148" s="92"/>
      <c r="R148" s="92"/>
      <c r="S148" s="92"/>
      <c r="T148" s="92"/>
      <c r="U148" s="92"/>
    </row>
    <row r="149" spans="2:21" s="42" customFormat="1" ht="18">
      <c r="B149" s="92"/>
      <c r="C149" s="92"/>
      <c r="D149" s="92"/>
      <c r="E149" s="92"/>
      <c r="F149" s="92"/>
      <c r="G149" s="92"/>
      <c r="H149" s="92"/>
      <c r="I149" s="92"/>
      <c r="J149" s="92"/>
      <c r="K149" s="92"/>
      <c r="L149" s="92"/>
      <c r="M149" s="92"/>
      <c r="N149" s="92"/>
      <c r="O149" s="92"/>
      <c r="P149" s="92"/>
      <c r="Q149" s="92"/>
      <c r="R149" s="92"/>
      <c r="S149" s="92"/>
      <c r="T149" s="92"/>
      <c r="U149" s="92"/>
    </row>
    <row r="150" spans="2:21" s="42" customFormat="1" ht="18">
      <c r="B150" s="92"/>
      <c r="C150" s="92"/>
      <c r="D150" s="92"/>
      <c r="E150" s="92"/>
      <c r="F150" s="92"/>
      <c r="G150" s="92"/>
      <c r="H150" s="92"/>
      <c r="I150" s="92"/>
      <c r="J150" s="92"/>
      <c r="K150" s="92"/>
      <c r="L150" s="92"/>
      <c r="M150" s="92"/>
      <c r="N150" s="92"/>
      <c r="O150" s="92"/>
      <c r="P150" s="92"/>
      <c r="Q150" s="92"/>
      <c r="R150" s="92"/>
      <c r="S150" s="92"/>
      <c r="T150" s="92"/>
      <c r="U150" s="92"/>
    </row>
    <row r="151" spans="2:21" s="42" customFormat="1" ht="18">
      <c r="B151" s="92"/>
      <c r="C151" s="92"/>
      <c r="D151" s="92"/>
      <c r="E151" s="92"/>
      <c r="F151" s="92"/>
      <c r="G151" s="92"/>
      <c r="H151" s="92"/>
      <c r="I151" s="92"/>
      <c r="J151" s="92"/>
      <c r="K151" s="92"/>
      <c r="L151" s="92"/>
      <c r="M151" s="92"/>
      <c r="N151" s="92"/>
      <c r="O151" s="92"/>
      <c r="P151" s="92"/>
      <c r="Q151" s="92"/>
      <c r="R151" s="92"/>
      <c r="S151" s="92"/>
      <c r="T151" s="92"/>
      <c r="U151" s="92"/>
    </row>
    <row r="152" spans="2:21" s="42" customFormat="1" ht="18">
      <c r="B152" s="92"/>
      <c r="C152" s="92"/>
      <c r="D152" s="92"/>
      <c r="E152" s="92"/>
      <c r="F152" s="92"/>
      <c r="G152" s="92"/>
      <c r="H152" s="92"/>
      <c r="I152" s="92"/>
      <c r="J152" s="92"/>
      <c r="K152" s="92"/>
      <c r="L152" s="92"/>
      <c r="M152" s="92"/>
      <c r="N152" s="92"/>
      <c r="O152" s="92"/>
      <c r="P152" s="92"/>
      <c r="Q152" s="92"/>
      <c r="R152" s="92"/>
      <c r="S152" s="92"/>
      <c r="T152" s="92"/>
      <c r="U152" s="92"/>
    </row>
    <row r="153" spans="2:21" s="42" customFormat="1" ht="18">
      <c r="B153" s="92"/>
      <c r="C153" s="92"/>
      <c r="D153" s="92"/>
      <c r="E153" s="92"/>
      <c r="F153" s="92"/>
      <c r="G153" s="92"/>
      <c r="H153" s="92"/>
      <c r="I153" s="92"/>
      <c r="J153" s="92"/>
      <c r="K153" s="92"/>
      <c r="L153" s="92"/>
      <c r="M153" s="92"/>
      <c r="N153" s="92"/>
      <c r="O153" s="92"/>
      <c r="P153" s="92"/>
      <c r="Q153" s="92"/>
      <c r="R153" s="92"/>
      <c r="S153" s="92"/>
      <c r="T153" s="92"/>
      <c r="U153" s="92"/>
    </row>
    <row r="154" spans="2:21" s="42" customFormat="1" ht="18">
      <c r="B154" s="92"/>
      <c r="C154" s="92"/>
      <c r="D154" s="92"/>
      <c r="E154" s="92"/>
      <c r="F154" s="92"/>
      <c r="G154" s="92"/>
      <c r="H154" s="92"/>
      <c r="I154" s="92"/>
      <c r="J154" s="92"/>
      <c r="K154" s="92"/>
      <c r="L154" s="92"/>
      <c r="M154" s="92"/>
      <c r="N154" s="92"/>
      <c r="O154" s="92"/>
      <c r="P154" s="92"/>
      <c r="Q154" s="92"/>
      <c r="R154" s="92"/>
      <c r="S154" s="92"/>
      <c r="T154" s="92"/>
      <c r="U154" s="92"/>
    </row>
    <row r="155" spans="2:21" s="42" customFormat="1" ht="18">
      <c r="B155" s="92"/>
      <c r="C155" s="92"/>
      <c r="D155" s="92"/>
      <c r="E155" s="92"/>
      <c r="F155" s="92"/>
      <c r="G155" s="92"/>
      <c r="H155" s="92"/>
      <c r="I155" s="92"/>
      <c r="J155" s="92"/>
      <c r="K155" s="92"/>
      <c r="L155" s="92"/>
      <c r="M155" s="92"/>
      <c r="N155" s="92"/>
      <c r="O155" s="92"/>
      <c r="P155" s="92"/>
      <c r="Q155" s="92"/>
      <c r="R155" s="92"/>
      <c r="S155" s="92"/>
      <c r="T155" s="92"/>
      <c r="U155" s="92"/>
    </row>
    <row r="156" spans="2:21" s="42" customFormat="1" ht="18">
      <c r="B156" s="92"/>
      <c r="C156" s="92"/>
      <c r="D156" s="92"/>
      <c r="E156" s="92"/>
      <c r="F156" s="92"/>
      <c r="G156" s="92"/>
      <c r="H156" s="92"/>
      <c r="I156" s="92"/>
      <c r="J156" s="92"/>
      <c r="K156" s="92"/>
      <c r="L156" s="92"/>
      <c r="M156" s="92"/>
      <c r="N156" s="92"/>
      <c r="O156" s="92"/>
      <c r="P156" s="92"/>
      <c r="Q156" s="92"/>
      <c r="R156" s="92"/>
      <c r="S156" s="92"/>
      <c r="T156" s="92"/>
      <c r="U156" s="92"/>
    </row>
    <row r="157" spans="2:21" s="42" customFormat="1" ht="18">
      <c r="B157" s="92"/>
      <c r="C157" s="92"/>
      <c r="D157" s="92"/>
      <c r="E157" s="92"/>
      <c r="F157" s="92"/>
      <c r="G157" s="92"/>
      <c r="H157" s="92"/>
      <c r="I157" s="92"/>
      <c r="J157" s="92"/>
      <c r="K157" s="92"/>
      <c r="L157" s="92"/>
      <c r="M157" s="92"/>
      <c r="N157" s="92"/>
      <c r="O157" s="92"/>
      <c r="P157" s="92"/>
      <c r="Q157" s="92"/>
      <c r="R157" s="92"/>
      <c r="S157" s="92"/>
      <c r="T157" s="92"/>
      <c r="U157" s="92"/>
    </row>
    <row r="158" spans="2:21" s="42" customFormat="1" ht="18">
      <c r="B158" s="92"/>
      <c r="C158" s="92"/>
      <c r="D158" s="92"/>
      <c r="E158" s="92"/>
      <c r="F158" s="92"/>
      <c r="G158" s="92"/>
      <c r="H158" s="92"/>
      <c r="I158" s="92"/>
      <c r="J158" s="92"/>
      <c r="K158" s="92"/>
      <c r="L158" s="92"/>
      <c r="M158" s="92"/>
      <c r="N158" s="92"/>
      <c r="O158" s="92"/>
      <c r="P158" s="92"/>
      <c r="Q158" s="92"/>
      <c r="R158" s="92"/>
      <c r="S158" s="92"/>
      <c r="T158" s="92"/>
      <c r="U158" s="92"/>
    </row>
    <row r="159" spans="2:21" s="42" customFormat="1" ht="18">
      <c r="B159" s="92"/>
      <c r="C159" s="92"/>
      <c r="D159" s="92"/>
      <c r="E159" s="92"/>
      <c r="F159" s="92"/>
      <c r="G159" s="92"/>
      <c r="H159" s="92"/>
      <c r="I159" s="92"/>
      <c r="J159" s="92"/>
      <c r="K159" s="92"/>
      <c r="L159" s="92"/>
      <c r="M159" s="92"/>
      <c r="N159" s="92"/>
      <c r="O159" s="92"/>
      <c r="P159" s="92"/>
      <c r="Q159" s="92"/>
      <c r="R159" s="92"/>
      <c r="S159" s="92"/>
      <c r="T159" s="92"/>
      <c r="U159" s="92"/>
    </row>
    <row r="160" spans="2:21" s="42" customFormat="1" ht="18">
      <c r="B160" s="92"/>
      <c r="C160" s="92"/>
      <c r="D160" s="92"/>
      <c r="E160" s="92"/>
      <c r="F160" s="92"/>
      <c r="G160" s="92"/>
      <c r="H160" s="92"/>
      <c r="I160" s="92"/>
      <c r="J160" s="92"/>
      <c r="K160" s="92"/>
      <c r="L160" s="92"/>
      <c r="M160" s="92"/>
      <c r="N160" s="92"/>
      <c r="O160" s="92"/>
      <c r="P160" s="92"/>
      <c r="Q160" s="92"/>
      <c r="R160" s="92"/>
      <c r="S160" s="92"/>
      <c r="T160" s="92"/>
      <c r="U160" s="92"/>
    </row>
    <row r="161" spans="2:21" s="42" customFormat="1" ht="18">
      <c r="B161" s="92"/>
      <c r="C161" s="92"/>
      <c r="D161" s="92"/>
      <c r="E161" s="92"/>
      <c r="F161" s="92"/>
      <c r="G161" s="92"/>
      <c r="H161" s="92"/>
      <c r="I161" s="92"/>
      <c r="J161" s="92"/>
      <c r="K161" s="92"/>
      <c r="L161" s="92"/>
      <c r="M161" s="92"/>
      <c r="N161" s="92"/>
      <c r="O161" s="92"/>
      <c r="P161" s="92"/>
      <c r="Q161" s="92"/>
      <c r="R161" s="92"/>
      <c r="S161" s="92"/>
      <c r="T161" s="92"/>
      <c r="U161" s="92"/>
    </row>
    <row r="162" spans="2:21" s="42" customFormat="1" ht="18">
      <c r="B162" s="92"/>
      <c r="C162" s="92"/>
      <c r="D162" s="92"/>
      <c r="E162" s="92"/>
      <c r="F162" s="92"/>
      <c r="G162" s="92"/>
      <c r="H162" s="92"/>
      <c r="I162" s="92"/>
      <c r="J162" s="92"/>
      <c r="K162" s="92"/>
      <c r="L162" s="92"/>
      <c r="M162" s="92"/>
      <c r="N162" s="92"/>
      <c r="O162" s="92"/>
      <c r="P162" s="92"/>
      <c r="Q162" s="92"/>
      <c r="R162" s="92"/>
      <c r="S162" s="92"/>
      <c r="T162" s="92"/>
      <c r="U162" s="92"/>
    </row>
    <row r="163" spans="2:21" s="42" customFormat="1" ht="18">
      <c r="B163" s="92"/>
      <c r="C163" s="92"/>
      <c r="D163" s="92"/>
      <c r="E163" s="92"/>
      <c r="F163" s="92"/>
      <c r="G163" s="92"/>
      <c r="H163" s="92"/>
      <c r="I163" s="92"/>
      <c r="J163" s="92"/>
      <c r="K163" s="92"/>
      <c r="L163" s="92"/>
      <c r="M163" s="92"/>
      <c r="N163" s="92"/>
      <c r="O163" s="92"/>
      <c r="P163" s="92"/>
      <c r="Q163" s="92"/>
      <c r="R163" s="92"/>
      <c r="S163" s="92"/>
      <c r="T163" s="92"/>
      <c r="U163" s="92"/>
    </row>
    <row r="164" spans="2:21" s="42" customFormat="1" ht="18">
      <c r="B164" s="92"/>
      <c r="C164" s="92"/>
      <c r="D164" s="92"/>
      <c r="E164" s="92"/>
      <c r="F164" s="92"/>
      <c r="G164" s="92"/>
      <c r="H164" s="92"/>
      <c r="I164" s="92"/>
      <c r="J164" s="92"/>
      <c r="K164" s="92"/>
      <c r="L164" s="92"/>
      <c r="M164" s="92"/>
      <c r="N164" s="92"/>
      <c r="O164" s="92"/>
      <c r="P164" s="92"/>
      <c r="Q164" s="92"/>
      <c r="R164" s="92"/>
      <c r="S164" s="92"/>
      <c r="T164" s="92"/>
      <c r="U164" s="92"/>
    </row>
    <row r="165" spans="2:21" s="42" customFormat="1" ht="18">
      <c r="B165" s="92"/>
      <c r="C165" s="92"/>
      <c r="D165" s="92"/>
      <c r="E165" s="92"/>
      <c r="F165" s="92"/>
      <c r="G165" s="92"/>
      <c r="H165" s="92"/>
      <c r="I165" s="92"/>
      <c r="J165" s="92"/>
      <c r="K165" s="92"/>
      <c r="L165" s="92"/>
      <c r="M165" s="92"/>
      <c r="N165" s="92"/>
      <c r="O165" s="92"/>
      <c r="P165" s="92"/>
      <c r="Q165" s="92"/>
      <c r="R165" s="92"/>
      <c r="S165" s="92"/>
      <c r="T165" s="92"/>
      <c r="U165" s="92"/>
    </row>
    <row r="166" spans="2:21" s="42" customFormat="1" ht="18">
      <c r="B166" s="92"/>
      <c r="C166" s="92"/>
      <c r="D166" s="92"/>
      <c r="E166" s="92"/>
      <c r="F166" s="92"/>
      <c r="G166" s="92"/>
      <c r="H166" s="92"/>
      <c r="I166" s="92"/>
      <c r="J166" s="92"/>
      <c r="K166" s="92"/>
      <c r="L166" s="92"/>
      <c r="M166" s="92"/>
      <c r="N166" s="92"/>
      <c r="O166" s="92"/>
      <c r="P166" s="92"/>
      <c r="Q166" s="92"/>
      <c r="R166" s="92"/>
      <c r="S166" s="92"/>
      <c r="T166" s="92"/>
      <c r="U166" s="92"/>
    </row>
    <row r="167" spans="2:21" s="42" customFormat="1" ht="18">
      <c r="B167" s="92"/>
      <c r="C167" s="92"/>
      <c r="D167" s="92"/>
      <c r="E167" s="92"/>
      <c r="F167" s="92"/>
      <c r="G167" s="92"/>
      <c r="H167" s="92"/>
      <c r="I167" s="92"/>
      <c r="J167" s="92"/>
      <c r="K167" s="92"/>
      <c r="L167" s="92"/>
      <c r="M167" s="92"/>
      <c r="N167" s="92"/>
      <c r="O167" s="92"/>
      <c r="P167" s="92"/>
      <c r="Q167" s="92"/>
      <c r="R167" s="92"/>
      <c r="S167" s="92"/>
      <c r="T167" s="92"/>
      <c r="U167" s="92"/>
    </row>
    <row r="168" spans="2:21" s="42" customFormat="1" ht="18">
      <c r="B168" s="92"/>
      <c r="C168" s="92"/>
      <c r="D168" s="92"/>
      <c r="E168" s="92"/>
      <c r="F168" s="92"/>
      <c r="G168" s="92"/>
      <c r="H168" s="92"/>
      <c r="I168" s="92"/>
      <c r="J168" s="92"/>
      <c r="K168" s="92"/>
      <c r="L168" s="92"/>
      <c r="M168" s="92"/>
      <c r="N168" s="92"/>
      <c r="O168" s="92"/>
      <c r="P168" s="92"/>
      <c r="Q168" s="92"/>
      <c r="R168" s="92"/>
      <c r="S168" s="92"/>
      <c r="T168" s="92"/>
      <c r="U168" s="92"/>
    </row>
    <row r="169" spans="2:21" s="42" customFormat="1" ht="18">
      <c r="B169" s="92"/>
      <c r="C169" s="92"/>
      <c r="D169" s="92"/>
      <c r="E169" s="92"/>
      <c r="F169" s="92"/>
      <c r="G169" s="92"/>
      <c r="H169" s="92"/>
      <c r="I169" s="92"/>
      <c r="J169" s="92"/>
      <c r="K169" s="92"/>
      <c r="L169" s="92"/>
      <c r="M169" s="92"/>
      <c r="N169" s="92"/>
      <c r="O169" s="92"/>
      <c r="P169" s="92"/>
      <c r="Q169" s="92"/>
      <c r="R169" s="92"/>
      <c r="S169" s="92"/>
      <c r="T169" s="92"/>
      <c r="U169" s="92"/>
    </row>
    <row r="170" spans="2:21" s="42" customFormat="1" ht="18">
      <c r="B170" s="92"/>
      <c r="C170" s="92"/>
      <c r="D170" s="92"/>
      <c r="E170" s="92"/>
      <c r="F170" s="92"/>
      <c r="G170" s="92"/>
      <c r="H170" s="92"/>
      <c r="I170" s="92"/>
      <c r="J170" s="92"/>
      <c r="K170" s="92"/>
      <c r="L170" s="92"/>
      <c r="M170" s="92"/>
      <c r="N170" s="92"/>
      <c r="O170" s="92"/>
      <c r="P170" s="92"/>
      <c r="Q170" s="92"/>
      <c r="R170" s="92"/>
      <c r="S170" s="92"/>
      <c r="T170" s="92"/>
      <c r="U170" s="92"/>
    </row>
    <row r="171" spans="2:21" s="42" customFormat="1" ht="18">
      <c r="B171" s="92"/>
      <c r="C171" s="92"/>
      <c r="D171" s="92"/>
      <c r="E171" s="92"/>
      <c r="F171" s="92"/>
      <c r="G171" s="92"/>
      <c r="H171" s="92"/>
      <c r="I171" s="92"/>
      <c r="J171" s="92"/>
      <c r="K171" s="92"/>
      <c r="L171" s="92"/>
      <c r="M171" s="92"/>
      <c r="N171" s="92"/>
      <c r="O171" s="92"/>
      <c r="P171" s="92"/>
      <c r="Q171" s="92"/>
      <c r="R171" s="92"/>
      <c r="S171" s="92"/>
      <c r="T171" s="92"/>
      <c r="U171" s="92"/>
    </row>
    <row r="172" spans="2:21" s="42" customFormat="1" ht="18">
      <c r="B172" s="92"/>
      <c r="C172" s="92"/>
      <c r="D172" s="92"/>
      <c r="E172" s="92"/>
      <c r="F172" s="92"/>
      <c r="G172" s="92"/>
      <c r="H172" s="92"/>
      <c r="I172" s="92"/>
      <c r="J172" s="92"/>
      <c r="K172" s="92"/>
      <c r="L172" s="92"/>
      <c r="M172" s="92"/>
      <c r="N172" s="92"/>
      <c r="O172" s="92"/>
      <c r="P172" s="92"/>
      <c r="Q172" s="92"/>
      <c r="R172" s="92"/>
      <c r="S172" s="92"/>
      <c r="T172" s="92"/>
      <c r="U172" s="92"/>
    </row>
    <row r="173" spans="2:21" s="42" customFormat="1" ht="18">
      <c r="B173" s="92"/>
      <c r="C173" s="92"/>
      <c r="D173" s="92"/>
      <c r="E173" s="92"/>
      <c r="F173" s="92"/>
      <c r="G173" s="92"/>
      <c r="H173" s="92"/>
      <c r="I173" s="92"/>
      <c r="J173" s="92"/>
      <c r="K173" s="92"/>
      <c r="L173" s="92"/>
      <c r="M173" s="92"/>
      <c r="N173" s="92"/>
      <c r="O173" s="92"/>
      <c r="P173" s="92"/>
      <c r="Q173" s="92"/>
      <c r="R173" s="92"/>
      <c r="S173" s="92"/>
      <c r="T173" s="92"/>
      <c r="U173" s="92"/>
    </row>
    <row r="174" spans="2:21" s="42" customFormat="1" ht="18">
      <c r="B174" s="92"/>
      <c r="C174" s="92"/>
      <c r="D174" s="92"/>
      <c r="E174" s="92"/>
      <c r="F174" s="92"/>
      <c r="G174" s="92"/>
      <c r="H174" s="92"/>
      <c r="I174" s="92"/>
      <c r="J174" s="92"/>
      <c r="K174" s="92"/>
      <c r="L174" s="92"/>
      <c r="M174" s="92"/>
      <c r="N174" s="92"/>
      <c r="O174" s="92"/>
      <c r="P174" s="92"/>
      <c r="Q174" s="92"/>
      <c r="R174" s="92"/>
      <c r="S174" s="92"/>
      <c r="T174" s="92"/>
      <c r="U174" s="92"/>
    </row>
    <row r="175" spans="2:21" s="42" customFormat="1" ht="18">
      <c r="B175" s="92"/>
      <c r="C175" s="92"/>
      <c r="D175" s="92"/>
      <c r="E175" s="92"/>
      <c r="F175" s="92"/>
      <c r="G175" s="92"/>
      <c r="H175" s="92"/>
      <c r="I175" s="92"/>
      <c r="J175" s="92"/>
      <c r="K175" s="92"/>
      <c r="L175" s="92"/>
      <c r="M175" s="92"/>
      <c r="N175" s="92"/>
      <c r="O175" s="92"/>
      <c r="P175" s="92"/>
      <c r="Q175" s="92"/>
      <c r="R175" s="92"/>
      <c r="S175" s="92"/>
      <c r="T175" s="92"/>
      <c r="U175" s="92"/>
    </row>
    <row r="176" spans="2:21" s="42" customFormat="1" ht="18">
      <c r="B176" s="92"/>
      <c r="C176" s="92"/>
      <c r="D176" s="92"/>
      <c r="E176" s="92"/>
      <c r="F176" s="92"/>
      <c r="G176" s="92"/>
      <c r="H176" s="92"/>
      <c r="I176" s="92"/>
      <c r="J176" s="92"/>
      <c r="K176" s="92"/>
      <c r="L176" s="92"/>
      <c r="M176" s="92"/>
      <c r="N176" s="92"/>
      <c r="O176" s="92"/>
      <c r="P176" s="92"/>
      <c r="Q176" s="92"/>
      <c r="R176" s="92"/>
      <c r="S176" s="92"/>
      <c r="T176" s="92"/>
      <c r="U176" s="92"/>
    </row>
    <row r="177" spans="2:21" s="42" customFormat="1" ht="18">
      <c r="B177" s="92"/>
      <c r="C177" s="92"/>
      <c r="D177" s="92"/>
      <c r="E177" s="92"/>
      <c r="F177" s="92"/>
      <c r="G177" s="92"/>
      <c r="H177" s="92"/>
      <c r="I177" s="92"/>
      <c r="J177" s="92"/>
      <c r="K177" s="92"/>
      <c r="L177" s="92"/>
      <c r="M177" s="92"/>
      <c r="N177" s="92"/>
      <c r="O177" s="92"/>
      <c r="P177" s="92"/>
      <c r="Q177" s="92"/>
      <c r="R177" s="92"/>
      <c r="S177" s="92"/>
      <c r="T177" s="92"/>
      <c r="U177" s="92"/>
    </row>
    <row r="178" spans="2:21" s="42" customFormat="1" ht="18">
      <c r="B178" s="92"/>
      <c r="C178" s="92"/>
      <c r="D178" s="92"/>
      <c r="E178" s="92"/>
      <c r="F178" s="92"/>
      <c r="G178" s="92"/>
      <c r="H178" s="92"/>
      <c r="I178" s="92"/>
      <c r="J178" s="92"/>
      <c r="K178" s="92"/>
      <c r="L178" s="92"/>
      <c r="M178" s="92"/>
      <c r="N178" s="92"/>
      <c r="O178" s="92"/>
      <c r="P178" s="92"/>
      <c r="Q178" s="92"/>
      <c r="R178" s="92"/>
      <c r="S178" s="92"/>
      <c r="T178" s="92"/>
      <c r="U178" s="92"/>
    </row>
    <row r="179" spans="2:21" s="42" customFormat="1" ht="18">
      <c r="B179" s="92"/>
      <c r="C179" s="92"/>
      <c r="D179" s="92"/>
      <c r="E179" s="92"/>
      <c r="F179" s="92"/>
      <c r="G179" s="92"/>
      <c r="H179" s="92"/>
      <c r="I179" s="92"/>
      <c r="J179" s="92"/>
      <c r="K179" s="92"/>
      <c r="L179" s="92"/>
      <c r="M179" s="92"/>
      <c r="N179" s="92"/>
      <c r="O179" s="92"/>
      <c r="P179" s="92"/>
      <c r="Q179" s="92"/>
      <c r="R179" s="92"/>
      <c r="S179" s="92"/>
      <c r="T179" s="92"/>
      <c r="U179" s="92"/>
    </row>
    <row r="180" spans="2:21" s="42" customFormat="1" ht="18">
      <c r="B180" s="92"/>
      <c r="C180" s="92"/>
      <c r="D180" s="92"/>
      <c r="E180" s="92"/>
      <c r="F180" s="92"/>
      <c r="G180" s="92"/>
      <c r="H180" s="92"/>
      <c r="I180" s="92"/>
      <c r="J180" s="92"/>
      <c r="K180" s="92"/>
      <c r="L180" s="92"/>
      <c r="M180" s="92"/>
      <c r="N180" s="92"/>
      <c r="O180" s="92"/>
      <c r="P180" s="92"/>
      <c r="Q180" s="92"/>
      <c r="R180" s="92"/>
      <c r="S180" s="92"/>
      <c r="T180" s="92"/>
      <c r="U180" s="92"/>
    </row>
    <row r="181" spans="2:21" s="42" customFormat="1" ht="18">
      <c r="B181" s="92"/>
      <c r="C181" s="92"/>
      <c r="D181" s="92"/>
      <c r="E181" s="92"/>
      <c r="F181" s="92"/>
      <c r="G181" s="92"/>
      <c r="H181" s="92"/>
      <c r="I181" s="92"/>
      <c r="J181" s="92"/>
      <c r="K181" s="92"/>
      <c r="L181" s="92"/>
      <c r="M181" s="92"/>
      <c r="N181" s="92"/>
      <c r="O181" s="92"/>
      <c r="P181" s="92"/>
      <c r="Q181" s="92"/>
      <c r="R181" s="92"/>
      <c r="S181" s="92"/>
      <c r="T181" s="92"/>
      <c r="U181" s="92"/>
    </row>
    <row r="182" spans="2:21" s="42" customFormat="1" ht="18">
      <c r="B182" s="92"/>
      <c r="C182" s="92"/>
      <c r="D182" s="92"/>
      <c r="E182" s="92"/>
      <c r="F182" s="92"/>
      <c r="G182" s="92"/>
      <c r="H182" s="92"/>
      <c r="I182" s="92"/>
      <c r="J182" s="92"/>
      <c r="K182" s="92"/>
      <c r="L182" s="92"/>
      <c r="M182" s="92"/>
      <c r="N182" s="92"/>
      <c r="O182" s="92"/>
      <c r="P182" s="92"/>
      <c r="Q182" s="92"/>
      <c r="R182" s="92"/>
      <c r="S182" s="92"/>
      <c r="T182" s="92"/>
      <c r="U182" s="92"/>
    </row>
    <row r="183" spans="2:21" s="42" customFormat="1" ht="18">
      <c r="B183" s="92"/>
      <c r="C183" s="92"/>
      <c r="D183" s="92"/>
      <c r="E183" s="92"/>
      <c r="F183" s="92"/>
      <c r="G183" s="92"/>
      <c r="H183" s="92"/>
      <c r="I183" s="92"/>
      <c r="J183" s="92"/>
      <c r="K183" s="92"/>
      <c r="L183" s="92"/>
      <c r="M183" s="92"/>
      <c r="N183" s="92"/>
      <c r="O183" s="92"/>
      <c r="P183" s="92"/>
      <c r="Q183" s="92"/>
      <c r="R183" s="92"/>
      <c r="S183" s="92"/>
      <c r="T183" s="92"/>
      <c r="U183" s="92"/>
    </row>
    <row r="184" spans="2:21" s="42" customFormat="1" ht="18">
      <c r="B184" s="92"/>
      <c r="C184" s="92"/>
      <c r="D184" s="92"/>
      <c r="E184" s="92"/>
      <c r="F184" s="92"/>
      <c r="G184" s="92"/>
      <c r="H184" s="92"/>
      <c r="I184" s="92"/>
      <c r="J184" s="92"/>
      <c r="K184" s="92"/>
      <c r="L184" s="92"/>
      <c r="M184" s="92"/>
      <c r="N184" s="92"/>
      <c r="O184" s="92"/>
      <c r="P184" s="92"/>
      <c r="Q184" s="92"/>
      <c r="R184" s="92"/>
      <c r="S184" s="92"/>
      <c r="T184" s="92"/>
      <c r="U184" s="92"/>
    </row>
    <row r="185" spans="2:21" s="42" customFormat="1" ht="18">
      <c r="B185" s="92"/>
      <c r="C185" s="92"/>
      <c r="D185" s="92"/>
      <c r="E185" s="92"/>
      <c r="F185" s="92"/>
      <c r="G185" s="92"/>
      <c r="H185" s="92"/>
      <c r="I185" s="92"/>
      <c r="J185" s="92"/>
      <c r="K185" s="92"/>
      <c r="L185" s="92"/>
      <c r="M185" s="92"/>
      <c r="N185" s="92"/>
      <c r="O185" s="92"/>
      <c r="P185" s="92"/>
      <c r="Q185" s="92"/>
      <c r="R185" s="92"/>
      <c r="S185" s="92"/>
      <c r="T185" s="92"/>
      <c r="U185" s="92"/>
    </row>
    <row r="186" spans="2:21" s="42" customFormat="1" ht="18">
      <c r="B186" s="92"/>
      <c r="C186" s="92"/>
      <c r="D186" s="92"/>
      <c r="E186" s="92"/>
      <c r="F186" s="92"/>
      <c r="G186" s="92"/>
      <c r="H186" s="92"/>
      <c r="I186" s="92"/>
      <c r="J186" s="92"/>
      <c r="K186" s="92"/>
      <c r="L186" s="92"/>
      <c r="M186" s="92"/>
      <c r="N186" s="92"/>
      <c r="O186" s="92"/>
      <c r="P186" s="92"/>
      <c r="Q186" s="92"/>
      <c r="R186" s="92"/>
      <c r="S186" s="92"/>
      <c r="T186" s="92"/>
      <c r="U186" s="92"/>
    </row>
    <row r="187" spans="2:21" s="42" customFormat="1" ht="18">
      <c r="B187" s="92"/>
      <c r="C187" s="92"/>
      <c r="D187" s="92"/>
      <c r="E187" s="92"/>
      <c r="F187" s="92"/>
      <c r="G187" s="92"/>
      <c r="H187" s="92"/>
      <c r="I187" s="92"/>
      <c r="J187" s="92"/>
      <c r="K187" s="92"/>
      <c r="L187" s="92"/>
      <c r="M187" s="92"/>
      <c r="N187" s="92"/>
      <c r="O187" s="92"/>
      <c r="P187" s="92"/>
      <c r="Q187" s="92"/>
      <c r="R187" s="92"/>
      <c r="S187" s="92"/>
      <c r="T187" s="92"/>
      <c r="U187" s="92"/>
    </row>
    <row r="188" spans="2:21" s="42" customFormat="1" ht="18">
      <c r="B188" s="92"/>
      <c r="C188" s="92"/>
      <c r="D188" s="92"/>
      <c r="E188" s="92"/>
      <c r="F188" s="92"/>
      <c r="G188" s="92"/>
      <c r="H188" s="92"/>
      <c r="I188" s="92"/>
      <c r="J188" s="92"/>
      <c r="K188" s="92"/>
      <c r="L188" s="92"/>
      <c r="M188" s="92"/>
      <c r="N188" s="92"/>
      <c r="O188" s="92"/>
      <c r="P188" s="92"/>
      <c r="Q188" s="92"/>
      <c r="R188" s="92"/>
      <c r="S188" s="92"/>
      <c r="T188" s="92"/>
      <c r="U188" s="92"/>
    </row>
    <row r="189" spans="2:21" s="42" customFormat="1" ht="18">
      <c r="B189" s="92"/>
      <c r="C189" s="92"/>
      <c r="D189" s="92"/>
      <c r="E189" s="92"/>
      <c r="F189" s="92"/>
      <c r="G189" s="92"/>
      <c r="H189" s="92"/>
      <c r="I189" s="92"/>
      <c r="J189" s="92"/>
      <c r="K189" s="92"/>
      <c r="L189" s="92"/>
      <c r="M189" s="92"/>
      <c r="N189" s="92"/>
      <c r="O189" s="92"/>
      <c r="P189" s="92"/>
      <c r="Q189" s="92"/>
      <c r="R189" s="92"/>
      <c r="S189" s="92"/>
      <c r="T189" s="92"/>
      <c r="U189" s="92"/>
    </row>
    <row r="190" spans="2:21" s="42" customFormat="1" ht="18">
      <c r="B190" s="92"/>
      <c r="C190" s="92"/>
      <c r="D190" s="92"/>
      <c r="E190" s="92"/>
      <c r="F190" s="92"/>
      <c r="G190" s="92"/>
      <c r="H190" s="92"/>
      <c r="I190" s="92"/>
      <c r="J190" s="92"/>
      <c r="K190" s="92"/>
      <c r="L190" s="92"/>
      <c r="M190" s="92"/>
      <c r="N190" s="92"/>
      <c r="O190" s="92"/>
      <c r="P190" s="92"/>
      <c r="Q190" s="92"/>
      <c r="R190" s="92"/>
      <c r="S190" s="92"/>
      <c r="T190" s="92"/>
      <c r="U190" s="92"/>
    </row>
    <row r="191" spans="2:21" s="42" customFormat="1" ht="18">
      <c r="B191" s="92"/>
      <c r="C191" s="92"/>
      <c r="D191" s="92"/>
      <c r="E191" s="92"/>
      <c r="F191" s="92"/>
      <c r="G191" s="92"/>
      <c r="H191" s="92"/>
      <c r="I191" s="92"/>
      <c r="J191" s="92"/>
      <c r="K191" s="92"/>
      <c r="L191" s="92"/>
      <c r="M191" s="92"/>
      <c r="N191" s="92"/>
      <c r="O191" s="92"/>
      <c r="P191" s="92"/>
      <c r="Q191" s="92"/>
      <c r="R191" s="92"/>
      <c r="S191" s="92"/>
      <c r="T191" s="92"/>
      <c r="U191" s="92"/>
    </row>
    <row r="192" spans="2:21" s="42" customFormat="1" ht="18">
      <c r="B192" s="92"/>
      <c r="C192" s="92"/>
      <c r="D192" s="92"/>
      <c r="E192" s="92"/>
      <c r="F192" s="92"/>
      <c r="G192" s="92"/>
      <c r="H192" s="92"/>
      <c r="I192" s="92"/>
      <c r="J192" s="92"/>
      <c r="K192" s="92"/>
      <c r="L192" s="92"/>
      <c r="M192" s="92"/>
      <c r="N192" s="92"/>
      <c r="O192" s="92"/>
      <c r="P192" s="92"/>
      <c r="Q192" s="92"/>
      <c r="R192" s="92"/>
      <c r="S192" s="92"/>
      <c r="T192" s="92"/>
      <c r="U192" s="92"/>
    </row>
    <row r="193" spans="2:23" s="42" customFormat="1" ht="18">
      <c r="B193" s="92"/>
      <c r="C193" s="92"/>
      <c r="D193" s="92"/>
      <c r="E193" s="92"/>
      <c r="F193" s="92"/>
      <c r="G193" s="92"/>
      <c r="H193" s="92"/>
      <c r="I193" s="92"/>
      <c r="J193" s="92"/>
      <c r="K193" s="92"/>
      <c r="L193" s="92"/>
      <c r="M193" s="92"/>
      <c r="N193" s="92"/>
      <c r="O193" s="92"/>
      <c r="P193" s="92"/>
      <c r="Q193" s="92"/>
      <c r="R193" s="92"/>
      <c r="S193" s="92"/>
      <c r="T193" s="92"/>
      <c r="U193" s="92"/>
    </row>
    <row r="194" spans="2:23" ht="18">
      <c r="V194" s="42"/>
      <c r="W194" s="42"/>
    </row>
    <row r="195" spans="2:23" ht="18">
      <c r="V195" s="42"/>
      <c r="W195" s="42"/>
    </row>
    <row r="196" spans="2:23" ht="18">
      <c r="V196" s="42"/>
      <c r="W196" s="42"/>
    </row>
    <row r="197" spans="2:23" ht="18">
      <c r="V197" s="42"/>
      <c r="W197" s="42"/>
    </row>
    <row r="198" spans="2:23" ht="18">
      <c r="V198" s="42"/>
      <c r="W198" s="42"/>
    </row>
  </sheetData>
  <mergeCells count="107">
    <mergeCell ref="V1:W2"/>
    <mergeCell ref="C4:F4"/>
    <mergeCell ref="H4:J4"/>
    <mergeCell ref="K4:N4"/>
    <mergeCell ref="C5:F5"/>
    <mergeCell ref="H5:J5"/>
    <mergeCell ref="K5:N5"/>
    <mergeCell ref="C10:D10"/>
    <mergeCell ref="E10:F10"/>
    <mergeCell ref="I10:K10"/>
    <mergeCell ref="L10:N10"/>
    <mergeCell ref="S10:T10"/>
    <mergeCell ref="B8:B9"/>
    <mergeCell ref="C8:D9"/>
    <mergeCell ref="E8:O8"/>
    <mergeCell ref="P8:T8"/>
    <mergeCell ref="E9:F9"/>
    <mergeCell ref="H9:N9"/>
    <mergeCell ref="P9:Q9"/>
    <mergeCell ref="S9:T9"/>
    <mergeCell ref="C12:D12"/>
    <mergeCell ref="E12:F12"/>
    <mergeCell ref="I12:K12"/>
    <mergeCell ref="L12:N12"/>
    <mergeCell ref="P12:Q12"/>
    <mergeCell ref="S12:T12"/>
    <mergeCell ref="C11:D11"/>
    <mergeCell ref="E11:F11"/>
    <mergeCell ref="I11:K11"/>
    <mergeCell ref="L11:N11"/>
    <mergeCell ref="P10:Q10"/>
    <mergeCell ref="S11:T11"/>
    <mergeCell ref="P11:Q11"/>
    <mergeCell ref="C14:D14"/>
    <mergeCell ref="E14:F14"/>
    <mergeCell ref="I14:K14"/>
    <mergeCell ref="L14:N14"/>
    <mergeCell ref="P14:Q14"/>
    <mergeCell ref="S14:T14"/>
    <mergeCell ref="C13:D13"/>
    <mergeCell ref="E13:F13"/>
    <mergeCell ref="I13:K13"/>
    <mergeCell ref="L13:N13"/>
    <mergeCell ref="P13:Q13"/>
    <mergeCell ref="S13:T13"/>
    <mergeCell ref="C16:D16"/>
    <mergeCell ref="E16:F16"/>
    <mergeCell ref="I16:K16"/>
    <mergeCell ref="L16:N16"/>
    <mergeCell ref="P16:Q16"/>
    <mergeCell ref="S16:T16"/>
    <mergeCell ref="C15:D15"/>
    <mergeCell ref="E15:F15"/>
    <mergeCell ref="I15:K15"/>
    <mergeCell ref="L15:N15"/>
    <mergeCell ref="P15:Q15"/>
    <mergeCell ref="S15:T15"/>
    <mergeCell ref="C18:D18"/>
    <mergeCell ref="E18:F18"/>
    <mergeCell ref="I18:K18"/>
    <mergeCell ref="L18:N18"/>
    <mergeCell ref="P18:Q18"/>
    <mergeCell ref="S18:T18"/>
    <mergeCell ref="C17:D17"/>
    <mergeCell ref="E17:F17"/>
    <mergeCell ref="I17:K17"/>
    <mergeCell ref="L17:N17"/>
    <mergeCell ref="P17:Q17"/>
    <mergeCell ref="S17:T17"/>
    <mergeCell ref="C20:D20"/>
    <mergeCell ref="E20:F20"/>
    <mergeCell ref="I20:K20"/>
    <mergeCell ref="L20:N20"/>
    <mergeCell ref="P20:Q20"/>
    <mergeCell ref="S20:T20"/>
    <mergeCell ref="C19:D19"/>
    <mergeCell ref="E19:F19"/>
    <mergeCell ref="I19:K19"/>
    <mergeCell ref="L19:N19"/>
    <mergeCell ref="P19:Q19"/>
    <mergeCell ref="S19:T19"/>
    <mergeCell ref="O26:P26"/>
    <mergeCell ref="O27:P27"/>
    <mergeCell ref="O28:P28"/>
    <mergeCell ref="O29:P29"/>
    <mergeCell ref="O30:P30"/>
    <mergeCell ref="O31:P31"/>
    <mergeCell ref="P21:Q21"/>
    <mergeCell ref="B23:I23"/>
    <mergeCell ref="J23:P23"/>
    <mergeCell ref="B24:C24"/>
    <mergeCell ref="D24:E24"/>
    <mergeCell ref="I24:I25"/>
    <mergeCell ref="O24:P25"/>
    <mergeCell ref="R38:T38"/>
    <mergeCell ref="O35:P35"/>
    <mergeCell ref="R35:T35"/>
    <mergeCell ref="O36:P36"/>
    <mergeCell ref="R36:T36"/>
    <mergeCell ref="O37:P37"/>
    <mergeCell ref="R37:T37"/>
    <mergeCell ref="O32:P32"/>
    <mergeCell ref="R32:T32"/>
    <mergeCell ref="O33:P33"/>
    <mergeCell ref="R33:T33"/>
    <mergeCell ref="O34:P34"/>
    <mergeCell ref="R34:T34"/>
  </mergeCells>
  <phoneticPr fontId="20"/>
  <pageMargins left="0.70866141732283472" right="0.70866141732283472" top="0.74803149606299213" bottom="0.74803149606299213" header="0.31496062992125984" footer="0.31496062992125984"/>
  <pageSetup paperSize="9" scale="52"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01102-03DA-4723-8322-B6E2835E9474}">
  <dimension ref="A1:BY38"/>
  <sheetViews>
    <sheetView view="pageBreakPreview" zoomScale="115" zoomScaleNormal="100" zoomScaleSheetLayoutView="115" workbookViewId="0"/>
  </sheetViews>
  <sheetFormatPr defaultRowHeight="18"/>
  <cols>
    <col min="1" max="17" width="2.25" style="15" customWidth="1"/>
    <col min="18" max="18" width="2.83203125" style="15" customWidth="1"/>
    <col min="19" max="21" width="2.25" style="15" customWidth="1"/>
    <col min="22" max="22" width="3" style="15" customWidth="1"/>
    <col min="23" max="32" width="2.25" style="15" customWidth="1"/>
    <col min="33" max="33" width="2.58203125" style="15" customWidth="1"/>
    <col min="34" max="45" width="2.25" style="15" customWidth="1"/>
    <col min="46" max="51" width="3.58203125" style="15" customWidth="1"/>
    <col min="52" max="66" width="3.58203125" style="1" customWidth="1"/>
    <col min="67" max="93" width="3.58203125" style="10" customWidth="1"/>
    <col min="94" max="16384" width="8.6640625" style="10"/>
  </cols>
  <sheetData>
    <row r="1" spans="1:71">
      <c r="A1" s="15" t="s">
        <v>357</v>
      </c>
    </row>
    <row r="2" spans="1:71">
      <c r="A2" s="243" t="s">
        <v>326</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row>
    <row r="3" spans="1:71" ht="15" customHeight="1">
      <c r="A3" s="168" t="s">
        <v>250</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row>
    <row r="4" spans="1:71" ht="15" customHeight="1">
      <c r="A4" s="168"/>
      <c r="B4" s="168" t="s">
        <v>251</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row>
    <row r="5" spans="1:71" ht="15" customHeight="1">
      <c r="A5" s="169"/>
      <c r="B5" s="429" t="s">
        <v>252</v>
      </c>
      <c r="C5" s="430"/>
      <c r="D5" s="430"/>
      <c r="E5" s="431"/>
      <c r="F5" s="432" t="s">
        <v>170</v>
      </c>
      <c r="G5" s="433"/>
      <c r="H5" s="433"/>
      <c r="I5" s="433"/>
      <c r="J5" s="433"/>
      <c r="K5" s="434"/>
      <c r="L5" s="362" t="s">
        <v>253</v>
      </c>
      <c r="M5" s="363"/>
      <c r="N5" s="363"/>
      <c r="O5" s="363"/>
      <c r="P5" s="363"/>
      <c r="Q5" s="363"/>
      <c r="R5" s="364"/>
      <c r="S5" s="362" t="s">
        <v>254</v>
      </c>
      <c r="T5" s="363"/>
      <c r="U5" s="364"/>
      <c r="V5" s="362" t="s">
        <v>255</v>
      </c>
      <c r="W5" s="363"/>
      <c r="X5" s="363"/>
      <c r="Y5" s="363"/>
      <c r="Z5" s="363"/>
      <c r="AA5" s="363"/>
      <c r="AB5" s="364"/>
      <c r="AC5" s="435">
        <v>200</v>
      </c>
      <c r="AD5" s="436"/>
      <c r="AE5" s="436"/>
      <c r="AF5" s="436"/>
      <c r="AG5" s="436"/>
      <c r="AH5" s="362" t="s">
        <v>256</v>
      </c>
      <c r="AI5" s="363"/>
      <c r="AJ5" s="363"/>
      <c r="AK5" s="363"/>
      <c r="AL5" s="363"/>
      <c r="AM5" s="371" t="s">
        <v>257</v>
      </c>
      <c r="AN5" s="372"/>
      <c r="AO5" s="372"/>
      <c r="AP5" s="373"/>
    </row>
    <row r="6" spans="1:71" ht="7.5" customHeight="1">
      <c r="A6" s="168"/>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row>
    <row r="7" spans="1:71" ht="15" customHeight="1">
      <c r="A7" s="168"/>
      <c r="B7" s="168" t="s">
        <v>258</v>
      </c>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row>
    <row r="8" spans="1:71" ht="15" customHeight="1">
      <c r="A8" s="168"/>
      <c r="B8" s="375" t="s">
        <v>174</v>
      </c>
      <c r="C8" s="376"/>
      <c r="D8" s="377"/>
      <c r="E8" s="375" t="s">
        <v>259</v>
      </c>
      <c r="F8" s="376"/>
      <c r="G8" s="376"/>
      <c r="H8" s="376"/>
      <c r="I8" s="376"/>
      <c r="J8" s="376"/>
      <c r="K8" s="376"/>
      <c r="L8" s="376"/>
      <c r="M8" s="376"/>
      <c r="N8" s="376"/>
      <c r="O8" s="377"/>
      <c r="P8" s="387" t="s">
        <v>260</v>
      </c>
      <c r="Q8" s="387"/>
      <c r="R8" s="387"/>
      <c r="S8" s="387"/>
      <c r="T8" s="387"/>
      <c r="U8" s="362" t="s">
        <v>261</v>
      </c>
      <c r="V8" s="363"/>
      <c r="W8" s="363"/>
      <c r="X8" s="363"/>
      <c r="Y8" s="363"/>
      <c r="Z8" s="363"/>
      <c r="AA8" s="363"/>
      <c r="AB8" s="363"/>
      <c r="AC8" s="363"/>
      <c r="AD8" s="363"/>
      <c r="AE8" s="364"/>
      <c r="AF8" s="362" t="s">
        <v>262</v>
      </c>
      <c r="AG8" s="363"/>
      <c r="AH8" s="363"/>
      <c r="AI8" s="363"/>
      <c r="AJ8" s="363"/>
      <c r="AK8" s="363"/>
      <c r="AL8" s="363"/>
      <c r="AM8" s="364"/>
      <c r="AN8" s="18"/>
      <c r="AO8" s="18"/>
      <c r="AP8" s="18"/>
      <c r="AQ8" s="18"/>
      <c r="AR8" s="15" t="s">
        <v>263</v>
      </c>
      <c r="AS8" s="18"/>
      <c r="AT8" s="18"/>
      <c r="AU8" s="18"/>
      <c r="AV8" s="10"/>
      <c r="AW8" s="10"/>
      <c r="AX8" s="10"/>
      <c r="AY8" s="10"/>
      <c r="AZ8" s="10"/>
      <c r="BC8" s="10"/>
      <c r="BD8" s="1" t="s">
        <v>264</v>
      </c>
      <c r="BG8" s="10"/>
      <c r="BO8" s="1"/>
      <c r="BP8" s="1"/>
      <c r="BQ8" s="1"/>
      <c r="BR8" s="1"/>
      <c r="BS8" s="1"/>
    </row>
    <row r="9" spans="1:71" ht="15" customHeight="1">
      <c r="A9" s="168"/>
      <c r="B9" s="378"/>
      <c r="C9" s="379"/>
      <c r="D9" s="380"/>
      <c r="E9" s="378"/>
      <c r="F9" s="379"/>
      <c r="G9" s="379"/>
      <c r="H9" s="379"/>
      <c r="I9" s="379"/>
      <c r="J9" s="379"/>
      <c r="K9" s="379"/>
      <c r="L9" s="379"/>
      <c r="M9" s="379"/>
      <c r="N9" s="379"/>
      <c r="O9" s="380"/>
      <c r="P9" s="387"/>
      <c r="Q9" s="387"/>
      <c r="R9" s="387"/>
      <c r="S9" s="387"/>
      <c r="T9" s="387"/>
      <c r="U9" s="362" t="s">
        <v>265</v>
      </c>
      <c r="V9" s="363"/>
      <c r="W9" s="363"/>
      <c r="X9" s="363"/>
      <c r="Y9" s="363"/>
      <c r="Z9" s="363"/>
      <c r="AA9" s="364"/>
      <c r="AB9" s="378" t="s">
        <v>266</v>
      </c>
      <c r="AC9" s="379"/>
      <c r="AD9" s="379"/>
      <c r="AE9" s="380"/>
      <c r="AF9" s="387" t="s">
        <v>267</v>
      </c>
      <c r="AG9" s="387"/>
      <c r="AH9" s="387"/>
      <c r="AI9" s="387"/>
      <c r="AJ9" s="387" t="s">
        <v>268</v>
      </c>
      <c r="AK9" s="387"/>
      <c r="AL9" s="387"/>
      <c r="AM9" s="387"/>
      <c r="AN9" s="18"/>
      <c r="AO9" s="18"/>
      <c r="AP9" s="18"/>
      <c r="AQ9" s="18"/>
      <c r="AR9" s="15" t="s">
        <v>269</v>
      </c>
      <c r="AU9" s="15" t="s">
        <v>270</v>
      </c>
      <c r="AV9" s="1"/>
      <c r="AW9" s="1"/>
      <c r="AX9" s="1"/>
      <c r="AY9" s="1"/>
      <c r="BD9" s="1" t="s">
        <v>271</v>
      </c>
      <c r="BO9" s="1"/>
      <c r="BP9" s="1"/>
      <c r="BQ9" s="1"/>
      <c r="BR9" s="1"/>
      <c r="BS9" s="1"/>
    </row>
    <row r="10" spans="1:71" ht="15" customHeight="1">
      <c r="A10" s="168"/>
      <c r="B10" s="362">
        <v>1</v>
      </c>
      <c r="C10" s="402"/>
      <c r="D10" s="403"/>
      <c r="E10" s="422" t="s">
        <v>272</v>
      </c>
      <c r="F10" s="423"/>
      <c r="G10" s="423"/>
      <c r="H10" s="423"/>
      <c r="I10" s="423"/>
      <c r="J10" s="423"/>
      <c r="K10" s="423"/>
      <c r="L10" s="423"/>
      <c r="M10" s="423"/>
      <c r="N10" s="423"/>
      <c r="O10" s="424"/>
      <c r="P10" s="425" t="s">
        <v>269</v>
      </c>
      <c r="Q10" s="425"/>
      <c r="R10" s="425"/>
      <c r="S10" s="425"/>
      <c r="T10" s="425"/>
      <c r="U10" s="425" t="s">
        <v>271</v>
      </c>
      <c r="V10" s="425"/>
      <c r="W10" s="425"/>
      <c r="X10" s="425"/>
      <c r="Y10" s="425"/>
      <c r="Z10" s="425"/>
      <c r="AA10" s="425"/>
      <c r="AB10" s="371"/>
      <c r="AC10" s="372"/>
      <c r="AD10" s="372"/>
      <c r="AE10" s="373"/>
      <c r="AF10" s="428"/>
      <c r="AG10" s="428"/>
      <c r="AH10" s="428"/>
      <c r="AI10" s="428"/>
      <c r="AJ10" s="419"/>
      <c r="AK10" s="419"/>
      <c r="AL10" s="419"/>
      <c r="AM10" s="419"/>
      <c r="AN10" s="18"/>
      <c r="AO10" s="18"/>
      <c r="AP10" s="18"/>
      <c r="AQ10" s="18"/>
      <c r="AR10" s="15" t="s">
        <v>273</v>
      </c>
      <c r="AU10" s="15" t="s">
        <v>274</v>
      </c>
      <c r="AV10" s="1"/>
      <c r="AW10" s="1"/>
      <c r="AX10" s="1"/>
      <c r="AY10" s="1"/>
      <c r="BD10" s="1" t="s">
        <v>275</v>
      </c>
      <c r="BO10" s="1"/>
      <c r="BP10" s="1"/>
      <c r="BQ10" s="1"/>
      <c r="BR10" s="1"/>
      <c r="BS10" s="1"/>
    </row>
    <row r="11" spans="1:71" ht="25.5" customHeight="1">
      <c r="A11" s="168"/>
      <c r="B11" s="362">
        <v>2</v>
      </c>
      <c r="C11" s="402"/>
      <c r="D11" s="403"/>
      <c r="E11" s="426" t="s">
        <v>276</v>
      </c>
      <c r="F11" s="423"/>
      <c r="G11" s="423"/>
      <c r="H11" s="423"/>
      <c r="I11" s="423"/>
      <c r="J11" s="423"/>
      <c r="K11" s="423"/>
      <c r="L11" s="423"/>
      <c r="M11" s="423"/>
      <c r="N11" s="423"/>
      <c r="O11" s="424"/>
      <c r="P11" s="425" t="s">
        <v>273</v>
      </c>
      <c r="Q11" s="425"/>
      <c r="R11" s="425"/>
      <c r="S11" s="425"/>
      <c r="T11" s="425"/>
      <c r="U11" s="422" t="s">
        <v>275</v>
      </c>
      <c r="V11" s="423"/>
      <c r="W11" s="423"/>
      <c r="X11" s="423"/>
      <c r="Y11" s="423"/>
      <c r="Z11" s="423"/>
      <c r="AA11" s="424"/>
      <c r="AB11" s="427">
        <v>46784</v>
      </c>
      <c r="AC11" s="372"/>
      <c r="AD11" s="372"/>
      <c r="AE11" s="373"/>
      <c r="AF11" s="428">
        <v>46785</v>
      </c>
      <c r="AG11" s="419"/>
      <c r="AH11" s="419"/>
      <c r="AI11" s="419"/>
      <c r="AJ11" s="428">
        <v>50437</v>
      </c>
      <c r="AK11" s="419"/>
      <c r="AL11" s="419"/>
      <c r="AM11" s="419"/>
      <c r="AN11" s="18"/>
      <c r="AO11" s="18"/>
      <c r="AP11" s="18"/>
      <c r="AQ11" s="18"/>
      <c r="AR11" s="15" t="s">
        <v>277</v>
      </c>
      <c r="AV11" s="1"/>
      <c r="AW11" s="1"/>
      <c r="AX11" s="1"/>
      <c r="AY11" s="1"/>
      <c r="BD11" s="1" t="s">
        <v>278</v>
      </c>
      <c r="BO11" s="1"/>
      <c r="BP11" s="1"/>
      <c r="BQ11" s="1"/>
      <c r="BR11" s="1"/>
      <c r="BS11" s="1"/>
    </row>
    <row r="12" spans="1:71" ht="15" customHeight="1">
      <c r="A12" s="168"/>
      <c r="B12" s="362">
        <v>3</v>
      </c>
      <c r="C12" s="402"/>
      <c r="D12" s="403"/>
      <c r="E12" s="422" t="s">
        <v>279</v>
      </c>
      <c r="F12" s="423"/>
      <c r="G12" s="423"/>
      <c r="H12" s="423"/>
      <c r="I12" s="423"/>
      <c r="J12" s="423"/>
      <c r="K12" s="423"/>
      <c r="L12" s="423"/>
      <c r="M12" s="423"/>
      <c r="N12" s="423"/>
      <c r="O12" s="424"/>
      <c r="P12" s="425" t="s">
        <v>277</v>
      </c>
      <c r="Q12" s="425"/>
      <c r="R12" s="425"/>
      <c r="S12" s="425"/>
      <c r="T12" s="425"/>
      <c r="U12" s="422" t="s">
        <v>278</v>
      </c>
      <c r="V12" s="423"/>
      <c r="W12" s="423"/>
      <c r="X12" s="423"/>
      <c r="Y12" s="423"/>
      <c r="Z12" s="423"/>
      <c r="AA12" s="424"/>
      <c r="AB12" s="371"/>
      <c r="AC12" s="372"/>
      <c r="AD12" s="372"/>
      <c r="AE12" s="373"/>
      <c r="AF12" s="419"/>
      <c r="AG12" s="419"/>
      <c r="AH12" s="419"/>
      <c r="AI12" s="419"/>
      <c r="AJ12" s="419"/>
      <c r="AK12" s="419"/>
      <c r="AL12" s="419"/>
      <c r="AM12" s="419"/>
      <c r="AN12" s="18"/>
      <c r="AO12" s="18"/>
      <c r="AP12" s="18"/>
      <c r="AQ12" s="18"/>
      <c r="AR12" s="15" t="s">
        <v>280</v>
      </c>
      <c r="AV12" s="1"/>
      <c r="AW12" s="1"/>
      <c r="AX12" s="1"/>
      <c r="AY12" s="1"/>
      <c r="BD12" s="1" t="s">
        <v>281</v>
      </c>
      <c r="BO12" s="1"/>
      <c r="BP12" s="1"/>
      <c r="BQ12" s="1"/>
      <c r="BR12" s="1"/>
      <c r="BS12" s="1"/>
    </row>
    <row r="13" spans="1:71" ht="10.5" customHeight="1">
      <c r="A13" s="168"/>
      <c r="B13" s="19" t="s">
        <v>14</v>
      </c>
      <c r="C13" s="19"/>
      <c r="D13" s="19" t="s">
        <v>282</v>
      </c>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V13" s="1"/>
      <c r="AW13" s="1"/>
      <c r="AX13" s="1"/>
      <c r="AY13" s="1"/>
      <c r="BK13" s="10"/>
      <c r="BL13" s="10"/>
      <c r="BM13" s="10"/>
      <c r="BN13" s="10"/>
    </row>
    <row r="14" spans="1:71" ht="10.5" customHeight="1">
      <c r="A14" s="168"/>
      <c r="B14" s="19"/>
      <c r="C14" s="19"/>
      <c r="D14" s="19" t="s">
        <v>283</v>
      </c>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V14" s="1"/>
      <c r="AW14" s="1"/>
      <c r="AX14" s="1"/>
      <c r="AY14" s="1"/>
      <c r="BK14" s="10"/>
      <c r="BL14" s="10"/>
      <c r="BM14" s="10"/>
      <c r="BN14" s="10"/>
    </row>
    <row r="15" spans="1:71" ht="10.5" customHeight="1">
      <c r="A15" s="168"/>
      <c r="B15" s="168"/>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row>
    <row r="16" spans="1:71" ht="15" customHeight="1">
      <c r="A16" s="168"/>
      <c r="B16" s="168" t="s">
        <v>284</v>
      </c>
      <c r="C16" s="170"/>
      <c r="D16" s="168"/>
      <c r="E16" s="168"/>
      <c r="F16" s="168"/>
      <c r="G16" s="168"/>
      <c r="H16" s="168"/>
      <c r="I16" s="168"/>
      <c r="J16" s="168"/>
      <c r="K16" s="168"/>
      <c r="L16" s="168"/>
      <c r="M16" s="168"/>
      <c r="N16" s="168"/>
      <c r="O16" s="168"/>
      <c r="P16" s="168"/>
      <c r="Q16" s="168"/>
      <c r="R16" s="168"/>
      <c r="S16" s="170"/>
      <c r="T16" s="168"/>
      <c r="U16" s="168"/>
      <c r="V16" s="168"/>
      <c r="W16" s="168"/>
      <c r="X16" s="168"/>
      <c r="Y16" s="168"/>
      <c r="Z16" s="168"/>
      <c r="AA16" s="168"/>
      <c r="AB16" s="168"/>
      <c r="AC16" s="168"/>
      <c r="AD16" s="168"/>
      <c r="AE16" s="168"/>
      <c r="AF16" s="168"/>
      <c r="AG16" s="168"/>
      <c r="AH16" s="168"/>
      <c r="AI16" s="168"/>
      <c r="AJ16" s="168"/>
      <c r="AK16" s="168"/>
      <c r="AL16" s="420" t="s">
        <v>285</v>
      </c>
      <c r="AM16" s="420"/>
      <c r="AN16" s="420"/>
      <c r="AO16" s="420"/>
      <c r="AP16" s="420"/>
    </row>
    <row r="17" spans="1:77" ht="15" customHeight="1">
      <c r="B17" s="375" t="s">
        <v>174</v>
      </c>
      <c r="C17" s="376"/>
      <c r="D17" s="377"/>
      <c r="E17" s="387" t="s">
        <v>286</v>
      </c>
      <c r="F17" s="387"/>
      <c r="G17" s="387"/>
      <c r="H17" s="387"/>
      <c r="I17" s="387"/>
      <c r="J17" s="387"/>
      <c r="K17" s="387"/>
      <c r="L17" s="421" t="s">
        <v>287</v>
      </c>
      <c r="M17" s="421"/>
      <c r="N17" s="421"/>
      <c r="O17" s="387" t="s">
        <v>288</v>
      </c>
      <c r="P17" s="387"/>
      <c r="Q17" s="387"/>
      <c r="R17" s="387"/>
      <c r="S17" s="387"/>
      <c r="T17" s="387"/>
      <c r="U17" s="387"/>
      <c r="V17" s="387"/>
      <c r="W17" s="375" t="s">
        <v>328</v>
      </c>
      <c r="X17" s="376"/>
      <c r="Y17" s="376"/>
      <c r="Z17" s="376"/>
      <c r="AA17" s="376"/>
      <c r="AB17" s="376"/>
      <c r="AC17" s="377"/>
      <c r="AD17" s="375" t="s">
        <v>289</v>
      </c>
      <c r="AE17" s="376"/>
      <c r="AF17" s="376"/>
      <c r="AG17" s="377"/>
      <c r="AH17" s="375" t="s">
        <v>281</v>
      </c>
      <c r="AI17" s="376"/>
      <c r="AJ17" s="376"/>
      <c r="AK17" s="377"/>
      <c r="AL17" s="387" t="s">
        <v>290</v>
      </c>
      <c r="AM17" s="387"/>
      <c r="AN17" s="387"/>
      <c r="AO17" s="387"/>
      <c r="AP17" s="387"/>
      <c r="AQ17" s="18"/>
      <c r="AR17" s="18"/>
      <c r="AS17" s="375" t="s">
        <v>291</v>
      </c>
      <c r="AT17" s="376"/>
      <c r="AU17" s="376"/>
      <c r="AV17" s="376"/>
      <c r="AW17" s="377"/>
      <c r="AX17" s="375" t="s">
        <v>292</v>
      </c>
      <c r="AY17" s="412"/>
      <c r="AZ17" s="376"/>
      <c r="BA17" s="376"/>
      <c r="BB17" s="377"/>
      <c r="BO17" s="1"/>
      <c r="BP17" s="1"/>
      <c r="BQ17" s="1"/>
      <c r="BR17" s="1"/>
      <c r="BS17" s="1"/>
    </row>
    <row r="18" spans="1:77" ht="15" customHeight="1">
      <c r="B18" s="378"/>
      <c r="C18" s="379"/>
      <c r="D18" s="380"/>
      <c r="E18" s="387"/>
      <c r="F18" s="387"/>
      <c r="G18" s="387"/>
      <c r="H18" s="387"/>
      <c r="I18" s="387"/>
      <c r="J18" s="387"/>
      <c r="K18" s="387"/>
      <c r="L18" s="421"/>
      <c r="M18" s="421"/>
      <c r="N18" s="421"/>
      <c r="O18" s="378" t="s">
        <v>293</v>
      </c>
      <c r="P18" s="379"/>
      <c r="Q18" s="379"/>
      <c r="R18" s="380"/>
      <c r="S18" s="362" t="s">
        <v>294</v>
      </c>
      <c r="T18" s="363"/>
      <c r="U18" s="363"/>
      <c r="V18" s="364"/>
      <c r="W18" s="378"/>
      <c r="X18" s="379"/>
      <c r="Y18" s="379"/>
      <c r="Z18" s="379"/>
      <c r="AA18" s="379"/>
      <c r="AB18" s="379"/>
      <c r="AC18" s="380"/>
      <c r="AD18" s="378"/>
      <c r="AE18" s="379"/>
      <c r="AF18" s="379"/>
      <c r="AG18" s="380"/>
      <c r="AH18" s="378"/>
      <c r="AI18" s="379"/>
      <c r="AJ18" s="379"/>
      <c r="AK18" s="380"/>
      <c r="AL18" s="387"/>
      <c r="AM18" s="387"/>
      <c r="AN18" s="387"/>
      <c r="AO18" s="387"/>
      <c r="AP18" s="387"/>
      <c r="AS18" s="413" t="s">
        <v>295</v>
      </c>
      <c r="AT18" s="414"/>
      <c r="AU18" s="414"/>
      <c r="AV18" s="414"/>
      <c r="AW18" s="415"/>
      <c r="AX18" s="416" t="s">
        <v>296</v>
      </c>
      <c r="AY18" s="417"/>
      <c r="AZ18" s="417"/>
      <c r="BA18" s="417"/>
      <c r="BB18" s="418"/>
      <c r="BO18" s="1"/>
      <c r="BP18" s="1"/>
      <c r="BQ18" s="1"/>
      <c r="BR18" s="1"/>
      <c r="BS18" s="1"/>
    </row>
    <row r="19" spans="1:77" ht="15" customHeight="1">
      <c r="B19" s="362">
        <v>1</v>
      </c>
      <c r="C19" s="402"/>
      <c r="D19" s="403"/>
      <c r="E19" s="404" t="s">
        <v>297</v>
      </c>
      <c r="F19" s="404"/>
      <c r="G19" s="404"/>
      <c r="H19" s="404"/>
      <c r="I19" s="404"/>
      <c r="J19" s="404"/>
      <c r="K19" s="404"/>
      <c r="L19" s="409">
        <v>20</v>
      </c>
      <c r="M19" s="410"/>
      <c r="N19" s="411"/>
      <c r="O19" s="406">
        <f>'参考様式１（圃場No.1）（実績）'!O37</f>
        <v>724907</v>
      </c>
      <c r="P19" s="407"/>
      <c r="Q19" s="407"/>
      <c r="R19" s="408"/>
      <c r="S19" s="406">
        <f>'参考様式１（圃場No.1）（実績）'!I37</f>
        <v>709640</v>
      </c>
      <c r="T19" s="407"/>
      <c r="U19" s="407"/>
      <c r="V19" s="408"/>
      <c r="W19" s="395">
        <f>IF(AS19&lt;AX19,AS19,AX19)</f>
        <v>354000</v>
      </c>
      <c r="X19" s="396"/>
      <c r="Y19" s="396"/>
      <c r="Z19" s="396"/>
      <c r="AA19" s="396"/>
      <c r="AB19" s="396"/>
      <c r="AC19" s="397"/>
      <c r="AD19" s="389">
        <f>O19-W19-AH19</f>
        <v>370907</v>
      </c>
      <c r="AE19" s="390"/>
      <c r="AF19" s="390"/>
      <c r="AG19" s="391"/>
      <c r="AH19" s="384">
        <v>0</v>
      </c>
      <c r="AI19" s="385"/>
      <c r="AJ19" s="385"/>
      <c r="AK19" s="386"/>
      <c r="AL19" s="387"/>
      <c r="AM19" s="387"/>
      <c r="AN19" s="387"/>
      <c r="AO19" s="387"/>
      <c r="AP19" s="387"/>
      <c r="AS19" s="392">
        <f>ROUNDDOWN(S19/2,-3)</f>
        <v>354000</v>
      </c>
      <c r="AT19" s="393"/>
      <c r="AU19" s="393"/>
      <c r="AV19" s="393"/>
      <c r="AW19" s="394"/>
      <c r="AX19" s="392">
        <f>ROUNDDOWN(L19,0)*20000</f>
        <v>400000</v>
      </c>
      <c r="AY19" s="393"/>
      <c r="AZ19" s="393"/>
      <c r="BA19" s="393"/>
      <c r="BB19" s="394"/>
      <c r="BO19" s="1"/>
      <c r="BP19" s="1"/>
      <c r="BQ19" s="1"/>
      <c r="BR19" s="1"/>
      <c r="BS19" s="1"/>
    </row>
    <row r="20" spans="1:77" ht="15" customHeight="1">
      <c r="B20" s="362">
        <v>2</v>
      </c>
      <c r="C20" s="402"/>
      <c r="D20" s="403"/>
      <c r="E20" s="404" t="s">
        <v>298</v>
      </c>
      <c r="F20" s="404"/>
      <c r="G20" s="404"/>
      <c r="H20" s="404"/>
      <c r="I20" s="404"/>
      <c r="J20" s="404"/>
      <c r="K20" s="404"/>
      <c r="L20" s="405">
        <v>23</v>
      </c>
      <c r="M20" s="405"/>
      <c r="N20" s="405"/>
      <c r="O20" s="406">
        <v>950000</v>
      </c>
      <c r="P20" s="407"/>
      <c r="Q20" s="407"/>
      <c r="R20" s="408"/>
      <c r="S20" s="406">
        <v>950000</v>
      </c>
      <c r="T20" s="407"/>
      <c r="U20" s="407"/>
      <c r="V20" s="408"/>
      <c r="W20" s="395">
        <f>IF(AS20&lt;AX20,AS20,AX20)</f>
        <v>460000</v>
      </c>
      <c r="X20" s="396"/>
      <c r="Y20" s="396"/>
      <c r="Z20" s="396"/>
      <c r="AA20" s="396"/>
      <c r="AB20" s="396"/>
      <c r="AC20" s="397"/>
      <c r="AD20" s="389">
        <f>O20-W20-AH20</f>
        <v>490000</v>
      </c>
      <c r="AE20" s="390"/>
      <c r="AF20" s="390"/>
      <c r="AG20" s="391"/>
      <c r="AH20" s="384">
        <v>0</v>
      </c>
      <c r="AI20" s="385"/>
      <c r="AJ20" s="385"/>
      <c r="AK20" s="386"/>
      <c r="AL20" s="387"/>
      <c r="AM20" s="387"/>
      <c r="AN20" s="387"/>
      <c r="AO20" s="387"/>
      <c r="AP20" s="387"/>
      <c r="AS20" s="392">
        <f>ROUNDDOWN(S20/2,-3)</f>
        <v>475000</v>
      </c>
      <c r="AT20" s="393"/>
      <c r="AU20" s="393"/>
      <c r="AV20" s="393"/>
      <c r="AW20" s="394"/>
      <c r="AX20" s="392">
        <f>ROUNDDOWN(L20,0)*20000</f>
        <v>460000</v>
      </c>
      <c r="AY20" s="393"/>
      <c r="AZ20" s="393"/>
      <c r="BA20" s="393"/>
      <c r="BB20" s="394"/>
      <c r="BO20" s="1"/>
      <c r="BP20" s="1"/>
      <c r="BQ20" s="1"/>
      <c r="BR20" s="1"/>
      <c r="BS20" s="1"/>
    </row>
    <row r="21" spans="1:77" ht="15" customHeight="1">
      <c r="B21" s="362">
        <v>3</v>
      </c>
      <c r="C21" s="402"/>
      <c r="D21" s="403"/>
      <c r="E21" s="404" t="s">
        <v>299</v>
      </c>
      <c r="F21" s="404"/>
      <c r="G21" s="404"/>
      <c r="H21" s="404"/>
      <c r="I21" s="404"/>
      <c r="J21" s="404"/>
      <c r="K21" s="404"/>
      <c r="L21" s="405">
        <v>11</v>
      </c>
      <c r="M21" s="405"/>
      <c r="N21" s="405"/>
      <c r="O21" s="406">
        <v>204085</v>
      </c>
      <c r="P21" s="407"/>
      <c r="Q21" s="407"/>
      <c r="R21" s="408"/>
      <c r="S21" s="406">
        <v>204085</v>
      </c>
      <c r="T21" s="407"/>
      <c r="U21" s="407"/>
      <c r="V21" s="408"/>
      <c r="W21" s="395">
        <f>IF(AS21&lt;AX21,AS21,AX21)</f>
        <v>102000</v>
      </c>
      <c r="X21" s="396"/>
      <c r="Y21" s="396"/>
      <c r="Z21" s="396"/>
      <c r="AA21" s="396"/>
      <c r="AB21" s="396"/>
      <c r="AC21" s="397"/>
      <c r="AD21" s="389">
        <f>O21-W21-AH21</f>
        <v>102085</v>
      </c>
      <c r="AE21" s="390"/>
      <c r="AF21" s="390"/>
      <c r="AG21" s="391"/>
      <c r="AH21" s="384">
        <v>0</v>
      </c>
      <c r="AI21" s="385"/>
      <c r="AJ21" s="385"/>
      <c r="AK21" s="386"/>
      <c r="AL21" s="387"/>
      <c r="AM21" s="387"/>
      <c r="AN21" s="387"/>
      <c r="AO21" s="387"/>
      <c r="AP21" s="387"/>
      <c r="AS21" s="392">
        <f>ROUNDDOWN(S21/2,-3)</f>
        <v>102000</v>
      </c>
      <c r="AT21" s="393"/>
      <c r="AU21" s="393"/>
      <c r="AV21" s="393"/>
      <c r="AW21" s="394"/>
      <c r="AX21" s="392">
        <f>ROUNDDOWN(L21,0)*20000</f>
        <v>220000</v>
      </c>
      <c r="AY21" s="393"/>
      <c r="AZ21" s="393"/>
      <c r="BA21" s="393"/>
      <c r="BB21" s="394"/>
      <c r="BO21" s="1"/>
      <c r="BP21" s="1"/>
      <c r="BQ21" s="1"/>
      <c r="BR21" s="1"/>
      <c r="BS21" s="1"/>
    </row>
    <row r="22" spans="1:77" ht="15" customHeight="1">
      <c r="B22" s="362" t="s">
        <v>13</v>
      </c>
      <c r="C22" s="363"/>
      <c r="D22" s="364"/>
      <c r="E22" s="398"/>
      <c r="F22" s="398"/>
      <c r="G22" s="398"/>
      <c r="H22" s="398"/>
      <c r="I22" s="398"/>
      <c r="J22" s="398"/>
      <c r="K22" s="398"/>
      <c r="L22" s="399">
        <f>SUM(ROUNDDOWN(L19,0),ROUNDDOWN(L20,0),ROUNDDOWN(L21,0))</f>
        <v>54</v>
      </c>
      <c r="M22" s="400"/>
      <c r="N22" s="401"/>
      <c r="O22" s="381">
        <f>SUM(O19:R21)</f>
        <v>1878992</v>
      </c>
      <c r="P22" s="382"/>
      <c r="Q22" s="382"/>
      <c r="R22" s="383"/>
      <c r="S22" s="381">
        <f>SUM(S19:V21)</f>
        <v>1863725</v>
      </c>
      <c r="T22" s="382"/>
      <c r="U22" s="382"/>
      <c r="V22" s="383"/>
      <c r="W22" s="381">
        <f>SUM(W19:AC21)</f>
        <v>916000</v>
      </c>
      <c r="X22" s="382"/>
      <c r="Y22" s="382"/>
      <c r="Z22" s="382"/>
      <c r="AA22" s="382"/>
      <c r="AB22" s="382"/>
      <c r="AC22" s="383"/>
      <c r="AD22" s="381">
        <f>SUM(AD19:AG21)</f>
        <v>962992</v>
      </c>
      <c r="AE22" s="382"/>
      <c r="AF22" s="382"/>
      <c r="AG22" s="383"/>
      <c r="AH22" s="384">
        <v>0</v>
      </c>
      <c r="AI22" s="385"/>
      <c r="AJ22" s="385"/>
      <c r="AK22" s="386"/>
      <c r="AL22" s="387"/>
      <c r="AM22" s="387"/>
      <c r="AN22" s="387"/>
      <c r="AO22" s="387"/>
      <c r="AP22" s="387"/>
      <c r="AS22" s="388"/>
      <c r="AT22" s="388"/>
      <c r="AU22" s="388"/>
      <c r="AV22" s="388"/>
      <c r="AW22" s="388"/>
      <c r="AX22" s="388"/>
      <c r="AY22" s="388"/>
      <c r="AZ22" s="388"/>
      <c r="BA22" s="388"/>
      <c r="BB22" s="388"/>
      <c r="BO22" s="1"/>
      <c r="BP22" s="1"/>
      <c r="BQ22" s="1"/>
      <c r="BR22" s="1"/>
      <c r="BS22" s="1"/>
    </row>
    <row r="23" spans="1:77" s="174" customFormat="1" ht="10.5" customHeight="1">
      <c r="A23" s="168"/>
      <c r="B23" s="171" t="s">
        <v>14</v>
      </c>
      <c r="C23" s="19"/>
      <c r="D23" s="19"/>
      <c r="E23" s="284" t="s">
        <v>300</v>
      </c>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4"/>
      <c r="AM23" s="284"/>
      <c r="AN23" s="284"/>
      <c r="AO23" s="284"/>
      <c r="AP23" s="284"/>
      <c r="AQ23" s="284"/>
      <c r="AR23" s="172"/>
      <c r="AS23" s="168"/>
      <c r="AT23" s="168"/>
      <c r="AU23" s="168"/>
      <c r="AV23" s="168"/>
      <c r="AW23" s="168"/>
      <c r="AX23" s="168"/>
      <c r="AY23" s="168"/>
      <c r="AZ23" s="173"/>
      <c r="BA23" s="173"/>
      <c r="BB23" s="173"/>
      <c r="BC23" s="173"/>
      <c r="BD23" s="173"/>
      <c r="BE23" s="173"/>
      <c r="BF23" s="173"/>
      <c r="BG23" s="173"/>
      <c r="BH23" s="173"/>
      <c r="BI23" s="173"/>
      <c r="BJ23" s="173"/>
      <c r="BK23" s="173"/>
      <c r="BL23" s="173"/>
      <c r="BM23" s="173"/>
      <c r="BN23" s="173"/>
    </row>
    <row r="24" spans="1:77" s="174" customFormat="1" ht="10.5" customHeight="1">
      <c r="A24" s="168"/>
      <c r="B24" s="19"/>
      <c r="C24" s="19"/>
      <c r="D24" s="19"/>
      <c r="E24" s="19" t="s">
        <v>301</v>
      </c>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68"/>
      <c r="AS24" s="168"/>
      <c r="AT24" s="168"/>
      <c r="AU24" s="168"/>
      <c r="AV24" s="168"/>
      <c r="AW24" s="168"/>
      <c r="AX24" s="168"/>
      <c r="AY24" s="168"/>
      <c r="AZ24" s="173"/>
      <c r="BA24" s="173"/>
      <c r="BB24" s="173"/>
      <c r="BC24" s="173"/>
      <c r="BD24" s="173"/>
      <c r="BE24" s="173"/>
      <c r="BF24" s="173"/>
      <c r="BG24" s="173"/>
      <c r="BH24" s="173"/>
      <c r="BI24" s="173"/>
      <c r="BJ24" s="173"/>
      <c r="BK24" s="173"/>
      <c r="BL24" s="173"/>
      <c r="BM24" s="173"/>
      <c r="BN24" s="173"/>
    </row>
    <row r="25" spans="1:77" s="174" customFormat="1" ht="10.5" customHeight="1">
      <c r="A25" s="168"/>
      <c r="B25" s="19"/>
      <c r="C25" s="19"/>
      <c r="D25" s="19"/>
      <c r="E25" s="19" t="s">
        <v>302</v>
      </c>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68"/>
      <c r="AS25" s="168"/>
      <c r="AT25" s="168"/>
      <c r="AU25" s="168"/>
      <c r="AV25" s="168"/>
      <c r="AW25" s="168"/>
      <c r="AX25" s="168"/>
      <c r="AY25" s="168"/>
      <c r="AZ25" s="173"/>
      <c r="BA25" s="173"/>
      <c r="BB25" s="173"/>
      <c r="BC25" s="173"/>
      <c r="BD25" s="173"/>
      <c r="BE25" s="173"/>
      <c r="BF25" s="173"/>
      <c r="BG25" s="173"/>
      <c r="BH25" s="173"/>
      <c r="BI25" s="173"/>
      <c r="BJ25" s="173"/>
      <c r="BK25" s="173"/>
      <c r="BL25" s="173"/>
      <c r="BM25" s="173"/>
      <c r="BN25" s="173"/>
    </row>
    <row r="26" spans="1:77" s="174" customFormat="1" ht="10.5" customHeight="1">
      <c r="A26" s="168"/>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68"/>
      <c r="AS26" s="168"/>
      <c r="AT26" s="168"/>
      <c r="AU26" s="168"/>
      <c r="AV26" s="168"/>
      <c r="AW26" s="168"/>
      <c r="AX26" s="168"/>
      <c r="AY26" s="168"/>
      <c r="AZ26" s="173"/>
      <c r="BA26" s="173"/>
      <c r="BB26" s="173"/>
      <c r="BC26" s="173"/>
      <c r="BD26" s="173"/>
      <c r="BE26" s="173"/>
      <c r="BF26" s="173"/>
      <c r="BG26" s="173"/>
      <c r="BH26" s="173"/>
      <c r="BI26" s="173"/>
      <c r="BJ26" s="173"/>
      <c r="BK26" s="173"/>
      <c r="BL26" s="173"/>
      <c r="BM26" s="173"/>
      <c r="BN26" s="173"/>
    </row>
    <row r="27" spans="1:77">
      <c r="B27" s="168" t="s">
        <v>303</v>
      </c>
      <c r="C27" s="168"/>
      <c r="D27" s="168"/>
      <c r="E27" s="168"/>
      <c r="F27" s="168"/>
      <c r="G27" s="168"/>
      <c r="H27" s="168"/>
      <c r="I27" s="168"/>
      <c r="M27" s="168"/>
      <c r="N27" s="168"/>
      <c r="O27" s="168"/>
      <c r="P27" s="168"/>
      <c r="Q27" s="168"/>
      <c r="R27" s="168"/>
      <c r="S27" s="168"/>
      <c r="T27" s="168"/>
      <c r="U27" s="168"/>
      <c r="V27" s="168"/>
      <c r="W27" s="168"/>
      <c r="X27" s="168"/>
      <c r="Y27" s="168"/>
      <c r="Z27" s="168"/>
      <c r="AA27" s="374" t="s">
        <v>304</v>
      </c>
      <c r="AB27" s="374"/>
      <c r="AC27" s="374"/>
      <c r="AD27" s="374"/>
      <c r="AE27" s="374"/>
      <c r="AF27" s="374"/>
    </row>
    <row r="28" spans="1:77" ht="15" customHeight="1">
      <c r="B28" s="375" t="s">
        <v>286</v>
      </c>
      <c r="C28" s="376"/>
      <c r="D28" s="376"/>
      <c r="E28" s="376"/>
      <c r="F28" s="377"/>
      <c r="G28" s="362" t="s">
        <v>305</v>
      </c>
      <c r="H28" s="363"/>
      <c r="I28" s="363"/>
      <c r="J28" s="363"/>
      <c r="K28" s="363"/>
      <c r="L28" s="364"/>
      <c r="M28" s="362" t="s">
        <v>306</v>
      </c>
      <c r="N28" s="363"/>
      <c r="O28" s="363"/>
      <c r="P28" s="363"/>
      <c r="Q28" s="363"/>
      <c r="R28" s="363"/>
      <c r="S28" s="363"/>
      <c r="T28" s="363"/>
      <c r="U28" s="363"/>
      <c r="V28" s="363"/>
      <c r="W28" s="363"/>
      <c r="X28" s="363"/>
      <c r="Y28" s="363"/>
      <c r="Z28" s="364"/>
      <c r="AA28" s="362" t="s">
        <v>307</v>
      </c>
      <c r="AB28" s="363"/>
      <c r="AC28" s="363"/>
      <c r="AD28" s="363"/>
      <c r="AE28" s="363"/>
      <c r="AF28" s="364"/>
      <c r="AG28" s="18"/>
      <c r="AH28" s="18"/>
      <c r="AI28" s="18"/>
      <c r="AJ28" s="18"/>
      <c r="AK28" s="18"/>
      <c r="AL28" s="18"/>
      <c r="AM28" s="18"/>
      <c r="AN28" s="18"/>
      <c r="AO28" s="18"/>
      <c r="AP28" s="18"/>
      <c r="AS28" s="10"/>
      <c r="AT28" s="10"/>
      <c r="AU28" s="10"/>
      <c r="AV28" s="10"/>
      <c r="AW28" s="10"/>
      <c r="AX28" s="10"/>
      <c r="AZ28" s="15"/>
      <c r="BA28" s="15"/>
      <c r="BB28" s="15"/>
      <c r="BC28" s="15"/>
      <c r="BD28" s="15"/>
      <c r="BE28" s="15"/>
      <c r="BO28" s="1"/>
      <c r="BP28" s="1"/>
      <c r="BQ28" s="1"/>
      <c r="BR28" s="1"/>
      <c r="BS28" s="1"/>
      <c r="BT28" s="1"/>
      <c r="BU28" s="1"/>
      <c r="BV28" s="1"/>
      <c r="BW28" s="1"/>
      <c r="BX28" s="1"/>
      <c r="BY28" s="1"/>
    </row>
    <row r="29" spans="1:77" ht="15" customHeight="1">
      <c r="B29" s="378"/>
      <c r="C29" s="379"/>
      <c r="D29" s="379"/>
      <c r="E29" s="379"/>
      <c r="F29" s="380"/>
      <c r="G29" s="362" t="s">
        <v>308</v>
      </c>
      <c r="H29" s="363"/>
      <c r="I29" s="363"/>
      <c r="J29" s="363"/>
      <c r="K29" s="363"/>
      <c r="L29" s="364"/>
      <c r="M29" s="362" t="s">
        <v>309</v>
      </c>
      <c r="N29" s="363"/>
      <c r="O29" s="363"/>
      <c r="P29" s="363"/>
      <c r="Q29" s="363"/>
      <c r="R29" s="364"/>
      <c r="S29" s="362" t="s">
        <v>310</v>
      </c>
      <c r="T29" s="363"/>
      <c r="U29" s="363"/>
      <c r="V29" s="363"/>
      <c r="W29" s="363"/>
      <c r="X29" s="363"/>
      <c r="Y29" s="363"/>
      <c r="Z29" s="364"/>
      <c r="AA29" s="362" t="s">
        <v>311</v>
      </c>
      <c r="AB29" s="363"/>
      <c r="AC29" s="363"/>
      <c r="AD29" s="363"/>
      <c r="AE29" s="363"/>
      <c r="AF29" s="364"/>
      <c r="AG29" s="18"/>
      <c r="AH29" s="18"/>
      <c r="AI29" s="18"/>
      <c r="AJ29" s="18"/>
      <c r="AK29" s="18"/>
      <c r="AL29" s="18"/>
      <c r="AM29" s="18"/>
      <c r="AN29" s="18"/>
      <c r="AO29" s="18"/>
      <c r="AP29" s="18"/>
      <c r="AZ29" s="15"/>
      <c r="BA29" s="15"/>
      <c r="BB29" s="15"/>
      <c r="BC29" s="15"/>
      <c r="BD29" s="15"/>
      <c r="BE29" s="15"/>
      <c r="BO29" s="1"/>
      <c r="BP29" s="1"/>
      <c r="BQ29" s="1"/>
      <c r="BR29" s="1"/>
      <c r="BS29" s="1"/>
      <c r="BT29" s="1"/>
      <c r="BU29" s="1"/>
      <c r="BV29" s="1"/>
      <c r="BW29" s="1"/>
      <c r="BX29" s="1"/>
      <c r="BY29" s="1"/>
    </row>
    <row r="30" spans="1:77" ht="15" customHeight="1">
      <c r="B30" s="368" t="s">
        <v>297</v>
      </c>
      <c r="C30" s="369"/>
      <c r="D30" s="369"/>
      <c r="E30" s="369"/>
      <c r="F30" s="370"/>
      <c r="G30" s="371">
        <v>80</v>
      </c>
      <c r="H30" s="372"/>
      <c r="I30" s="372"/>
      <c r="J30" s="372"/>
      <c r="K30" s="372"/>
      <c r="L30" s="373"/>
      <c r="M30" s="371">
        <v>110</v>
      </c>
      <c r="N30" s="372"/>
      <c r="O30" s="372"/>
      <c r="P30" s="372"/>
      <c r="Q30" s="372"/>
      <c r="R30" s="373"/>
      <c r="S30" s="371"/>
      <c r="T30" s="372"/>
      <c r="U30" s="372"/>
      <c r="V30" s="372"/>
      <c r="W30" s="372"/>
      <c r="X30" s="372"/>
      <c r="Y30" s="372"/>
      <c r="Z30" s="373"/>
      <c r="AA30" s="371">
        <v>150</v>
      </c>
      <c r="AB30" s="372"/>
      <c r="AC30" s="372"/>
      <c r="AD30" s="372"/>
      <c r="AE30" s="372"/>
      <c r="AF30" s="373"/>
      <c r="AG30" s="18"/>
      <c r="AH30" s="18"/>
      <c r="AI30" s="18"/>
      <c r="AJ30" s="18"/>
      <c r="AK30" s="18"/>
      <c r="AL30" s="18"/>
      <c r="AM30" s="18"/>
      <c r="AN30" s="18"/>
      <c r="AO30" s="18"/>
      <c r="AP30" s="18"/>
      <c r="AZ30" s="15"/>
      <c r="BA30" s="15"/>
      <c r="BB30" s="15"/>
      <c r="BC30" s="15"/>
      <c r="BD30" s="15"/>
      <c r="BE30" s="15"/>
      <c r="BO30" s="1"/>
      <c r="BP30" s="1"/>
      <c r="BQ30" s="1"/>
      <c r="BR30" s="1"/>
      <c r="BS30" s="1"/>
      <c r="BT30" s="1"/>
      <c r="BU30" s="1"/>
      <c r="BV30" s="1"/>
      <c r="BW30" s="1"/>
      <c r="BX30" s="1"/>
      <c r="BY30" s="1"/>
    </row>
    <row r="31" spans="1:77" ht="15" customHeight="1">
      <c r="B31" s="368" t="s">
        <v>312</v>
      </c>
      <c r="C31" s="369"/>
      <c r="D31" s="369"/>
      <c r="E31" s="369"/>
      <c r="F31" s="370"/>
      <c r="G31" s="371">
        <v>30</v>
      </c>
      <c r="H31" s="372"/>
      <c r="I31" s="372"/>
      <c r="J31" s="372"/>
      <c r="K31" s="372"/>
      <c r="L31" s="373"/>
      <c r="M31" s="371">
        <v>43</v>
      </c>
      <c r="N31" s="372"/>
      <c r="O31" s="372"/>
      <c r="P31" s="372"/>
      <c r="Q31" s="372"/>
      <c r="R31" s="373"/>
      <c r="S31" s="371"/>
      <c r="T31" s="372"/>
      <c r="U31" s="372"/>
      <c r="V31" s="372"/>
      <c r="W31" s="372"/>
      <c r="X31" s="372"/>
      <c r="Y31" s="372"/>
      <c r="Z31" s="373"/>
      <c r="AA31" s="371">
        <v>43</v>
      </c>
      <c r="AB31" s="372"/>
      <c r="AC31" s="372"/>
      <c r="AD31" s="372"/>
      <c r="AE31" s="372"/>
      <c r="AF31" s="373"/>
      <c r="AG31" s="18"/>
      <c r="AH31" s="18"/>
      <c r="AI31" s="18"/>
      <c r="AJ31" s="18"/>
      <c r="AK31" s="18"/>
      <c r="AL31" s="18"/>
      <c r="AM31" s="18"/>
      <c r="AN31" s="18"/>
      <c r="AO31" s="18"/>
      <c r="AP31" s="18"/>
      <c r="AZ31" s="15"/>
      <c r="BA31" s="15"/>
      <c r="BB31" s="15"/>
      <c r="BC31" s="15"/>
      <c r="BD31" s="15"/>
      <c r="BE31" s="15"/>
      <c r="BO31" s="1"/>
      <c r="BP31" s="1"/>
      <c r="BQ31" s="1"/>
      <c r="BR31" s="1"/>
      <c r="BS31" s="1"/>
      <c r="BT31" s="1"/>
      <c r="BU31" s="1"/>
      <c r="BV31" s="1"/>
      <c r="BW31" s="1"/>
      <c r="BX31" s="1"/>
      <c r="BY31" s="1"/>
    </row>
    <row r="32" spans="1:77" ht="15" customHeight="1">
      <c r="B32" s="368" t="s">
        <v>299</v>
      </c>
      <c r="C32" s="369"/>
      <c r="D32" s="369"/>
      <c r="E32" s="369"/>
      <c r="F32" s="370"/>
      <c r="G32" s="371">
        <v>30</v>
      </c>
      <c r="H32" s="372"/>
      <c r="I32" s="372"/>
      <c r="J32" s="372"/>
      <c r="K32" s="372"/>
      <c r="L32" s="373"/>
      <c r="M32" s="371">
        <v>30</v>
      </c>
      <c r="N32" s="372"/>
      <c r="O32" s="372"/>
      <c r="P32" s="372"/>
      <c r="Q32" s="372"/>
      <c r="R32" s="373"/>
      <c r="S32" s="371">
        <v>11</v>
      </c>
      <c r="T32" s="372"/>
      <c r="U32" s="372"/>
      <c r="V32" s="372"/>
      <c r="W32" s="372"/>
      <c r="X32" s="372"/>
      <c r="Y32" s="372"/>
      <c r="Z32" s="373"/>
      <c r="AA32" s="371">
        <v>30</v>
      </c>
      <c r="AB32" s="372"/>
      <c r="AC32" s="372"/>
      <c r="AD32" s="372"/>
      <c r="AE32" s="372"/>
      <c r="AF32" s="373"/>
      <c r="AG32" s="18"/>
      <c r="AH32" s="18"/>
      <c r="AI32" s="18"/>
      <c r="AJ32" s="18"/>
      <c r="AK32" s="18"/>
      <c r="AL32" s="18"/>
      <c r="AM32" s="18"/>
      <c r="AN32" s="18"/>
      <c r="AO32" s="18"/>
      <c r="AP32" s="18"/>
      <c r="AZ32" s="15"/>
      <c r="BA32" s="15"/>
      <c r="BB32" s="15"/>
      <c r="BC32" s="15"/>
      <c r="BD32" s="15"/>
      <c r="BE32" s="15"/>
      <c r="BO32" s="1"/>
      <c r="BP32" s="1"/>
      <c r="BQ32" s="1"/>
      <c r="BR32" s="1"/>
      <c r="BS32" s="1"/>
      <c r="BT32" s="1"/>
    </row>
    <row r="33" spans="1:72" ht="15" customHeight="1">
      <c r="B33" s="368" t="s">
        <v>281</v>
      </c>
      <c r="C33" s="369"/>
      <c r="D33" s="369"/>
      <c r="E33" s="369"/>
      <c r="F33" s="370"/>
      <c r="G33" s="371">
        <v>60</v>
      </c>
      <c r="H33" s="372"/>
      <c r="I33" s="372"/>
      <c r="J33" s="372"/>
      <c r="K33" s="372"/>
      <c r="L33" s="373"/>
      <c r="M33" s="371">
        <v>60</v>
      </c>
      <c r="N33" s="372"/>
      <c r="O33" s="372"/>
      <c r="P33" s="372"/>
      <c r="Q33" s="372"/>
      <c r="R33" s="373"/>
      <c r="S33" s="371"/>
      <c r="T33" s="372"/>
      <c r="U33" s="372"/>
      <c r="V33" s="372"/>
      <c r="W33" s="372"/>
      <c r="X33" s="372"/>
      <c r="Y33" s="372"/>
      <c r="Z33" s="373"/>
      <c r="AA33" s="371">
        <v>60</v>
      </c>
      <c r="AB33" s="372"/>
      <c r="AC33" s="372"/>
      <c r="AD33" s="372"/>
      <c r="AE33" s="372"/>
      <c r="AF33" s="373"/>
      <c r="AG33" s="18"/>
      <c r="AH33" s="18"/>
      <c r="AI33" s="18"/>
      <c r="AJ33" s="18"/>
      <c r="AK33" s="18"/>
      <c r="AL33" s="18"/>
      <c r="AM33" s="18"/>
      <c r="AN33" s="18"/>
      <c r="AO33" s="18"/>
      <c r="AP33" s="18"/>
      <c r="AZ33" s="15"/>
      <c r="BA33" s="15"/>
      <c r="BB33" s="15"/>
      <c r="BC33" s="15"/>
      <c r="BD33" s="15"/>
      <c r="BE33" s="15"/>
      <c r="BO33" s="1"/>
      <c r="BP33" s="1"/>
      <c r="BQ33" s="1"/>
      <c r="BR33" s="1"/>
      <c r="BS33" s="1"/>
      <c r="BT33" s="1"/>
    </row>
    <row r="34" spans="1:72" ht="15" customHeight="1">
      <c r="B34" s="362" t="s">
        <v>13</v>
      </c>
      <c r="C34" s="363"/>
      <c r="D34" s="363"/>
      <c r="E34" s="363"/>
      <c r="F34" s="364"/>
      <c r="G34" s="365">
        <f>SUM(G30:L33)</f>
        <v>200</v>
      </c>
      <c r="H34" s="366"/>
      <c r="I34" s="366"/>
      <c r="J34" s="366"/>
      <c r="K34" s="366"/>
      <c r="L34" s="367"/>
      <c r="M34" s="365">
        <f>SUM(M30:R33)</f>
        <v>243</v>
      </c>
      <c r="N34" s="366"/>
      <c r="O34" s="366"/>
      <c r="P34" s="366"/>
      <c r="Q34" s="366"/>
      <c r="R34" s="367"/>
      <c r="S34" s="365">
        <f>SUM(S30:Z32)</f>
        <v>11</v>
      </c>
      <c r="T34" s="366"/>
      <c r="U34" s="366"/>
      <c r="V34" s="366"/>
      <c r="W34" s="366"/>
      <c r="X34" s="366"/>
      <c r="Y34" s="366"/>
      <c r="Z34" s="367"/>
      <c r="AA34" s="365">
        <f>SUM(AA30:AF33)</f>
        <v>283</v>
      </c>
      <c r="AB34" s="366"/>
      <c r="AC34" s="366"/>
      <c r="AD34" s="366"/>
      <c r="AE34" s="366"/>
      <c r="AF34" s="367"/>
      <c r="AG34" s="18"/>
      <c r="AH34" s="18"/>
      <c r="AI34" s="18"/>
      <c r="AJ34" s="18"/>
      <c r="AK34" s="18"/>
      <c r="AL34" s="18"/>
      <c r="AM34" s="18"/>
      <c r="AN34" s="18"/>
      <c r="AO34" s="18"/>
      <c r="AP34" s="18"/>
      <c r="AZ34" s="15"/>
      <c r="BA34" s="15"/>
      <c r="BB34" s="15"/>
      <c r="BC34" s="15"/>
      <c r="BD34" s="15"/>
      <c r="BE34" s="15"/>
      <c r="BO34" s="1"/>
      <c r="BP34" s="1"/>
      <c r="BQ34" s="1"/>
      <c r="BR34" s="1"/>
      <c r="BS34" s="1"/>
      <c r="BT34" s="1"/>
    </row>
    <row r="35" spans="1:72" s="174" customFormat="1" ht="10.5" customHeight="1">
      <c r="A35" s="168"/>
      <c r="B35" s="20"/>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73"/>
      <c r="BA35" s="173"/>
      <c r="BB35" s="173"/>
      <c r="BC35" s="173"/>
      <c r="BD35" s="173"/>
      <c r="BE35" s="173"/>
      <c r="BF35" s="173"/>
      <c r="BG35" s="173"/>
      <c r="BH35" s="173"/>
      <c r="BI35" s="173"/>
      <c r="BJ35" s="173"/>
      <c r="BK35" s="173"/>
      <c r="BL35" s="173"/>
      <c r="BM35" s="173"/>
      <c r="BN35" s="173"/>
    </row>
    <row r="36" spans="1:72" ht="7.5" customHeight="1"/>
    <row r="37" spans="1:72" ht="7.5" customHeight="1"/>
    <row r="38" spans="1:72" ht="10" customHeight="1"/>
  </sheetData>
  <mergeCells count="133">
    <mergeCell ref="A2:AQ2"/>
    <mergeCell ref="B5:E5"/>
    <mergeCell ref="F5:K5"/>
    <mergeCell ref="L5:R5"/>
    <mergeCell ref="S5:U5"/>
    <mergeCell ref="V5:AB5"/>
    <mergeCell ref="AC5:AG5"/>
    <mergeCell ref="AH5:AL5"/>
    <mergeCell ref="AM5:AP5"/>
    <mergeCell ref="B8:D9"/>
    <mergeCell ref="E8:O9"/>
    <mergeCell ref="P8:T9"/>
    <mergeCell ref="U8:AE8"/>
    <mergeCell ref="AF8:AM8"/>
    <mergeCell ref="U9:AA9"/>
    <mergeCell ref="AB9:AE9"/>
    <mergeCell ref="AF9:AI9"/>
    <mergeCell ref="AJ9:AM9"/>
    <mergeCell ref="AJ10:AM10"/>
    <mergeCell ref="B11:D11"/>
    <mergeCell ref="E11:O11"/>
    <mergeCell ref="P11:T11"/>
    <mergeCell ref="U11:AA11"/>
    <mergeCell ref="AB11:AE11"/>
    <mergeCell ref="AF11:AI11"/>
    <mergeCell ref="AJ11:AM11"/>
    <mergeCell ref="B10:D10"/>
    <mergeCell ref="E10:O10"/>
    <mergeCell ref="P10:T10"/>
    <mergeCell ref="U10:AA10"/>
    <mergeCell ref="AB10:AE10"/>
    <mergeCell ref="AF10:AI10"/>
    <mergeCell ref="AS17:AW17"/>
    <mergeCell ref="AX17:BB17"/>
    <mergeCell ref="O18:R18"/>
    <mergeCell ref="S18:V18"/>
    <mergeCell ref="AS18:AW18"/>
    <mergeCell ref="AX18:BB18"/>
    <mergeCell ref="AJ12:AM12"/>
    <mergeCell ref="AL16:AP16"/>
    <mergeCell ref="B17:D18"/>
    <mergeCell ref="E17:K18"/>
    <mergeCell ref="L17:N18"/>
    <mergeCell ref="O17:V17"/>
    <mergeCell ref="W17:AC18"/>
    <mergeCell ref="AD17:AG18"/>
    <mergeCell ref="AH17:AK18"/>
    <mergeCell ref="AL17:AP18"/>
    <mergeCell ref="B12:D12"/>
    <mergeCell ref="E12:O12"/>
    <mergeCell ref="P12:T12"/>
    <mergeCell ref="U12:AA12"/>
    <mergeCell ref="AB12:AE12"/>
    <mergeCell ref="AF12:AI12"/>
    <mergeCell ref="B20:D20"/>
    <mergeCell ref="E20:K20"/>
    <mergeCell ref="L20:N20"/>
    <mergeCell ref="O20:R20"/>
    <mergeCell ref="S20:V20"/>
    <mergeCell ref="B19:D19"/>
    <mergeCell ref="E19:K19"/>
    <mergeCell ref="L19:N19"/>
    <mergeCell ref="O19:R19"/>
    <mergeCell ref="S19:V19"/>
    <mergeCell ref="W20:AC20"/>
    <mergeCell ref="AD20:AG20"/>
    <mergeCell ref="AH20:AK20"/>
    <mergeCell ref="AL20:AP20"/>
    <mergeCell ref="AS20:AW20"/>
    <mergeCell ref="AX20:BB20"/>
    <mergeCell ref="AD19:AG19"/>
    <mergeCell ref="AH19:AK19"/>
    <mergeCell ref="AL19:AP19"/>
    <mergeCell ref="AS19:AW19"/>
    <mergeCell ref="AX19:BB19"/>
    <mergeCell ref="W19:AC19"/>
    <mergeCell ref="B22:D22"/>
    <mergeCell ref="E22:K22"/>
    <mergeCell ref="L22:N22"/>
    <mergeCell ref="O22:R22"/>
    <mergeCell ref="S22:V22"/>
    <mergeCell ref="B21:D21"/>
    <mergeCell ref="E21:K21"/>
    <mergeCell ref="L21:N21"/>
    <mergeCell ref="O21:R21"/>
    <mergeCell ref="S21:V21"/>
    <mergeCell ref="W22:AC22"/>
    <mergeCell ref="AD22:AG22"/>
    <mergeCell ref="AH22:AK22"/>
    <mergeCell ref="AL22:AP22"/>
    <mergeCell ref="AS22:AW22"/>
    <mergeCell ref="AX22:BB22"/>
    <mergeCell ref="AD21:AG21"/>
    <mergeCell ref="AH21:AK21"/>
    <mergeCell ref="AL21:AP21"/>
    <mergeCell ref="AS21:AW21"/>
    <mergeCell ref="AX21:BB21"/>
    <mergeCell ref="W21:AC21"/>
    <mergeCell ref="E23:AQ23"/>
    <mergeCell ref="AA27:AF27"/>
    <mergeCell ref="B28:F29"/>
    <mergeCell ref="G28:L28"/>
    <mergeCell ref="M28:Z28"/>
    <mergeCell ref="AA28:AF28"/>
    <mergeCell ref="G29:L29"/>
    <mergeCell ref="M29:R29"/>
    <mergeCell ref="S29:Z29"/>
    <mergeCell ref="AA29:AF29"/>
    <mergeCell ref="B30:F30"/>
    <mergeCell ref="G30:L30"/>
    <mergeCell ref="M30:R30"/>
    <mergeCell ref="S30:Z30"/>
    <mergeCell ref="AA30:AF30"/>
    <mergeCell ref="B31:F31"/>
    <mergeCell ref="G31:L31"/>
    <mergeCell ref="M31:R31"/>
    <mergeCell ref="S31:Z31"/>
    <mergeCell ref="AA31:AF31"/>
    <mergeCell ref="B34:F34"/>
    <mergeCell ref="G34:L34"/>
    <mergeCell ref="M34:R34"/>
    <mergeCell ref="S34:Z34"/>
    <mergeCell ref="AA34:AF34"/>
    <mergeCell ref="B32:F32"/>
    <mergeCell ref="G32:L32"/>
    <mergeCell ref="M32:R32"/>
    <mergeCell ref="S32:Z32"/>
    <mergeCell ref="AA32:AF32"/>
    <mergeCell ref="B33:F33"/>
    <mergeCell ref="G33:L33"/>
    <mergeCell ref="M33:R33"/>
    <mergeCell ref="S33:Z33"/>
    <mergeCell ref="AA33:AF33"/>
  </mergeCells>
  <phoneticPr fontId="20"/>
  <dataValidations count="2">
    <dataValidation type="list" allowBlank="1" showInputMessage="1" showErrorMessage="1" sqref="U10:AA12" xr:uid="{90288976-4195-47B8-A3BA-FDE56E029770}">
      <formula1>$BD$9:$BD$12</formula1>
    </dataValidation>
    <dataValidation type="list" allowBlank="1" showInputMessage="1" showErrorMessage="1" sqref="P10:S12" xr:uid="{F176F636-61A3-40F3-A3E2-D089B208A31C}">
      <formula1>$AR$9:$AR$12</formula1>
    </dataValidation>
  </dataValidations>
  <pageMargins left="0.70866141732283472" right="0.70866141732283472" top="0.74803149606299213" bottom="0.74803149606299213" header="0.31496062992125984" footer="0.31496062992125984"/>
  <pageSetup paperSize="9" scale="79" orientation="portrait"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B8C80-D95A-4AD2-8636-B695D9AB2843}">
  <dimension ref="A1:BQ16"/>
  <sheetViews>
    <sheetView tabSelected="1" view="pageBreakPreview" zoomScaleNormal="100" zoomScaleSheetLayoutView="100" workbookViewId="0">
      <selection activeCell="W9" sqref="W9:AC11"/>
    </sheetView>
  </sheetViews>
  <sheetFormatPr defaultRowHeight="18"/>
  <cols>
    <col min="1" max="44" width="2.6640625" customWidth="1"/>
  </cols>
  <sheetData>
    <row r="1" spans="1:69" s="10" customFormat="1">
      <c r="A1" s="10" t="s">
        <v>358</v>
      </c>
    </row>
    <row r="2" spans="1:69" s="10" customFormat="1"/>
    <row r="3" spans="1:69" s="10" customFormat="1">
      <c r="A3" s="243" t="s">
        <v>326</v>
      </c>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15"/>
      <c r="AS3" s="15"/>
      <c r="AT3" s="15"/>
      <c r="AU3" s="15"/>
      <c r="AV3" s="15"/>
      <c r="AW3" s="15"/>
      <c r="AX3" s="15"/>
      <c r="AY3" s="15"/>
      <c r="AZ3" s="1"/>
      <c r="BA3" s="1"/>
      <c r="BB3" s="1"/>
      <c r="BC3" s="1"/>
      <c r="BD3" s="1"/>
      <c r="BE3" s="1"/>
      <c r="BF3" s="1"/>
      <c r="BG3" s="1"/>
      <c r="BH3" s="1"/>
      <c r="BI3" s="1"/>
      <c r="BJ3" s="1"/>
      <c r="BK3" s="1"/>
      <c r="BL3" s="1"/>
      <c r="BM3" s="1"/>
      <c r="BN3" s="1"/>
    </row>
    <row r="4" spans="1:69" s="10" customFormat="1"/>
    <row r="5" spans="1:69" s="10" customFormat="1" ht="12.75" customHeight="1">
      <c r="A5" s="168" t="s">
        <v>11</v>
      </c>
      <c r="B5" s="168"/>
      <c r="C5" s="168"/>
      <c r="D5" s="168"/>
      <c r="E5" s="168"/>
      <c r="F5" s="168"/>
      <c r="G5" s="168"/>
      <c r="H5" s="168"/>
      <c r="I5" s="168"/>
      <c r="J5" s="168"/>
      <c r="K5" s="168"/>
      <c r="L5" s="168"/>
      <c r="M5" s="168"/>
      <c r="N5" s="168"/>
      <c r="O5" s="168"/>
      <c r="P5" s="168"/>
      <c r="Q5" s="168"/>
      <c r="R5" s="168"/>
      <c r="S5" s="168"/>
      <c r="T5" s="168"/>
      <c r="U5" s="168"/>
      <c r="V5" s="168"/>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
      <c r="BA5" s="1"/>
      <c r="BB5" s="1"/>
      <c r="BC5" s="1"/>
      <c r="BD5" s="1"/>
      <c r="BE5" s="1"/>
      <c r="BF5" s="1"/>
      <c r="BG5" s="1"/>
      <c r="BH5" s="1"/>
      <c r="BI5" s="1"/>
      <c r="BJ5" s="1"/>
      <c r="BK5" s="1"/>
      <c r="BL5" s="1"/>
      <c r="BM5" s="1"/>
      <c r="BN5" s="1"/>
    </row>
    <row r="6" spans="1:69" s="10" customFormat="1">
      <c r="A6" s="168"/>
      <c r="B6" s="168" t="s">
        <v>313</v>
      </c>
      <c r="C6" s="168"/>
      <c r="D6" s="168"/>
      <c r="E6" s="168"/>
      <c r="F6" s="168"/>
      <c r="G6" s="168"/>
      <c r="H6" s="168"/>
      <c r="I6" s="168"/>
      <c r="J6" s="168"/>
      <c r="K6" s="168"/>
      <c r="L6" s="168"/>
      <c r="M6" s="168"/>
      <c r="N6" s="168"/>
      <c r="O6" s="168"/>
      <c r="P6" s="168"/>
      <c r="Q6" s="168"/>
      <c r="R6" s="168"/>
      <c r="S6" s="168"/>
      <c r="T6" s="168"/>
      <c r="U6" s="168"/>
      <c r="V6" s="168"/>
      <c r="W6" s="15"/>
      <c r="X6" s="15"/>
      <c r="Y6" s="15"/>
      <c r="Z6" s="15"/>
      <c r="AA6" s="15"/>
      <c r="AB6" s="15"/>
      <c r="AC6" s="15"/>
      <c r="AD6" s="15"/>
      <c r="AE6" s="15"/>
      <c r="AF6" s="15"/>
      <c r="AG6" s="15"/>
      <c r="AH6" s="15"/>
      <c r="AI6" s="15"/>
      <c r="AJ6" s="15"/>
      <c r="AK6" s="15"/>
      <c r="AL6" s="420" t="s">
        <v>285</v>
      </c>
      <c r="AM6" s="420"/>
      <c r="AN6" s="420"/>
      <c r="AO6" s="420"/>
      <c r="AP6" s="420"/>
      <c r="AQ6" s="15"/>
      <c r="AR6" s="15"/>
      <c r="AS6" s="15"/>
      <c r="AT6" s="15"/>
      <c r="AU6" s="175"/>
      <c r="AV6" s="175"/>
      <c r="AW6" s="175"/>
      <c r="AX6" s="15"/>
      <c r="AY6" s="15"/>
      <c r="AZ6" s="1"/>
      <c r="BA6" s="1"/>
      <c r="BB6" s="1"/>
      <c r="BC6" s="1"/>
      <c r="BD6" s="1"/>
      <c r="BE6" s="1"/>
      <c r="BF6" s="1"/>
      <c r="BG6" s="1"/>
      <c r="BH6" s="1"/>
      <c r="BI6" s="1"/>
      <c r="BJ6" s="1"/>
      <c r="BK6" s="1"/>
      <c r="BL6" s="1"/>
      <c r="BM6" s="1"/>
      <c r="BN6" s="1"/>
    </row>
    <row r="7" spans="1:69" s="10" customFormat="1" ht="15" customHeight="1">
      <c r="A7" s="168"/>
      <c r="B7" s="375" t="s">
        <v>43</v>
      </c>
      <c r="C7" s="376"/>
      <c r="D7" s="376"/>
      <c r="E7" s="376"/>
      <c r="F7" s="376"/>
      <c r="G7" s="376"/>
      <c r="H7" s="376"/>
      <c r="I7" s="376"/>
      <c r="J7" s="376"/>
      <c r="K7" s="377"/>
      <c r="L7" s="375" t="s">
        <v>314</v>
      </c>
      <c r="M7" s="376"/>
      <c r="N7" s="377"/>
      <c r="O7" s="362" t="s">
        <v>315</v>
      </c>
      <c r="P7" s="363"/>
      <c r="Q7" s="363"/>
      <c r="R7" s="363"/>
      <c r="S7" s="363"/>
      <c r="T7" s="363"/>
      <c r="U7" s="363"/>
      <c r="V7" s="364"/>
      <c r="W7" s="375" t="s">
        <v>316</v>
      </c>
      <c r="X7" s="376"/>
      <c r="Y7" s="376"/>
      <c r="Z7" s="376"/>
      <c r="AA7" s="376"/>
      <c r="AB7" s="376"/>
      <c r="AC7" s="377"/>
      <c r="AD7" s="375" t="s">
        <v>289</v>
      </c>
      <c r="AE7" s="376"/>
      <c r="AF7" s="376"/>
      <c r="AG7" s="377"/>
      <c r="AH7" s="375" t="s">
        <v>281</v>
      </c>
      <c r="AI7" s="376"/>
      <c r="AJ7" s="376"/>
      <c r="AK7" s="377"/>
      <c r="AL7" s="387" t="s">
        <v>290</v>
      </c>
      <c r="AM7" s="387"/>
      <c r="AN7" s="387"/>
      <c r="AO7" s="387"/>
      <c r="AP7" s="387"/>
      <c r="AQ7" s="176"/>
      <c r="AR7" s="15"/>
      <c r="AS7" s="443" t="s">
        <v>317</v>
      </c>
      <c r="AT7" s="444"/>
      <c r="AU7" s="444"/>
      <c r="AV7" s="444"/>
      <c r="AW7" s="445"/>
      <c r="BC7" s="1"/>
      <c r="BD7" s="1"/>
      <c r="BE7" s="1"/>
      <c r="BF7" s="1"/>
      <c r="BG7" s="1"/>
      <c r="BH7" s="1"/>
      <c r="BI7" s="1"/>
      <c r="BJ7" s="1"/>
      <c r="BK7" s="1"/>
      <c r="BL7" s="1"/>
      <c r="BM7" s="1"/>
      <c r="BN7" s="1"/>
      <c r="BO7" s="1"/>
      <c r="BP7" s="1"/>
      <c r="BQ7" s="1"/>
    </row>
    <row r="8" spans="1:69" s="10" customFormat="1" ht="15" customHeight="1">
      <c r="A8" s="168"/>
      <c r="B8" s="378" t="s">
        <v>318</v>
      </c>
      <c r="C8" s="379"/>
      <c r="D8" s="379"/>
      <c r="E8" s="379"/>
      <c r="F8" s="379"/>
      <c r="G8" s="379"/>
      <c r="H8" s="379"/>
      <c r="I8" s="379"/>
      <c r="J8" s="379"/>
      <c r="K8" s="380"/>
      <c r="L8" s="378" t="s">
        <v>319</v>
      </c>
      <c r="M8" s="379"/>
      <c r="N8" s="380"/>
      <c r="O8" s="362" t="s">
        <v>293</v>
      </c>
      <c r="P8" s="363"/>
      <c r="Q8" s="363"/>
      <c r="R8" s="364"/>
      <c r="S8" s="362" t="s">
        <v>294</v>
      </c>
      <c r="T8" s="363"/>
      <c r="U8" s="363"/>
      <c r="V8" s="364"/>
      <c r="W8" s="413" t="s">
        <v>320</v>
      </c>
      <c r="X8" s="414"/>
      <c r="Y8" s="414"/>
      <c r="Z8" s="414"/>
      <c r="AA8" s="414"/>
      <c r="AB8" s="414"/>
      <c r="AC8" s="415"/>
      <c r="AD8" s="378"/>
      <c r="AE8" s="379"/>
      <c r="AF8" s="379"/>
      <c r="AG8" s="380"/>
      <c r="AH8" s="378"/>
      <c r="AI8" s="379"/>
      <c r="AJ8" s="379"/>
      <c r="AK8" s="380"/>
      <c r="AL8" s="387"/>
      <c r="AM8" s="387"/>
      <c r="AN8" s="387"/>
      <c r="AO8" s="387"/>
      <c r="AP8" s="387"/>
      <c r="AQ8" s="176"/>
      <c r="AR8" s="15"/>
      <c r="AS8" s="446" t="s">
        <v>321</v>
      </c>
      <c r="AT8" s="447"/>
      <c r="AU8" s="447"/>
      <c r="AV8" s="447"/>
      <c r="AW8" s="448"/>
      <c r="BC8" s="1"/>
      <c r="BD8" s="1"/>
      <c r="BE8" s="1"/>
      <c r="BF8" s="1"/>
      <c r="BG8" s="1"/>
      <c r="BH8" s="1"/>
      <c r="BI8" s="1"/>
      <c r="BJ8" s="1"/>
      <c r="BK8" s="1"/>
      <c r="BL8" s="1"/>
      <c r="BM8" s="1"/>
      <c r="BN8" s="1"/>
      <c r="BO8" s="1"/>
      <c r="BP8" s="1"/>
      <c r="BQ8" s="1"/>
    </row>
    <row r="9" spans="1:69" s="10" customFormat="1" ht="15" customHeight="1">
      <c r="A9" s="168"/>
      <c r="B9" s="368" t="s">
        <v>322</v>
      </c>
      <c r="C9" s="369"/>
      <c r="D9" s="369"/>
      <c r="E9" s="369"/>
      <c r="F9" s="369"/>
      <c r="G9" s="369"/>
      <c r="H9" s="369"/>
      <c r="I9" s="369"/>
      <c r="J9" s="369"/>
      <c r="K9" s="370"/>
      <c r="L9" s="371">
        <v>1</v>
      </c>
      <c r="M9" s="372"/>
      <c r="N9" s="373"/>
      <c r="O9" s="437">
        <v>1210000</v>
      </c>
      <c r="P9" s="438"/>
      <c r="Q9" s="438"/>
      <c r="R9" s="439"/>
      <c r="S9" s="437">
        <v>1100000</v>
      </c>
      <c r="T9" s="438"/>
      <c r="U9" s="438"/>
      <c r="V9" s="439"/>
      <c r="W9" s="440">
        <v>500000</v>
      </c>
      <c r="X9" s="441"/>
      <c r="Y9" s="441"/>
      <c r="Z9" s="441"/>
      <c r="AA9" s="441"/>
      <c r="AB9" s="441"/>
      <c r="AC9" s="442"/>
      <c r="AD9" s="440">
        <v>710000</v>
      </c>
      <c r="AE9" s="441"/>
      <c r="AF9" s="441"/>
      <c r="AG9" s="442"/>
      <c r="AH9" s="384">
        <v>0</v>
      </c>
      <c r="AI9" s="385"/>
      <c r="AJ9" s="385"/>
      <c r="AK9" s="386"/>
      <c r="AL9" s="387"/>
      <c r="AM9" s="387"/>
      <c r="AN9" s="387"/>
      <c r="AO9" s="387"/>
      <c r="AP9" s="387"/>
      <c r="AQ9" s="176"/>
      <c r="AR9" s="15"/>
      <c r="AS9" s="449">
        <f>ROUNDDOWN(S9/2,-3)</f>
        <v>550000</v>
      </c>
      <c r="AT9" s="450"/>
      <c r="AU9" s="450"/>
      <c r="AV9" s="450"/>
      <c r="AW9" s="451"/>
      <c r="BC9" s="1"/>
      <c r="BD9" s="1"/>
      <c r="BE9" s="1"/>
      <c r="BF9" s="1"/>
      <c r="BG9" s="1"/>
      <c r="BH9" s="1"/>
      <c r="BI9" s="1"/>
      <c r="BJ9" s="1"/>
      <c r="BK9" s="1"/>
      <c r="BL9" s="1"/>
      <c r="BM9" s="1"/>
      <c r="BN9" s="1"/>
      <c r="BO9" s="1"/>
      <c r="BP9" s="1"/>
      <c r="BQ9" s="1"/>
    </row>
    <row r="10" spans="1:69" s="10" customFormat="1" ht="15" customHeight="1">
      <c r="A10" s="168"/>
      <c r="B10" s="368" t="s">
        <v>323</v>
      </c>
      <c r="C10" s="369"/>
      <c r="D10" s="369"/>
      <c r="E10" s="369"/>
      <c r="F10" s="369"/>
      <c r="G10" s="369"/>
      <c r="H10" s="369"/>
      <c r="I10" s="369"/>
      <c r="J10" s="369"/>
      <c r="K10" s="370"/>
      <c r="L10" s="371">
        <v>1</v>
      </c>
      <c r="M10" s="372"/>
      <c r="N10" s="373"/>
      <c r="O10" s="437">
        <v>2230000</v>
      </c>
      <c r="P10" s="438"/>
      <c r="Q10" s="438"/>
      <c r="R10" s="439"/>
      <c r="S10" s="437">
        <v>2027272</v>
      </c>
      <c r="T10" s="438"/>
      <c r="U10" s="438"/>
      <c r="V10" s="439"/>
      <c r="W10" s="440">
        <v>1000000</v>
      </c>
      <c r="X10" s="441"/>
      <c r="Y10" s="441"/>
      <c r="Z10" s="441"/>
      <c r="AA10" s="441"/>
      <c r="AB10" s="441"/>
      <c r="AC10" s="442"/>
      <c r="AD10" s="440">
        <v>1230000</v>
      </c>
      <c r="AE10" s="441"/>
      <c r="AF10" s="441"/>
      <c r="AG10" s="442"/>
      <c r="AH10" s="384">
        <v>0</v>
      </c>
      <c r="AI10" s="385"/>
      <c r="AJ10" s="385"/>
      <c r="AK10" s="386"/>
      <c r="AL10" s="387"/>
      <c r="AM10" s="387"/>
      <c r="AN10" s="387"/>
      <c r="AO10" s="387"/>
      <c r="AP10" s="387"/>
      <c r="AQ10" s="176"/>
      <c r="AR10" s="15"/>
      <c r="AS10" s="449">
        <f>ROUNDDOWN(S10/2,-3)</f>
        <v>1013000</v>
      </c>
      <c r="AT10" s="450"/>
      <c r="AU10" s="450"/>
      <c r="AV10" s="450"/>
      <c r="AW10" s="451"/>
      <c r="BC10" s="1"/>
      <c r="BD10" s="1"/>
      <c r="BE10" s="1"/>
      <c r="BF10" s="1"/>
      <c r="BG10" s="1"/>
      <c r="BH10" s="1"/>
      <c r="BI10" s="1"/>
      <c r="BJ10" s="1"/>
      <c r="BK10" s="1"/>
      <c r="BL10" s="1"/>
      <c r="BM10" s="1"/>
      <c r="BN10" s="1"/>
      <c r="BO10" s="1"/>
      <c r="BP10" s="1"/>
      <c r="BQ10" s="1"/>
    </row>
    <row r="11" spans="1:69" s="10" customFormat="1" ht="15" customHeight="1">
      <c r="A11" s="168"/>
      <c r="B11" s="362" t="s">
        <v>13</v>
      </c>
      <c r="C11" s="363"/>
      <c r="D11" s="363"/>
      <c r="E11" s="363"/>
      <c r="F11" s="363"/>
      <c r="G11" s="363"/>
      <c r="H11" s="363"/>
      <c r="I11" s="363"/>
      <c r="J11" s="363"/>
      <c r="K11" s="364"/>
      <c r="L11" s="399">
        <f>SUM(L9:N10)</f>
        <v>2</v>
      </c>
      <c r="M11" s="400"/>
      <c r="N11" s="401"/>
      <c r="O11" s="381">
        <f>SUM(O9:R10)</f>
        <v>3440000</v>
      </c>
      <c r="P11" s="382"/>
      <c r="Q11" s="382"/>
      <c r="R11" s="383"/>
      <c r="S11" s="381">
        <f>SUM(S9:V10)</f>
        <v>3127272</v>
      </c>
      <c r="T11" s="382"/>
      <c r="U11" s="382"/>
      <c r="V11" s="383"/>
      <c r="W11" s="381">
        <f>SUM(W9:AC10)</f>
        <v>1500000</v>
      </c>
      <c r="X11" s="382"/>
      <c r="Y11" s="382"/>
      <c r="Z11" s="382"/>
      <c r="AA11" s="382"/>
      <c r="AB11" s="382"/>
      <c r="AC11" s="383"/>
      <c r="AD11" s="381">
        <f>SUM(AD9:AG10)</f>
        <v>1940000</v>
      </c>
      <c r="AE11" s="382"/>
      <c r="AF11" s="382"/>
      <c r="AG11" s="383"/>
      <c r="AH11" s="384">
        <v>0</v>
      </c>
      <c r="AI11" s="385"/>
      <c r="AJ11" s="385"/>
      <c r="AK11" s="386"/>
      <c r="AL11" s="387"/>
      <c r="AM11" s="387"/>
      <c r="AN11" s="387"/>
      <c r="AO11" s="387"/>
      <c r="AP11" s="387"/>
      <c r="AQ11" s="168"/>
      <c r="AR11" s="15"/>
      <c r="AS11" s="15"/>
      <c r="AT11" s="15"/>
      <c r="AU11" s="15"/>
      <c r="AV11" s="15"/>
      <c r="AW11" s="15"/>
      <c r="AX11" s="15"/>
      <c r="AY11" s="15"/>
      <c r="AZ11" s="1"/>
      <c r="BA11" s="1"/>
      <c r="BB11" s="1"/>
      <c r="BC11" s="1"/>
      <c r="BD11" s="1"/>
      <c r="BE11" s="1"/>
      <c r="BF11" s="1"/>
      <c r="BG11" s="1"/>
      <c r="BH11" s="1"/>
      <c r="BI11" s="1"/>
      <c r="BJ11" s="1"/>
      <c r="BK11" s="1"/>
      <c r="BL11" s="1"/>
      <c r="BM11" s="1"/>
      <c r="BN11" s="1"/>
      <c r="BO11" s="1"/>
      <c r="BP11" s="1"/>
      <c r="BQ11" s="1"/>
    </row>
    <row r="12" spans="1:69" s="8" customFormat="1" ht="10.5" customHeight="1">
      <c r="A12" s="20"/>
      <c r="B12" s="20" t="s">
        <v>14</v>
      </c>
      <c r="C12" s="20"/>
      <c r="D12" s="20"/>
      <c r="E12" s="20" t="s">
        <v>324</v>
      </c>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18"/>
      <c r="AM12" s="18"/>
      <c r="AN12" s="18"/>
      <c r="AO12" s="18"/>
      <c r="AP12" s="18"/>
      <c r="AQ12" s="20"/>
      <c r="AR12" s="20"/>
      <c r="AS12" s="20"/>
      <c r="AT12" s="20"/>
      <c r="AU12" s="20"/>
      <c r="AV12" s="20"/>
      <c r="AW12" s="20"/>
      <c r="AX12" s="20"/>
      <c r="AY12" s="20"/>
      <c r="AZ12" s="7"/>
      <c r="BA12" s="7"/>
      <c r="BB12" s="7"/>
      <c r="BC12" s="7"/>
      <c r="BD12" s="7"/>
      <c r="BE12" s="7"/>
      <c r="BF12" s="7"/>
      <c r="BG12" s="7"/>
      <c r="BH12" s="7"/>
      <c r="BI12" s="7"/>
      <c r="BJ12" s="7"/>
      <c r="BK12" s="7"/>
      <c r="BL12" s="7"/>
      <c r="BM12" s="7"/>
      <c r="BN12" s="7"/>
    </row>
    <row r="13" spans="1:69" s="8" customFormat="1" ht="10.5" customHeight="1">
      <c r="A13" s="20"/>
      <c r="B13" s="20"/>
      <c r="C13" s="20"/>
      <c r="D13" s="20"/>
      <c r="E13" s="20" t="s">
        <v>325</v>
      </c>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7"/>
      <c r="BA13" s="7"/>
      <c r="BB13" s="7"/>
      <c r="BC13" s="7"/>
      <c r="BD13" s="7"/>
      <c r="BE13" s="7"/>
      <c r="BF13" s="7"/>
      <c r="BG13" s="7"/>
      <c r="BH13" s="7"/>
      <c r="BI13" s="7"/>
      <c r="BJ13" s="7"/>
      <c r="BK13" s="7"/>
      <c r="BL13" s="7"/>
      <c r="BM13" s="7"/>
      <c r="BN13" s="7"/>
    </row>
    <row r="14" spans="1:69" s="10" customFormat="1" ht="7.5" customHeight="1">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
      <c r="BA14" s="1"/>
      <c r="BB14" s="1"/>
      <c r="BC14" s="1"/>
      <c r="BD14" s="1"/>
      <c r="BE14" s="1"/>
      <c r="BF14" s="1"/>
      <c r="BG14" s="1"/>
      <c r="BH14" s="1"/>
      <c r="BI14" s="1"/>
      <c r="BJ14" s="1"/>
      <c r="BK14" s="1"/>
      <c r="BL14" s="1"/>
      <c r="BM14" s="1"/>
      <c r="BN14" s="1"/>
    </row>
    <row r="15" spans="1:69" s="10" customFormat="1">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
      <c r="BA15" s="1"/>
      <c r="BB15" s="1"/>
      <c r="BC15" s="1"/>
      <c r="BD15" s="1"/>
      <c r="BE15" s="1"/>
      <c r="BF15" s="1"/>
      <c r="BG15" s="1"/>
      <c r="BH15" s="1"/>
      <c r="BI15" s="1"/>
      <c r="BJ15" s="1"/>
      <c r="BK15" s="1"/>
      <c r="BL15" s="1"/>
      <c r="BM15" s="1"/>
      <c r="BN15" s="1"/>
    </row>
    <row r="16" spans="1:69" s="10" customFormat="1">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
      <c r="BA16" s="1"/>
      <c r="BB16" s="1"/>
      <c r="BC16" s="1"/>
      <c r="BD16" s="1"/>
      <c r="BE16" s="1"/>
      <c r="BF16" s="1"/>
      <c r="BG16" s="1"/>
      <c r="BH16" s="1"/>
      <c r="BI16" s="1"/>
      <c r="BJ16" s="1"/>
      <c r="BK16" s="1"/>
      <c r="BL16" s="1"/>
      <c r="BM16" s="1"/>
      <c r="BN16" s="1"/>
    </row>
  </sheetData>
  <mergeCells count="42">
    <mergeCell ref="AD11:AG11"/>
    <mergeCell ref="AH11:AK11"/>
    <mergeCell ref="AL11:AP11"/>
    <mergeCell ref="B11:K11"/>
    <mergeCell ref="L11:N11"/>
    <mergeCell ref="O11:R11"/>
    <mergeCell ref="S11:V11"/>
    <mergeCell ref="W11:AC11"/>
    <mergeCell ref="AS9:AW9"/>
    <mergeCell ref="B10:K10"/>
    <mergeCell ref="L10:N10"/>
    <mergeCell ref="O10:R10"/>
    <mergeCell ref="S10:V10"/>
    <mergeCell ref="W10:AC10"/>
    <mergeCell ref="AD10:AG10"/>
    <mergeCell ref="AH10:AK10"/>
    <mergeCell ref="AL10:AP10"/>
    <mergeCell ref="AS10:AW10"/>
    <mergeCell ref="B9:K9"/>
    <mergeCell ref="L9:N9"/>
    <mergeCell ref="O9:R9"/>
    <mergeCell ref="AS7:AW7"/>
    <mergeCell ref="B8:K8"/>
    <mergeCell ref="L8:N8"/>
    <mergeCell ref="O8:R8"/>
    <mergeCell ref="S8:V8"/>
    <mergeCell ref="W8:AC8"/>
    <mergeCell ref="AS8:AW8"/>
    <mergeCell ref="B7:K7"/>
    <mergeCell ref="L7:N7"/>
    <mergeCell ref="O7:V7"/>
    <mergeCell ref="W7:AC7"/>
    <mergeCell ref="AD7:AG8"/>
    <mergeCell ref="AH7:AK8"/>
    <mergeCell ref="AL6:AP6"/>
    <mergeCell ref="S9:V9"/>
    <mergeCell ref="W9:AC9"/>
    <mergeCell ref="A3:AQ3"/>
    <mergeCell ref="AL7:AP8"/>
    <mergeCell ref="AD9:AG9"/>
    <mergeCell ref="AH9:AK9"/>
    <mergeCell ref="AL9:AP9"/>
  </mergeCells>
  <phoneticPr fontId="20"/>
  <pageMargins left="0.70866141732283461" right="0.70866141732283461" top="0.74803149606299213" bottom="0.74803149606299213" header="0.31496062992125984" footer="0.31496062992125984"/>
  <pageSetup paperSize="9" scale="70" orientation="landscape" cellComments="asDisplayed"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3"/>
  <sheetViews>
    <sheetView showGridLines="0" view="pageBreakPreview" topLeftCell="A13" zoomScale="85" zoomScaleNormal="100" zoomScaleSheetLayoutView="85" workbookViewId="0">
      <selection activeCell="S20" sqref="S20"/>
    </sheetView>
  </sheetViews>
  <sheetFormatPr defaultRowHeight="18"/>
  <cols>
    <col min="1" max="2" width="8.6640625" style="10"/>
    <col min="3" max="14" width="4.5" style="15" customWidth="1"/>
    <col min="15" max="15" width="5.25" style="15" customWidth="1"/>
    <col min="16" max="22" width="4.5" style="15" customWidth="1"/>
    <col min="23" max="40" width="5.33203125" customWidth="1"/>
  </cols>
  <sheetData>
    <row r="1" spans="1:34">
      <c r="C1" s="15" t="s">
        <v>73</v>
      </c>
    </row>
    <row r="3" spans="1:34" ht="18.75" customHeight="1">
      <c r="C3" s="465" t="s">
        <v>72</v>
      </c>
      <c r="D3" s="465"/>
      <c r="E3" s="465"/>
      <c r="F3" s="465"/>
      <c r="G3" s="465"/>
      <c r="H3" s="465"/>
      <c r="I3" s="465"/>
      <c r="J3" s="465"/>
      <c r="K3" s="465"/>
      <c r="L3" s="465"/>
      <c r="M3" s="465"/>
      <c r="N3" s="465"/>
      <c r="O3" s="465"/>
      <c r="P3" s="465"/>
      <c r="Q3" s="465"/>
      <c r="R3" s="465"/>
      <c r="S3" s="465"/>
      <c r="T3" s="465"/>
      <c r="U3" s="465"/>
      <c r="V3" s="465"/>
    </row>
    <row r="4" spans="1:34" ht="18.75" customHeight="1">
      <c r="G4" s="21"/>
      <c r="H4" s="21"/>
      <c r="I4" s="21"/>
      <c r="J4" s="21"/>
      <c r="K4" s="21"/>
      <c r="L4" s="21"/>
      <c r="M4" s="21"/>
      <c r="N4" s="21"/>
      <c r="O4" s="21"/>
      <c r="P4" s="21"/>
      <c r="Q4" s="21"/>
      <c r="R4" s="21"/>
      <c r="S4" s="21"/>
    </row>
    <row r="5" spans="1:34" ht="20.25" customHeight="1">
      <c r="C5" s="461" t="s">
        <v>3</v>
      </c>
      <c r="D5" s="462"/>
      <c r="E5" s="463"/>
      <c r="F5" s="409" t="s">
        <v>148</v>
      </c>
      <c r="G5" s="410"/>
      <c r="H5" s="410"/>
      <c r="I5" s="410"/>
      <c r="J5" s="410"/>
      <c r="K5" s="410"/>
      <c r="L5" s="411"/>
      <c r="M5" s="461" t="s">
        <v>37</v>
      </c>
      <c r="N5" s="462"/>
      <c r="O5" s="463"/>
      <c r="P5" s="464">
        <v>46305</v>
      </c>
      <c r="Q5" s="405"/>
      <c r="R5" s="405"/>
      <c r="S5" s="405"/>
      <c r="T5" s="405"/>
      <c r="U5" s="405"/>
      <c r="V5" s="405"/>
      <c r="W5" s="11"/>
    </row>
    <row r="6" spans="1:34" ht="20.25" customHeight="1">
      <c r="C6" s="461" t="s">
        <v>4</v>
      </c>
      <c r="D6" s="462"/>
      <c r="E6" s="463"/>
      <c r="F6" s="409" t="s">
        <v>155</v>
      </c>
      <c r="G6" s="410"/>
      <c r="H6" s="410"/>
      <c r="I6" s="410"/>
      <c r="J6" s="410"/>
      <c r="K6" s="410"/>
      <c r="L6" s="411"/>
      <c r="M6" s="461" t="s">
        <v>38</v>
      </c>
      <c r="N6" s="462"/>
      <c r="O6" s="463"/>
      <c r="P6" s="464">
        <v>46407</v>
      </c>
      <c r="Q6" s="405"/>
      <c r="R6" s="405"/>
      <c r="S6" s="405"/>
      <c r="T6" s="405"/>
      <c r="U6" s="405"/>
      <c r="V6" s="405"/>
    </row>
    <row r="7" spans="1:34" ht="18.75" customHeight="1">
      <c r="C7" s="459" t="s">
        <v>57</v>
      </c>
      <c r="D7" s="459"/>
      <c r="E7" s="459"/>
      <c r="F7" s="459"/>
      <c r="G7" s="459"/>
      <c r="H7" s="459"/>
      <c r="I7" s="459"/>
      <c r="J7" s="459"/>
      <c r="K7" s="459"/>
      <c r="L7" s="459"/>
      <c r="M7" s="459" t="s">
        <v>58</v>
      </c>
      <c r="N7" s="459"/>
      <c r="O7" s="459"/>
      <c r="P7" s="459"/>
      <c r="Q7" s="459"/>
      <c r="R7" s="459"/>
      <c r="S7" s="459"/>
      <c r="T7" s="459"/>
      <c r="U7" s="459"/>
      <c r="V7" s="459"/>
    </row>
    <row r="8" spans="1:34" ht="195" customHeight="1">
      <c r="C8" s="459" t="s">
        <v>56</v>
      </c>
      <c r="D8" s="459"/>
      <c r="E8" s="459"/>
      <c r="F8" s="459"/>
      <c r="G8" s="459"/>
      <c r="H8" s="459"/>
      <c r="I8" s="459"/>
      <c r="J8" s="459"/>
      <c r="K8" s="459"/>
      <c r="L8" s="459"/>
      <c r="M8" s="459" t="s">
        <v>56</v>
      </c>
      <c r="N8" s="459"/>
      <c r="O8" s="459"/>
      <c r="P8" s="459"/>
      <c r="Q8" s="459"/>
      <c r="R8" s="459"/>
      <c r="S8" s="459"/>
      <c r="T8" s="459"/>
      <c r="U8" s="459"/>
      <c r="V8" s="459"/>
    </row>
    <row r="9" spans="1:34" s="10" customFormat="1" ht="18" customHeight="1">
      <c r="C9" s="459" t="s">
        <v>52</v>
      </c>
      <c r="D9" s="459"/>
      <c r="E9" s="459"/>
      <c r="F9" s="459"/>
      <c r="G9" s="459"/>
      <c r="H9" s="459"/>
      <c r="I9" s="459"/>
      <c r="J9" s="459"/>
      <c r="K9" s="459"/>
      <c r="L9" s="459"/>
      <c r="M9" s="461" t="s">
        <v>55</v>
      </c>
      <c r="N9" s="462"/>
      <c r="O9" s="462"/>
      <c r="P9" s="462"/>
      <c r="Q9" s="462"/>
      <c r="R9" s="462"/>
      <c r="S9" s="462"/>
      <c r="T9" s="462"/>
      <c r="U9" s="462"/>
      <c r="V9" s="463"/>
      <c r="AH9" s="4"/>
    </row>
    <row r="10" spans="1:34" ht="195" customHeight="1">
      <c r="C10" s="459" t="s">
        <v>56</v>
      </c>
      <c r="D10" s="459"/>
      <c r="E10" s="459"/>
      <c r="F10" s="459"/>
      <c r="G10" s="459"/>
      <c r="H10" s="459"/>
      <c r="I10" s="459"/>
      <c r="J10" s="459"/>
      <c r="K10" s="459"/>
      <c r="L10" s="459"/>
      <c r="M10" s="459" t="s">
        <v>21</v>
      </c>
      <c r="N10" s="459"/>
      <c r="O10" s="459"/>
      <c r="P10" s="459"/>
      <c r="Q10" s="459"/>
      <c r="R10" s="459"/>
      <c r="S10" s="459"/>
      <c r="T10" s="459"/>
      <c r="U10" s="459"/>
      <c r="V10" s="459"/>
      <c r="X10" s="10"/>
    </row>
    <row r="11" spans="1:34">
      <c r="C11" s="15" t="s">
        <v>5</v>
      </c>
    </row>
    <row r="12" spans="1:34" s="10" customFormat="1">
      <c r="C12" s="15"/>
      <c r="D12" s="15"/>
      <c r="E12" s="15"/>
      <c r="F12" s="15"/>
      <c r="G12" s="15"/>
      <c r="H12" s="15"/>
      <c r="I12" s="15"/>
      <c r="J12" s="15"/>
      <c r="K12" s="15"/>
      <c r="L12" s="15"/>
      <c r="M12" s="15"/>
      <c r="N12" s="15"/>
      <c r="O12" s="15"/>
      <c r="P12" s="15"/>
      <c r="Q12" s="15"/>
      <c r="R12" s="15"/>
      <c r="S12" s="15"/>
      <c r="T12" s="15"/>
      <c r="U12" s="15"/>
      <c r="V12" s="15"/>
    </row>
    <row r="13" spans="1:34" s="10" customFormat="1">
      <c r="C13" s="15"/>
      <c r="D13" s="15"/>
      <c r="E13" s="15"/>
      <c r="F13" s="15"/>
      <c r="G13" s="15"/>
      <c r="H13" s="15"/>
      <c r="I13" s="15"/>
      <c r="J13" s="15"/>
      <c r="K13" s="15"/>
      <c r="L13" s="15"/>
      <c r="M13" s="15"/>
      <c r="N13" s="15"/>
      <c r="O13" s="15"/>
      <c r="P13" s="15"/>
      <c r="Q13" s="15"/>
      <c r="R13" s="15"/>
      <c r="S13" s="15"/>
      <c r="T13" s="15"/>
      <c r="U13" s="15"/>
      <c r="V13" s="15"/>
    </row>
    <row r="14" spans="1:34" s="10" customFormat="1">
      <c r="C14" s="25"/>
      <c r="D14" s="25"/>
      <c r="E14" s="25"/>
      <c r="F14" s="25"/>
      <c r="G14" s="25"/>
      <c r="H14" s="25"/>
      <c r="I14" s="25"/>
      <c r="J14" s="25"/>
      <c r="K14" s="25"/>
      <c r="L14" s="25"/>
      <c r="M14" s="25"/>
      <c r="N14" s="25"/>
      <c r="O14" s="25"/>
      <c r="P14" s="25"/>
      <c r="Q14" s="25"/>
      <c r="R14" s="25"/>
      <c r="S14" s="25"/>
      <c r="T14" s="25"/>
      <c r="U14" s="25"/>
      <c r="V14" s="25"/>
      <c r="X14"/>
    </row>
    <row r="15" spans="1:34" s="29" customFormat="1" ht="31.5" customHeight="1">
      <c r="C15" s="28" t="s">
        <v>64</v>
      </c>
      <c r="D15" s="28"/>
      <c r="E15" s="28"/>
      <c r="F15" s="28"/>
      <c r="G15" s="28"/>
      <c r="H15" s="30"/>
      <c r="I15" s="30"/>
      <c r="J15" s="30"/>
      <c r="K15" s="30"/>
      <c r="L15" s="30"/>
      <c r="M15" s="30"/>
      <c r="N15" s="30"/>
      <c r="O15" s="30"/>
      <c r="P15" s="30"/>
      <c r="Q15" s="30"/>
      <c r="R15" s="30"/>
      <c r="S15" s="30"/>
      <c r="T15" s="30"/>
      <c r="U15" s="30"/>
      <c r="V15" s="28"/>
      <c r="W15" s="31"/>
    </row>
    <row r="16" spans="1:34" s="3" customFormat="1" ht="19.5" customHeight="1">
      <c r="A16" s="10"/>
      <c r="B16" s="10"/>
      <c r="C16" s="15"/>
      <c r="D16" s="458" t="s">
        <v>39</v>
      </c>
      <c r="E16" s="458"/>
      <c r="F16" s="458"/>
      <c r="G16" s="41"/>
      <c r="H16" s="16" t="s">
        <v>47</v>
      </c>
      <c r="I16" s="460">
        <v>46305</v>
      </c>
      <c r="J16" s="460"/>
      <c r="K16" s="460"/>
      <c r="L16" s="460"/>
      <c r="M16" s="15" t="s">
        <v>40</v>
      </c>
      <c r="N16" s="15"/>
      <c r="O16" s="16" t="s">
        <v>48</v>
      </c>
      <c r="P16" s="460">
        <v>46407</v>
      </c>
      <c r="Q16" s="410"/>
      <c r="R16" s="410"/>
      <c r="S16" s="410"/>
      <c r="T16" s="15"/>
      <c r="U16" s="15"/>
      <c r="V16" s="26"/>
      <c r="W16" s="1"/>
      <c r="X16" s="1"/>
    </row>
    <row r="17" spans="3:37">
      <c r="C17" s="17"/>
      <c r="D17" s="456" t="s">
        <v>41</v>
      </c>
      <c r="E17" s="457"/>
      <c r="F17" s="258"/>
      <c r="G17" s="409" t="s">
        <v>155</v>
      </c>
      <c r="H17" s="410"/>
      <c r="I17" s="410"/>
      <c r="J17" s="410"/>
      <c r="K17" s="410"/>
      <c r="L17" s="411"/>
      <c r="M17" s="456" t="s">
        <v>42</v>
      </c>
      <c r="N17" s="457"/>
      <c r="O17" s="258"/>
      <c r="P17" s="409" t="s">
        <v>127</v>
      </c>
      <c r="Q17" s="410"/>
      <c r="R17" s="410"/>
      <c r="S17" s="410"/>
      <c r="T17" s="410"/>
      <c r="U17" s="411"/>
      <c r="W17" s="1"/>
      <c r="X17" s="1"/>
      <c r="AK17" s="18"/>
    </row>
    <row r="18" spans="3:37">
      <c r="D18" s="458" t="s">
        <v>43</v>
      </c>
      <c r="E18" s="458"/>
      <c r="F18" s="458"/>
      <c r="G18" s="458" t="s">
        <v>44</v>
      </c>
      <c r="H18" s="458"/>
      <c r="I18" s="458"/>
      <c r="J18" s="458" t="s">
        <v>45</v>
      </c>
      <c r="K18" s="458"/>
      <c r="L18" s="458"/>
      <c r="M18" s="458" t="s">
        <v>46</v>
      </c>
      <c r="N18" s="458"/>
      <c r="O18" s="458"/>
      <c r="P18" s="458" t="s">
        <v>81</v>
      </c>
      <c r="Q18" s="458"/>
      <c r="R18" s="458"/>
      <c r="S18" s="458" t="s">
        <v>82</v>
      </c>
      <c r="T18" s="458"/>
      <c r="U18" s="458"/>
      <c r="W18" s="1"/>
      <c r="X18" s="1"/>
    </row>
    <row r="19" spans="3:37" ht="30" customHeight="1">
      <c r="D19" s="409" t="s">
        <v>148</v>
      </c>
      <c r="E19" s="410"/>
      <c r="F19" s="411"/>
      <c r="G19" s="409" t="s">
        <v>158</v>
      </c>
      <c r="H19" s="410"/>
      <c r="I19" s="411"/>
      <c r="J19" s="409" t="s">
        <v>159</v>
      </c>
      <c r="K19" s="410"/>
      <c r="L19" s="411"/>
      <c r="M19" s="409" t="s">
        <v>160</v>
      </c>
      <c r="N19" s="410"/>
      <c r="O19" s="411"/>
      <c r="P19" s="452">
        <v>1210000</v>
      </c>
      <c r="Q19" s="453"/>
      <c r="R19" s="253"/>
      <c r="S19" s="452">
        <v>1100000</v>
      </c>
      <c r="T19" s="453"/>
      <c r="U19" s="253"/>
      <c r="V19" s="21"/>
      <c r="W19" s="1"/>
      <c r="X19" s="1"/>
    </row>
    <row r="20" spans="3:37">
      <c r="G20" s="21"/>
      <c r="H20" s="21"/>
      <c r="I20" s="21"/>
      <c r="J20" s="21"/>
      <c r="K20" s="21"/>
      <c r="L20" s="21"/>
      <c r="M20" s="21"/>
      <c r="N20" s="21"/>
      <c r="O20" s="21"/>
      <c r="P20" s="21"/>
      <c r="Q20" s="21"/>
      <c r="R20" s="21"/>
      <c r="S20" s="21"/>
      <c r="W20" s="1"/>
      <c r="X20" s="1"/>
    </row>
    <row r="21" spans="3:37">
      <c r="D21" s="15" t="s">
        <v>49</v>
      </c>
      <c r="F21" s="16"/>
      <c r="G21" s="21"/>
      <c r="H21" s="21"/>
      <c r="I21" s="21"/>
      <c r="J21" s="21"/>
      <c r="K21" s="21"/>
      <c r="L21" s="21"/>
      <c r="N21" s="21"/>
      <c r="O21" s="21"/>
      <c r="P21" s="16" t="s">
        <v>53</v>
      </c>
      <c r="Q21" s="454">
        <v>46415</v>
      </c>
      <c r="R21" s="454"/>
      <c r="S21" s="454"/>
      <c r="T21" s="454"/>
      <c r="W21" s="1"/>
      <c r="X21" s="1"/>
    </row>
    <row r="22" spans="3:37">
      <c r="P22" s="15" t="s">
        <v>50</v>
      </c>
      <c r="Q22" s="455" t="s">
        <v>161</v>
      </c>
      <c r="R22" s="455"/>
      <c r="S22" s="455"/>
      <c r="T22" s="455"/>
      <c r="W22" s="1"/>
      <c r="X22" s="1"/>
    </row>
    <row r="23" spans="3:37">
      <c r="P23" s="16" t="s">
        <v>51</v>
      </c>
      <c r="Q23" s="455" t="s">
        <v>162</v>
      </c>
      <c r="R23" s="455"/>
      <c r="S23" s="455"/>
      <c r="T23" s="455"/>
      <c r="W23" s="1"/>
      <c r="X23" s="1"/>
    </row>
    <row r="24" spans="3:37" s="10" customFormat="1">
      <c r="C24" s="15"/>
      <c r="D24" s="15"/>
      <c r="E24" s="15"/>
      <c r="F24" s="15"/>
      <c r="G24" s="15"/>
      <c r="H24" s="15"/>
      <c r="I24" s="15"/>
      <c r="J24" s="15"/>
      <c r="K24" s="15"/>
      <c r="L24" s="15"/>
      <c r="M24" s="15"/>
      <c r="N24" s="15"/>
      <c r="O24" s="15"/>
      <c r="P24" s="16"/>
      <c r="Q24" s="86"/>
      <c r="R24" s="86"/>
      <c r="S24" s="86"/>
      <c r="T24" s="86"/>
      <c r="U24" s="15"/>
      <c r="V24" s="15"/>
      <c r="W24" s="1"/>
      <c r="X24" s="1"/>
    </row>
    <row r="25" spans="3:37" s="10" customFormat="1" ht="20.25" customHeight="1">
      <c r="C25" s="461" t="s">
        <v>3</v>
      </c>
      <c r="D25" s="462"/>
      <c r="E25" s="463"/>
      <c r="F25" s="409" t="s">
        <v>331</v>
      </c>
      <c r="G25" s="410"/>
      <c r="H25" s="410"/>
      <c r="I25" s="410"/>
      <c r="J25" s="410"/>
      <c r="K25" s="410"/>
      <c r="L25" s="411"/>
      <c r="M25" s="461" t="s">
        <v>37</v>
      </c>
      <c r="N25" s="462"/>
      <c r="O25" s="463"/>
      <c r="P25" s="464">
        <v>46305</v>
      </c>
      <c r="Q25" s="405"/>
      <c r="R25" s="405"/>
      <c r="S25" s="405"/>
      <c r="T25" s="405"/>
      <c r="U25" s="405"/>
      <c r="V25" s="405"/>
      <c r="W25" s="11"/>
    </row>
    <row r="26" spans="3:37" s="10" customFormat="1" ht="20.25" customHeight="1">
      <c r="C26" s="461" t="s">
        <v>4</v>
      </c>
      <c r="D26" s="462"/>
      <c r="E26" s="463"/>
      <c r="F26" s="409" t="s">
        <v>155</v>
      </c>
      <c r="G26" s="410"/>
      <c r="H26" s="410"/>
      <c r="I26" s="410"/>
      <c r="J26" s="410"/>
      <c r="K26" s="410"/>
      <c r="L26" s="411"/>
      <c r="M26" s="461" t="s">
        <v>38</v>
      </c>
      <c r="N26" s="462"/>
      <c r="O26" s="463"/>
      <c r="P26" s="464">
        <v>46407</v>
      </c>
      <c r="Q26" s="405"/>
      <c r="R26" s="405"/>
      <c r="S26" s="405"/>
      <c r="T26" s="405"/>
      <c r="U26" s="405"/>
      <c r="V26" s="405"/>
    </row>
    <row r="27" spans="3:37" s="10" customFormat="1" ht="18.75" customHeight="1">
      <c r="C27" s="459" t="s">
        <v>57</v>
      </c>
      <c r="D27" s="459"/>
      <c r="E27" s="459"/>
      <c r="F27" s="459"/>
      <c r="G27" s="459"/>
      <c r="H27" s="459"/>
      <c r="I27" s="459"/>
      <c r="J27" s="459"/>
      <c r="K27" s="459"/>
      <c r="L27" s="459"/>
      <c r="M27" s="459" t="s">
        <v>58</v>
      </c>
      <c r="N27" s="459"/>
      <c r="O27" s="459"/>
      <c r="P27" s="459"/>
      <c r="Q27" s="459"/>
      <c r="R27" s="459"/>
      <c r="S27" s="459"/>
      <c r="T27" s="459"/>
      <c r="U27" s="459"/>
      <c r="V27" s="459"/>
    </row>
    <row r="28" spans="3:37" s="10" customFormat="1" ht="195" customHeight="1">
      <c r="C28" s="459" t="s">
        <v>21</v>
      </c>
      <c r="D28" s="459"/>
      <c r="E28" s="459"/>
      <c r="F28" s="459"/>
      <c r="G28" s="459"/>
      <c r="H28" s="459"/>
      <c r="I28" s="459"/>
      <c r="J28" s="459"/>
      <c r="K28" s="459"/>
      <c r="L28" s="459"/>
      <c r="M28" s="459" t="s">
        <v>21</v>
      </c>
      <c r="N28" s="459"/>
      <c r="O28" s="459"/>
      <c r="P28" s="459"/>
      <c r="Q28" s="459"/>
      <c r="R28" s="459"/>
      <c r="S28" s="459"/>
      <c r="T28" s="459"/>
      <c r="U28" s="459"/>
      <c r="V28" s="459"/>
    </row>
    <row r="29" spans="3:37" s="10" customFormat="1" ht="18" customHeight="1">
      <c r="C29" s="459" t="s">
        <v>52</v>
      </c>
      <c r="D29" s="459"/>
      <c r="E29" s="459"/>
      <c r="F29" s="459"/>
      <c r="G29" s="459"/>
      <c r="H29" s="459"/>
      <c r="I29" s="459"/>
      <c r="J29" s="459"/>
      <c r="K29" s="459"/>
      <c r="L29" s="459"/>
      <c r="M29" s="461" t="s">
        <v>55</v>
      </c>
      <c r="N29" s="462"/>
      <c r="O29" s="462"/>
      <c r="P29" s="462"/>
      <c r="Q29" s="462"/>
      <c r="R29" s="462"/>
      <c r="S29" s="462"/>
      <c r="T29" s="462"/>
      <c r="U29" s="462"/>
      <c r="V29" s="463"/>
      <c r="AH29" s="4"/>
    </row>
    <row r="30" spans="3:37" s="10" customFormat="1" ht="195" customHeight="1">
      <c r="C30" s="459" t="s">
        <v>21</v>
      </c>
      <c r="D30" s="459"/>
      <c r="E30" s="459"/>
      <c r="F30" s="459"/>
      <c r="G30" s="459"/>
      <c r="H30" s="459"/>
      <c r="I30" s="459"/>
      <c r="J30" s="459"/>
      <c r="K30" s="459"/>
      <c r="L30" s="459"/>
      <c r="M30" s="459" t="s">
        <v>21</v>
      </c>
      <c r="N30" s="459"/>
      <c r="O30" s="459"/>
      <c r="P30" s="459"/>
      <c r="Q30" s="459"/>
      <c r="R30" s="459"/>
      <c r="S30" s="459"/>
      <c r="T30" s="459"/>
      <c r="U30" s="459"/>
      <c r="V30" s="459"/>
    </row>
    <row r="31" spans="3:37" s="10" customFormat="1">
      <c r="C31" s="15" t="s">
        <v>5</v>
      </c>
      <c r="D31" s="15"/>
      <c r="E31" s="15"/>
      <c r="F31" s="15"/>
      <c r="G31" s="15"/>
      <c r="H31" s="15"/>
      <c r="I31" s="15"/>
      <c r="J31" s="15"/>
      <c r="K31" s="15"/>
      <c r="L31" s="15"/>
      <c r="M31" s="15"/>
      <c r="N31" s="15"/>
      <c r="O31" s="15"/>
      <c r="P31" s="15"/>
      <c r="Q31" s="15"/>
      <c r="R31" s="15"/>
      <c r="S31" s="15"/>
      <c r="T31" s="15"/>
      <c r="U31" s="15"/>
      <c r="V31" s="15"/>
    </row>
    <row r="32" spans="3:37" s="10" customFormat="1">
      <c r="C32" s="15"/>
      <c r="D32" s="15"/>
      <c r="E32" s="15"/>
      <c r="F32" s="15"/>
      <c r="G32" s="15"/>
      <c r="H32" s="15"/>
      <c r="I32" s="15"/>
      <c r="J32" s="15"/>
      <c r="K32" s="15"/>
      <c r="L32" s="15"/>
      <c r="M32" s="15"/>
      <c r="N32" s="15"/>
      <c r="O32" s="15"/>
      <c r="P32" s="15"/>
      <c r="Q32" s="15"/>
      <c r="R32" s="15"/>
      <c r="S32" s="15"/>
      <c r="T32" s="15"/>
      <c r="U32" s="15"/>
      <c r="V32" s="15"/>
    </row>
    <row r="33" spans="3:37" s="10" customFormat="1">
      <c r="C33" s="15"/>
      <c r="D33" s="15"/>
      <c r="E33" s="15"/>
      <c r="F33" s="15"/>
      <c r="G33" s="15"/>
      <c r="H33" s="15"/>
      <c r="I33" s="15"/>
      <c r="J33" s="15"/>
      <c r="K33" s="15"/>
      <c r="L33" s="15"/>
      <c r="M33" s="15"/>
      <c r="N33" s="15"/>
      <c r="O33" s="15"/>
      <c r="P33" s="15"/>
      <c r="Q33" s="15"/>
      <c r="R33" s="15"/>
      <c r="S33" s="15"/>
      <c r="T33" s="15"/>
      <c r="U33" s="15"/>
      <c r="V33" s="15"/>
    </row>
    <row r="34" spans="3:37" s="10" customFormat="1">
      <c r="C34" s="25"/>
      <c r="D34" s="25"/>
      <c r="E34" s="25"/>
      <c r="F34" s="25"/>
      <c r="G34" s="25"/>
      <c r="H34" s="25"/>
      <c r="I34" s="25"/>
      <c r="J34" s="25"/>
      <c r="K34" s="25"/>
      <c r="L34" s="25"/>
      <c r="M34" s="25"/>
      <c r="N34" s="25"/>
      <c r="O34" s="25"/>
      <c r="P34" s="25"/>
      <c r="Q34" s="25"/>
      <c r="R34" s="25"/>
      <c r="S34" s="25"/>
      <c r="T34" s="25"/>
      <c r="U34" s="25"/>
      <c r="V34" s="25"/>
    </row>
    <row r="35" spans="3:37" s="29" customFormat="1" ht="31.5" customHeight="1">
      <c r="C35" s="28" t="s">
        <v>64</v>
      </c>
      <c r="D35" s="28"/>
      <c r="E35" s="28"/>
      <c r="F35" s="28"/>
      <c r="G35" s="28"/>
      <c r="H35" s="30"/>
      <c r="I35" s="30"/>
      <c r="J35" s="30"/>
      <c r="K35" s="30"/>
      <c r="L35" s="30"/>
      <c r="M35" s="30"/>
      <c r="N35" s="30"/>
      <c r="O35" s="30"/>
      <c r="P35" s="30"/>
      <c r="Q35" s="30"/>
      <c r="R35" s="30"/>
      <c r="S35" s="30"/>
      <c r="T35" s="30"/>
      <c r="U35" s="30"/>
      <c r="V35" s="28"/>
      <c r="W35" s="31"/>
    </row>
    <row r="36" spans="3:37" s="10" customFormat="1" ht="19.5" customHeight="1">
      <c r="C36" s="15"/>
      <c r="D36" s="458" t="s">
        <v>39</v>
      </c>
      <c r="E36" s="458"/>
      <c r="F36" s="458"/>
      <c r="G36" s="41"/>
      <c r="H36" s="16" t="s">
        <v>47</v>
      </c>
      <c r="I36" s="460">
        <v>46305</v>
      </c>
      <c r="J36" s="460"/>
      <c r="K36" s="460"/>
      <c r="L36" s="460"/>
      <c r="M36" s="15" t="s">
        <v>40</v>
      </c>
      <c r="N36" s="15"/>
      <c r="O36" s="16" t="s">
        <v>48</v>
      </c>
      <c r="P36" s="460">
        <v>46407</v>
      </c>
      <c r="Q36" s="410"/>
      <c r="R36" s="410"/>
      <c r="S36" s="410"/>
      <c r="T36" s="15"/>
      <c r="U36" s="15"/>
      <c r="V36" s="26"/>
      <c r="W36" s="1"/>
      <c r="X36" s="1"/>
    </row>
    <row r="37" spans="3:37" s="10" customFormat="1">
      <c r="C37" s="17"/>
      <c r="D37" s="456" t="s">
        <v>41</v>
      </c>
      <c r="E37" s="457"/>
      <c r="F37" s="258"/>
      <c r="G37" s="409" t="s">
        <v>155</v>
      </c>
      <c r="H37" s="410"/>
      <c r="I37" s="410"/>
      <c r="J37" s="410"/>
      <c r="K37" s="410"/>
      <c r="L37" s="411"/>
      <c r="M37" s="456" t="s">
        <v>42</v>
      </c>
      <c r="N37" s="457"/>
      <c r="O37" s="258"/>
      <c r="P37" s="409" t="s">
        <v>127</v>
      </c>
      <c r="Q37" s="410"/>
      <c r="R37" s="410"/>
      <c r="S37" s="410"/>
      <c r="T37" s="410"/>
      <c r="U37" s="411"/>
      <c r="V37" s="15"/>
      <c r="W37" s="1"/>
      <c r="X37" s="1"/>
      <c r="AK37" s="18"/>
    </row>
    <row r="38" spans="3:37" s="10" customFormat="1">
      <c r="C38" s="15"/>
      <c r="D38" s="458" t="s">
        <v>43</v>
      </c>
      <c r="E38" s="458"/>
      <c r="F38" s="458"/>
      <c r="G38" s="458" t="s">
        <v>44</v>
      </c>
      <c r="H38" s="458"/>
      <c r="I38" s="458"/>
      <c r="J38" s="458" t="s">
        <v>45</v>
      </c>
      <c r="K38" s="458"/>
      <c r="L38" s="458"/>
      <c r="M38" s="458" t="s">
        <v>46</v>
      </c>
      <c r="N38" s="458"/>
      <c r="O38" s="458"/>
      <c r="P38" s="458" t="s">
        <v>81</v>
      </c>
      <c r="Q38" s="458"/>
      <c r="R38" s="458"/>
      <c r="S38" s="458" t="s">
        <v>82</v>
      </c>
      <c r="T38" s="458"/>
      <c r="U38" s="458"/>
      <c r="V38" s="15"/>
      <c r="W38" s="1"/>
      <c r="X38" s="1"/>
    </row>
    <row r="39" spans="3:37" s="10" customFormat="1" ht="30" customHeight="1">
      <c r="C39" s="15"/>
      <c r="D39" s="409" t="s">
        <v>330</v>
      </c>
      <c r="E39" s="410"/>
      <c r="F39" s="411"/>
      <c r="G39" s="409" t="s">
        <v>158</v>
      </c>
      <c r="H39" s="410"/>
      <c r="I39" s="411"/>
      <c r="J39" s="371" t="s">
        <v>329</v>
      </c>
      <c r="K39" s="372"/>
      <c r="L39" s="373"/>
      <c r="M39" s="409" t="s">
        <v>160</v>
      </c>
      <c r="N39" s="410"/>
      <c r="O39" s="411"/>
      <c r="P39" s="452">
        <v>2230000</v>
      </c>
      <c r="Q39" s="453"/>
      <c r="R39" s="253"/>
      <c r="S39" s="452">
        <v>2027272</v>
      </c>
      <c r="T39" s="453"/>
      <c r="U39" s="253"/>
      <c r="V39" s="21"/>
      <c r="W39" s="1"/>
      <c r="X39" s="1"/>
    </row>
    <row r="40" spans="3:37" s="10" customFormat="1">
      <c r="C40" s="15"/>
      <c r="D40" s="15"/>
      <c r="E40" s="15"/>
      <c r="F40" s="15"/>
      <c r="G40" s="21"/>
      <c r="H40" s="21"/>
      <c r="I40" s="21"/>
      <c r="J40" s="21"/>
      <c r="K40" s="21"/>
      <c r="L40" s="21"/>
      <c r="M40" s="21"/>
      <c r="N40" s="21"/>
      <c r="O40" s="21"/>
      <c r="P40" s="21"/>
      <c r="Q40" s="21"/>
      <c r="R40" s="21"/>
      <c r="S40" s="21"/>
      <c r="T40" s="15"/>
      <c r="U40" s="15"/>
      <c r="V40" s="15"/>
      <c r="W40" s="1"/>
      <c r="X40" s="1"/>
    </row>
    <row r="41" spans="3:37" s="10" customFormat="1">
      <c r="C41" s="15"/>
      <c r="D41" s="15" t="s">
        <v>49</v>
      </c>
      <c r="E41" s="15"/>
      <c r="F41" s="16"/>
      <c r="G41" s="21"/>
      <c r="H41" s="21"/>
      <c r="I41" s="21"/>
      <c r="J41" s="21"/>
      <c r="K41" s="21"/>
      <c r="L41" s="21"/>
      <c r="M41" s="15"/>
      <c r="N41" s="21"/>
      <c r="O41" s="21"/>
      <c r="P41" s="16" t="s">
        <v>53</v>
      </c>
      <c r="Q41" s="454">
        <v>46415</v>
      </c>
      <c r="R41" s="454"/>
      <c r="S41" s="454"/>
      <c r="T41" s="454"/>
      <c r="U41" s="15"/>
      <c r="V41" s="15"/>
      <c r="W41" s="1"/>
      <c r="X41" s="1"/>
    </row>
    <row r="42" spans="3:37" s="10" customFormat="1">
      <c r="C42" s="15"/>
      <c r="D42" s="15"/>
      <c r="E42" s="15"/>
      <c r="F42" s="15"/>
      <c r="G42" s="15"/>
      <c r="H42" s="15"/>
      <c r="I42" s="15"/>
      <c r="J42" s="15"/>
      <c r="K42" s="15"/>
      <c r="L42" s="15"/>
      <c r="M42" s="15"/>
      <c r="N42" s="15"/>
      <c r="O42" s="15"/>
      <c r="P42" s="15" t="s">
        <v>50</v>
      </c>
      <c r="Q42" s="455" t="s">
        <v>161</v>
      </c>
      <c r="R42" s="455"/>
      <c r="S42" s="455"/>
      <c r="T42" s="455"/>
      <c r="U42" s="15"/>
      <c r="V42" s="15"/>
      <c r="W42" s="1"/>
      <c r="X42" s="1"/>
    </row>
    <row r="43" spans="3:37" s="10" customFormat="1">
      <c r="C43" s="15"/>
      <c r="D43" s="15"/>
      <c r="E43" s="15"/>
      <c r="F43" s="15"/>
      <c r="G43" s="15"/>
      <c r="H43" s="15"/>
      <c r="I43" s="15"/>
      <c r="J43" s="15"/>
      <c r="K43" s="15"/>
      <c r="L43" s="15"/>
      <c r="M43" s="15"/>
      <c r="N43" s="15"/>
      <c r="O43" s="15"/>
      <c r="P43" s="16" t="s">
        <v>51</v>
      </c>
      <c r="Q43" s="455" t="s">
        <v>162</v>
      </c>
      <c r="R43" s="455"/>
      <c r="S43" s="455"/>
      <c r="T43" s="455"/>
      <c r="U43" s="15"/>
      <c r="V43" s="15"/>
      <c r="W43" s="1"/>
      <c r="X43" s="1"/>
    </row>
  </sheetData>
  <mergeCells count="77">
    <mergeCell ref="Q23:T23"/>
    <mergeCell ref="I16:L16"/>
    <mergeCell ref="P16:S16"/>
    <mergeCell ref="Q21:T21"/>
    <mergeCell ref="Q22:T22"/>
    <mergeCell ref="S18:U18"/>
    <mergeCell ref="S19:U19"/>
    <mergeCell ref="G17:L17"/>
    <mergeCell ref="D19:F19"/>
    <mergeCell ref="G19:I19"/>
    <mergeCell ref="J19:L19"/>
    <mergeCell ref="M19:O19"/>
    <mergeCell ref="P18:R18"/>
    <mergeCell ref="P19:R19"/>
    <mergeCell ref="D18:F18"/>
    <mergeCell ref="G18:I18"/>
    <mergeCell ref="J18:L18"/>
    <mergeCell ref="M18:O18"/>
    <mergeCell ref="C8:L8"/>
    <mergeCell ref="C10:L10"/>
    <mergeCell ref="M8:V8"/>
    <mergeCell ref="M10:V10"/>
    <mergeCell ref="M7:V7"/>
    <mergeCell ref="D17:F17"/>
    <mergeCell ref="M17:O17"/>
    <mergeCell ref="P17:U17"/>
    <mergeCell ref="C3:V3"/>
    <mergeCell ref="C5:E5"/>
    <mergeCell ref="C6:E6"/>
    <mergeCell ref="M5:O5"/>
    <mergeCell ref="M6:O6"/>
    <mergeCell ref="F5:L5"/>
    <mergeCell ref="F6:L6"/>
    <mergeCell ref="P6:V6"/>
    <mergeCell ref="P5:V5"/>
    <mergeCell ref="D16:F16"/>
    <mergeCell ref="C9:L9"/>
    <mergeCell ref="M9:V9"/>
    <mergeCell ref="C7:L7"/>
    <mergeCell ref="C25:E25"/>
    <mergeCell ref="F25:L25"/>
    <mergeCell ref="M25:O25"/>
    <mergeCell ref="P25:V25"/>
    <mergeCell ref="C26:E26"/>
    <mergeCell ref="F26:L26"/>
    <mergeCell ref="M26:O26"/>
    <mergeCell ref="P26:V26"/>
    <mergeCell ref="C27:L27"/>
    <mergeCell ref="M27:V27"/>
    <mergeCell ref="C28:L28"/>
    <mergeCell ref="M28:V28"/>
    <mergeCell ref="C29:L29"/>
    <mergeCell ref="M29:V29"/>
    <mergeCell ref="C30:L30"/>
    <mergeCell ref="M30:V30"/>
    <mergeCell ref="D36:F36"/>
    <mergeCell ref="I36:L36"/>
    <mergeCell ref="P36:S36"/>
    <mergeCell ref="D37:F37"/>
    <mergeCell ref="G37:L37"/>
    <mergeCell ref="M37:O37"/>
    <mergeCell ref="P37:U37"/>
    <mergeCell ref="D38:F38"/>
    <mergeCell ref="G38:I38"/>
    <mergeCell ref="J38:L38"/>
    <mergeCell ref="M38:O38"/>
    <mergeCell ref="P38:R38"/>
    <mergeCell ref="S38:U38"/>
    <mergeCell ref="S39:U39"/>
    <mergeCell ref="Q41:T41"/>
    <mergeCell ref="Q42:T42"/>
    <mergeCell ref="Q43:T43"/>
    <mergeCell ref="D39:F39"/>
    <mergeCell ref="G39:I39"/>
    <mergeCell ref="J39:L39"/>
    <mergeCell ref="M39:O39"/>
    <mergeCell ref="P39:R39"/>
  </mergeCells>
  <phoneticPr fontId="20"/>
  <pageMargins left="0.70866141732283461" right="0.70866141732283461" top="0.74803149606299213" bottom="0.74803149606299213" header="0.31496062992125984" footer="0.31496062992125984"/>
  <pageSetup paperSize="9" scale="44"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TotalTime>2168</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様式８号（実績報告書）</vt:lpstr>
      <vt:lpstr>様式８号別添１-1（着工前価格確認書）</vt:lpstr>
      <vt:lpstr>様式８号別添１-2（着工前価格確認書）</vt:lpstr>
      <vt:lpstr>様式８号別添２-１（荒廃農地等再生支援）</vt:lpstr>
      <vt:lpstr>様式８号別添２-２（荒廃農地等再生支援・圃場No.）</vt:lpstr>
      <vt:lpstr>参考様式１（圃場No.1）（実績）</vt:lpstr>
      <vt:lpstr>様式1号別添1-1（実施計画書）（実績）</vt:lpstr>
      <vt:lpstr>様式第1号別添1-2（実施計画書）（実績）（生産体制強化支援）</vt:lpstr>
      <vt:lpstr>様式８号別添３（生産体制強化支援・機械名）</vt:lpstr>
      <vt:lpstr>'様式1号別添1-1（実施計画書）（実績）'!Print_Area</vt:lpstr>
      <vt:lpstr>'様式８号（実績報告書）'!Print_Area</vt:lpstr>
      <vt:lpstr>'様式８号別添１-1（着工前価格確認書）'!Print_Area</vt:lpstr>
      <vt:lpstr>'様式８号別添１-2（着工前価格確認書）'!Print_Area</vt:lpstr>
      <vt:lpstr>'様式８号別添２-２（荒廃農地等再生支援・圃場No.）'!Print_Area</vt:lpstr>
      <vt:lpstr>'様式８号別添３（生産体制強化支援・機械名）'!Print_Area</vt:lpstr>
      <vt:lpstr>'様式第1号別添1-2（実施計画書）（実績）（生産体制強化支援）'!Print_Area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木村　遥</cp:lastModifiedBy>
  <cp:revision>2</cp:revision>
  <cp:lastPrinted>2026-07-27T08:05:46Z</cp:lastPrinted>
  <dcterms:created xsi:type="dcterms:W3CDTF">2025-01-09T06:33:00Z</dcterms:created>
  <dcterms:modified xsi:type="dcterms:W3CDTF">2026-07-28T09:28:29Z</dcterms:modified>
</cp:coreProperties>
</file>