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66EF79FE-F361-4A8C-A49F-ADA701377DD8}" xr6:coauthVersionLast="47" xr6:coauthVersionMax="47" xr10:uidLastSave="{00000000-0000-0000-0000-000000000000}"/>
  <bookViews>
    <workbookView xWindow="-2790" yWindow="-16320" windowWidth="29040" windowHeight="15720" xr2:uid="{00000000-000D-0000-FFFF-FFFF00000000}"/>
  </bookViews>
  <sheets>
    <sheet name="別紙様式" sheetId="6" r:id="rId1"/>
  </sheets>
  <definedNames>
    <definedName name="_xlnm.Print_Area" localSheetId="0">別紙様式!$A$1:$H$57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6" l="1"/>
  <c r="H6" i="6"/>
  <c r="F40" i="6"/>
  <c r="F33" i="6"/>
  <c r="F16" i="6"/>
  <c r="G16" i="6" s="1"/>
  <c r="F17" i="6"/>
  <c r="G17" i="6" s="1"/>
  <c r="F15" i="6"/>
  <c r="G15" i="6" s="1"/>
  <c r="D56" i="6"/>
  <c r="H55" i="6" s="1"/>
  <c r="E41" i="6"/>
  <c r="E43" i="6" s="1"/>
  <c r="F39" i="6"/>
  <c r="F38" i="6"/>
  <c r="F37" i="6"/>
  <c r="F36" i="6"/>
  <c r="F35" i="6"/>
  <c r="F34" i="6"/>
  <c r="C18" i="6"/>
  <c r="D6" i="6"/>
  <c r="H21" i="6" l="1"/>
  <c r="G18" i="6"/>
  <c r="H22" i="6" s="1"/>
  <c r="F41" i="6"/>
  <c r="F43" i="6" s="1"/>
  <c r="H49" i="6"/>
  <c r="H50" i="6"/>
  <c r="H24" i="6" l="1"/>
  <c r="E45" i="6"/>
  <c r="H52" i="6" s="1"/>
  <c r="H53" i="6" s="1"/>
  <c r="H51" i="6"/>
  <c r="H54" i="6" l="1"/>
  <c r="H56" i="6" s="1"/>
</calcChain>
</file>

<file path=xl/sharedStrings.xml><?xml version="1.0" encoding="utf-8"?>
<sst xmlns="http://schemas.openxmlformats.org/spreadsheetml/2006/main" count="67" uniqueCount="64">
  <si>
    <t>合計</t>
    <rPh sb="0" eb="2">
      <t>ゴウケイ</t>
    </rPh>
    <phoneticPr fontId="3"/>
  </si>
  <si>
    <t>（千円）</t>
    <rPh sb="1" eb="3">
      <t>センエン</t>
    </rPh>
    <phoneticPr fontId="3"/>
  </si>
  <si>
    <t>（単位：千円）</t>
    <rPh sb="1" eb="3">
      <t>タンイ</t>
    </rPh>
    <rPh sb="4" eb="6">
      <t>センエン</t>
    </rPh>
    <phoneticPr fontId="3"/>
  </si>
  <si>
    <t>　</t>
    <phoneticPr fontId="3"/>
  </si>
  <si>
    <t>（千円）</t>
    <rPh sb="1" eb="2">
      <t>セン</t>
    </rPh>
    <rPh sb="2" eb="3">
      <t>センエン</t>
    </rPh>
    <phoneticPr fontId="3"/>
  </si>
  <si>
    <t>副産物製品名</t>
    <rPh sb="0" eb="3">
      <t>フクサンブツ</t>
    </rPh>
    <rPh sb="3" eb="6">
      <t>セイヒンメイ</t>
    </rPh>
    <phoneticPr fontId="3"/>
  </si>
  <si>
    <t>当該効果の内容</t>
    <rPh sb="0" eb="2">
      <t>トウガイ</t>
    </rPh>
    <rPh sb="2" eb="4">
      <t>コウカ</t>
    </rPh>
    <rPh sb="5" eb="7">
      <t>ナイヨウ</t>
    </rPh>
    <phoneticPr fontId="3"/>
  </si>
  <si>
    <t>設　備　名</t>
    <rPh sb="0" eb="3">
      <t>セツビ</t>
    </rPh>
    <rPh sb="4" eb="5">
      <t>メイ</t>
    </rPh>
    <phoneticPr fontId="3"/>
  </si>
  <si>
    <t>①耐用年数</t>
    <rPh sb="1" eb="3">
      <t>タイヨウ</t>
    </rPh>
    <rPh sb="3" eb="5">
      <t>ネンスウ</t>
    </rPh>
    <phoneticPr fontId="3"/>
  </si>
  <si>
    <t>②工事費</t>
    <rPh sb="1" eb="4">
      <t>コウジヒ</t>
    </rPh>
    <phoneticPr fontId="3"/>
  </si>
  <si>
    <t>③年工事費</t>
    <rPh sb="1" eb="2">
      <t>ネンカン</t>
    </rPh>
    <rPh sb="2" eb="4">
      <t>コウジ</t>
    </rPh>
    <rPh sb="4" eb="5">
      <t>ショウキャクヒ</t>
    </rPh>
    <phoneticPr fontId="3"/>
  </si>
  <si>
    <t>備考</t>
    <rPh sb="0" eb="2">
      <t>ビコウ</t>
    </rPh>
    <phoneticPr fontId="3"/>
  </si>
  <si>
    <t>②/①</t>
    <phoneticPr fontId="3"/>
  </si>
  <si>
    <t>（年）</t>
    <rPh sb="1" eb="2">
      <t>ネン</t>
    </rPh>
    <phoneticPr fontId="3"/>
  </si>
  <si>
    <t>③’年工事費計</t>
    <rPh sb="2" eb="3">
      <t>ネン</t>
    </rPh>
    <rPh sb="3" eb="6">
      <t>コウジヒ</t>
    </rPh>
    <rPh sb="6" eb="7">
      <t>ケイ</t>
    </rPh>
    <phoneticPr fontId="3"/>
  </si>
  <si>
    <t>年</t>
    <rPh sb="0" eb="1">
      <t>ネン</t>
    </rPh>
    <phoneticPr fontId="3"/>
  </si>
  <si>
    <t>名  称</t>
    <rPh sb="0" eb="4">
      <t>メイショウ</t>
    </rPh>
    <phoneticPr fontId="3"/>
  </si>
  <si>
    <t>損失額(千円)</t>
    <rPh sb="0" eb="2">
      <t>ソンシツ</t>
    </rPh>
    <rPh sb="2" eb="3">
      <t>ガク</t>
    </rPh>
    <rPh sb="4" eb="6">
      <t>センエン</t>
    </rPh>
    <phoneticPr fontId="3"/>
  </si>
  <si>
    <t>区　分</t>
    <rPh sb="0" eb="3">
      <t>クブン</t>
    </rPh>
    <phoneticPr fontId="3"/>
  </si>
  <si>
    <t>（別紙様式）費用対効果分析</t>
    <rPh sb="1" eb="5">
      <t>ベッシヨウシキ</t>
    </rPh>
    <rPh sb="6" eb="13">
      <t>ヒヨウタイコウカブンセキ</t>
    </rPh>
    <phoneticPr fontId="7"/>
  </si>
  <si>
    <t>①の延べ摘採面積の具体的な見込み方法</t>
    <rPh sb="2" eb="3">
      <t>ノ</t>
    </rPh>
    <rPh sb="4" eb="6">
      <t>テキサイ</t>
    </rPh>
    <rPh sb="6" eb="8">
      <t>メンセキ</t>
    </rPh>
    <rPh sb="9" eb="11">
      <t>グタイ</t>
    </rPh>
    <rPh sb="11" eb="12">
      <t>テキ</t>
    </rPh>
    <phoneticPr fontId="3"/>
  </si>
  <si>
    <t>⑤の事業実施後の販売単価の具体的な見込み方法</t>
    <rPh sb="2" eb="4">
      <t>ジギョウ</t>
    </rPh>
    <rPh sb="4" eb="6">
      <t>ジッシ</t>
    </rPh>
    <rPh sb="6" eb="7">
      <t>ゴ</t>
    </rPh>
    <rPh sb="8" eb="10">
      <t>ハンバイ</t>
    </rPh>
    <rPh sb="10" eb="12">
      <t>タンカ</t>
    </rPh>
    <phoneticPr fontId="3"/>
  </si>
  <si>
    <t>①てん茶副産物販売予定数量</t>
    <rPh sb="3" eb="4">
      <t>チャ</t>
    </rPh>
    <rPh sb="4" eb="7">
      <t>フクサンブツ</t>
    </rPh>
    <rPh sb="7" eb="9">
      <t>ハンバイ</t>
    </rPh>
    <rPh sb="9" eb="11">
      <t>ヨテイ</t>
    </rPh>
    <rPh sb="11" eb="13">
      <t>スウリョウ</t>
    </rPh>
    <phoneticPr fontId="3"/>
  </si>
  <si>
    <t>　(kg)</t>
    <phoneticPr fontId="3"/>
  </si>
  <si>
    <t>（ 円/kg ）</t>
    <rPh sb="2" eb="3">
      <t>エン</t>
    </rPh>
    <phoneticPr fontId="3"/>
  </si>
  <si>
    <t>②てん茶副産物の
販売単価</t>
    <rPh sb="3" eb="4">
      <t>チャ</t>
    </rPh>
    <rPh sb="4" eb="7">
      <t>フクサンブツ</t>
    </rPh>
    <rPh sb="9" eb="11">
      <t>ハンバイ</t>
    </rPh>
    <rPh sb="11" eb="13">
      <t>タンカ</t>
    </rPh>
    <phoneticPr fontId="3"/>
  </si>
  <si>
    <t>③煎茶副産物の
販売単価</t>
    <rPh sb="1" eb="3">
      <t>センチャ</t>
    </rPh>
    <rPh sb="3" eb="6">
      <t>フクサンブツ</t>
    </rPh>
    <rPh sb="8" eb="10">
      <t>ハンバイ</t>
    </rPh>
    <rPh sb="10" eb="12">
      <t>タンカ</t>
    </rPh>
    <phoneticPr fontId="3"/>
  </si>
  <si>
    <t>④販売単価の差額
②－③</t>
    <rPh sb="1" eb="5">
      <t>ハンバイタンカ</t>
    </rPh>
    <rPh sb="6" eb="8">
      <t>サガク</t>
    </rPh>
    <phoneticPr fontId="7"/>
  </si>
  <si>
    <t>年効果額
①×④</t>
    <rPh sb="0" eb="1">
      <t>ネン</t>
    </rPh>
    <rPh sb="1" eb="4">
      <t>コウカガク</t>
    </rPh>
    <phoneticPr fontId="3"/>
  </si>
  <si>
    <t>（２）副産物産出効果</t>
  </si>
  <si>
    <t>（１）販売額向上効果</t>
    <rPh sb="3" eb="6">
      <t>ハンバイガク</t>
    </rPh>
    <rPh sb="6" eb="8">
      <t>コウジョウ</t>
    </rPh>
    <rPh sb="8" eb="10">
      <t>コウカ</t>
    </rPh>
    <phoneticPr fontId="3"/>
  </si>
  <si>
    <t>年効果額（千円）</t>
    <rPh sb="0" eb="1">
      <t>ネン</t>
    </rPh>
    <rPh sb="1" eb="3">
      <t>コウカ</t>
    </rPh>
    <rPh sb="3" eb="4">
      <t>ガク</t>
    </rPh>
    <rPh sb="5" eb="7">
      <t>センエン</t>
    </rPh>
    <phoneticPr fontId="7"/>
  </si>
  <si>
    <t>（３）その他の効果</t>
    <rPh sb="3" eb="6">
      <t>ソノタ</t>
    </rPh>
    <rPh sb="7" eb="9">
      <t>コウカ</t>
    </rPh>
    <phoneticPr fontId="3"/>
  </si>
  <si>
    <t>２　総合耐用年数の算出</t>
    <rPh sb="2" eb="4">
      <t>ソウゴウ</t>
    </rPh>
    <rPh sb="4" eb="6">
      <t>タイヨウ</t>
    </rPh>
    <rPh sb="6" eb="8">
      <t>ネンスウ</t>
    </rPh>
    <rPh sb="9" eb="11">
      <t>サンシュツ</t>
    </rPh>
    <phoneticPr fontId="3"/>
  </si>
  <si>
    <t>小計　Ⅰ</t>
    <rPh sb="0" eb="2">
      <t>ショウケイ</t>
    </rPh>
    <phoneticPr fontId="3"/>
  </si>
  <si>
    <t>その他（設計書、工事雑費）　Ⅱ</t>
    <rPh sb="2" eb="3">
      <t>タ</t>
    </rPh>
    <rPh sb="4" eb="7">
      <t>セッケイショ</t>
    </rPh>
    <rPh sb="8" eb="10">
      <t>コウジ</t>
    </rPh>
    <rPh sb="10" eb="12">
      <t>ザッピ</t>
    </rPh>
    <phoneticPr fontId="3"/>
  </si>
  <si>
    <t>合計（Ⅰ＋Ⅱ）</t>
    <rPh sb="0" eb="1">
      <t>ゴウ</t>
    </rPh>
    <rPh sb="1" eb="2">
      <t>ケイ</t>
    </rPh>
    <phoneticPr fontId="3"/>
  </si>
  <si>
    <t>３　廃用損失額</t>
    <rPh sb="2" eb="4">
      <t>ハイヨウ</t>
    </rPh>
    <rPh sb="4" eb="7">
      <t>ソンシツガク</t>
    </rPh>
    <phoneticPr fontId="3"/>
  </si>
  <si>
    <t>４　投資効果の総括</t>
    <rPh sb="2" eb="4">
      <t>トウシ</t>
    </rPh>
    <rPh sb="4" eb="6">
      <t>コウカ</t>
    </rPh>
    <rPh sb="7" eb="9">
      <t>ソウカツ</t>
    </rPh>
    <phoneticPr fontId="3"/>
  </si>
  <si>
    <t>１　年効果額</t>
    <rPh sb="2" eb="3">
      <t>ネン</t>
    </rPh>
    <rPh sb="3" eb="5">
      <t>コウカ</t>
    </rPh>
    <rPh sb="5" eb="6">
      <t>ガク</t>
    </rPh>
    <phoneticPr fontId="3"/>
  </si>
  <si>
    <t>Ａ 総事業費</t>
    <rPh sb="2" eb="5">
      <t>ソウジギョウ</t>
    </rPh>
    <rPh sb="5" eb="6">
      <t>ヒ</t>
    </rPh>
    <phoneticPr fontId="3"/>
  </si>
  <si>
    <t>　 うち施設整備費</t>
    <rPh sb="4" eb="6">
      <t>シセツ</t>
    </rPh>
    <rPh sb="6" eb="8">
      <t>セイビ</t>
    </rPh>
    <rPh sb="8" eb="9">
      <t>ヒ</t>
    </rPh>
    <phoneticPr fontId="3"/>
  </si>
  <si>
    <t>Ｂ 年総効果額</t>
    <rPh sb="2" eb="3">
      <t>ネン</t>
    </rPh>
    <rPh sb="3" eb="4">
      <t>ソウ</t>
    </rPh>
    <rPh sb="4" eb="7">
      <t>コウカガク</t>
    </rPh>
    <phoneticPr fontId="3"/>
  </si>
  <si>
    <t>Ｃ 総合耐用年数</t>
    <rPh sb="2" eb="4">
      <t>ソウゴウ</t>
    </rPh>
    <rPh sb="4" eb="6">
      <t>タイヨウ</t>
    </rPh>
    <rPh sb="6" eb="7">
      <t>ネンスウ</t>
    </rPh>
    <phoneticPr fontId="3"/>
  </si>
  <si>
    <t>Ｆ 廃用損失額</t>
    <rPh sb="2" eb="4">
      <t>ハイヨウ</t>
    </rPh>
    <rPh sb="4" eb="7">
      <t>ソンシツガク</t>
    </rPh>
    <phoneticPr fontId="3"/>
  </si>
  <si>
    <t>Ｅ 妥当投資額　（Ｂ／Ｄ）</t>
    <rPh sb="2" eb="4">
      <t>ダトウ</t>
    </rPh>
    <rPh sb="4" eb="7">
      <t>トウシガク</t>
    </rPh>
    <phoneticPr fontId="3"/>
  </si>
  <si>
    <t>Ｇ 投資効率　  （Ｅ－Ｆ）／Ａ</t>
    <rPh sb="2" eb="4">
      <t>トウシ</t>
    </rPh>
    <rPh sb="4" eb="6">
      <t>コウリツ</t>
    </rPh>
    <phoneticPr fontId="3"/>
  </si>
  <si>
    <t>②’工事費計（Ａ）</t>
    <rPh sb="2" eb="5">
      <t>コウジヒ</t>
    </rPh>
    <rPh sb="5" eb="6">
      <t>ケイ</t>
    </rPh>
    <phoneticPr fontId="3"/>
  </si>
  <si>
    <t>総合耐用年数（Ｃ）②’／③’</t>
    <rPh sb="0" eb="2">
      <t>ソウゴウ</t>
    </rPh>
    <rPh sb="2" eb="4">
      <t>タイヨウ</t>
    </rPh>
    <rPh sb="4" eb="6">
      <t>ネンスウ</t>
    </rPh>
    <phoneticPr fontId="3"/>
  </si>
  <si>
    <t>当該効果が発生する理由</t>
    <rPh sb="0" eb="2">
      <t>トウガイ</t>
    </rPh>
    <rPh sb="2" eb="4">
      <t>コウカ</t>
    </rPh>
    <rPh sb="5" eb="7">
      <t>ハッセイ</t>
    </rPh>
    <rPh sb="9" eb="11">
      <t>リユウ</t>
    </rPh>
    <phoneticPr fontId="3"/>
  </si>
  <si>
    <t>(１)販売額向上効果</t>
    <rPh sb="3" eb="5">
      <t>ハンバイ</t>
    </rPh>
    <rPh sb="5" eb="6">
      <t>ガク</t>
    </rPh>
    <rPh sb="6" eb="8">
      <t>コウジョウ</t>
    </rPh>
    <rPh sb="8" eb="10">
      <t>コウカ</t>
    </rPh>
    <phoneticPr fontId="3"/>
  </si>
  <si>
    <t>(２)副産物産出効果</t>
    <rPh sb="3" eb="6">
      <t>フクサンブツ</t>
    </rPh>
    <rPh sb="6" eb="8">
      <t>サンシュツ</t>
    </rPh>
    <rPh sb="8" eb="10">
      <t>コウカ</t>
    </rPh>
    <phoneticPr fontId="3"/>
  </si>
  <si>
    <t>(３)その他効果</t>
    <rPh sb="3" eb="6">
      <t>ソノタ</t>
    </rPh>
    <rPh sb="6" eb="8">
      <t>コウカ</t>
    </rPh>
    <phoneticPr fontId="3"/>
  </si>
  <si>
    <t>（４）年総効果額</t>
    <rPh sb="3" eb="4">
      <t>ネン</t>
    </rPh>
    <rPh sb="4" eb="5">
      <t>ソウ</t>
    </rPh>
    <rPh sb="5" eb="8">
      <t>コウカガク</t>
    </rPh>
    <phoneticPr fontId="3"/>
  </si>
  <si>
    <t>合　計（Ｂ）</t>
    <rPh sb="0" eb="3">
      <t>ゴウケイ</t>
    </rPh>
    <phoneticPr fontId="3"/>
  </si>
  <si>
    <t>合　計（Ｆ）</t>
    <rPh sb="0" eb="3">
      <t>ゴウケイ</t>
    </rPh>
    <phoneticPr fontId="3"/>
  </si>
  <si>
    <t>Ｄ 還元率　（割引率：0.04）</t>
    <rPh sb="2" eb="5">
      <t>カンゲンリツ</t>
    </rPh>
    <rPh sb="7" eb="10">
      <t>ワリビキリツ</t>
    </rPh>
    <phoneticPr fontId="3"/>
  </si>
  <si>
    <t>①事業実施後延べ
摘採面積(てん茶)
(ｈa)</t>
    <rPh sb="1" eb="3">
      <t>ジギョウ</t>
    </rPh>
    <rPh sb="3" eb="5">
      <t>ジッシ</t>
    </rPh>
    <rPh sb="5" eb="6">
      <t>ゴ</t>
    </rPh>
    <rPh sb="16" eb="17">
      <t>チャ</t>
    </rPh>
    <phoneticPr fontId="3"/>
  </si>
  <si>
    <t>②計画単収
(生葉)
(kg/10a)</t>
    <rPh sb="1" eb="3">
      <t>ケイカク</t>
    </rPh>
    <rPh sb="3" eb="5">
      <t>タンシュウ</t>
    </rPh>
    <phoneticPr fontId="3"/>
  </si>
  <si>
    <t>③事業実施後生産量
①×②
(kg)</t>
    <rPh sb="1" eb="3">
      <t>ジギョウ</t>
    </rPh>
    <rPh sb="3" eb="5">
      <t>ジッシ</t>
    </rPh>
    <rPh sb="5" eb="6">
      <t>ゴ</t>
    </rPh>
    <phoneticPr fontId="3"/>
  </si>
  <si>
    <t>④事業実施後
てん茶(荒茶)生産量
(kg)</t>
    <rPh sb="1" eb="3">
      <t>ジギョウ</t>
    </rPh>
    <rPh sb="3" eb="5">
      <t>ジッシ</t>
    </rPh>
    <rPh sb="5" eb="6">
      <t>ゴ</t>
    </rPh>
    <phoneticPr fontId="3"/>
  </si>
  <si>
    <t>⑤事業実施後
販売予定単価
(円/kg)</t>
    <rPh sb="1" eb="3">
      <t>ジギョウ</t>
    </rPh>
    <rPh sb="3" eb="5">
      <t>ジッシ</t>
    </rPh>
    <rPh sb="5" eb="6">
      <t>ゴ</t>
    </rPh>
    <phoneticPr fontId="3"/>
  </si>
  <si>
    <t>⑥事業実施前
煎茶(荒茶)販売単価
(円/kg)</t>
    <rPh sb="1" eb="3">
      <t>ジギョウ</t>
    </rPh>
    <rPh sb="3" eb="6">
      <t>ジッシマエ</t>
    </rPh>
    <phoneticPr fontId="3"/>
  </si>
  <si>
    <t>年効果額
④×(⑤－⑥)
（千円）</t>
    <rPh sb="0" eb="1">
      <t>ネン</t>
    </rPh>
    <rPh sb="1" eb="3">
      <t>コウカ</t>
    </rPh>
    <rPh sb="3" eb="4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</si>
</sst>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77" formatCode="0.00_ "/>
    <numFmt numFmtId="178" formatCode="#,##0_ "/>
    <numFmt numFmtId="179" formatCode="#,##0.0_ "/>
    <numFmt numFmtId="180" formatCode="#,##0_);[Red]\(#,##0\)"/>
    <numFmt numFmtId="181" formatCode="#,##0.00_ "/>
    <numFmt numFmtId="182" formatCode="0.000_ "/>
    <numFmt numFmtId="183" formatCode="#,##0.000000_ "/>
    <numFmt numFmtId="184" formatCode="#,##0&quot; 千円&quot;_ ;[Red]\-#,##0&quot; 千円&quot;"/>
    <numFmt numFmtId="185" formatCode="#,##0&quot; 千円/年&quot;_ ;[Red]\-#,##0&quot; 千円/年&quot;"/>
    <numFmt numFmtId="186" formatCode="#,##0&quot; 年&quot;_ ;[Red]\-#,##0&quot; 年&quot;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dashed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178" fontId="4" fillId="0" borderId="20" xfId="1" applyNumberFormat="1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178" fontId="4" fillId="0" borderId="1" xfId="0" applyNumberFormat="1" applyFont="1" applyBorder="1" applyAlignment="1">
      <alignment vertical="center"/>
    </xf>
    <xf numFmtId="178" fontId="4" fillId="0" borderId="0" xfId="0" applyNumberFormat="1" applyFont="1" applyAlignment="1">
      <alignment vertical="center"/>
    </xf>
    <xf numFmtId="182" fontId="4" fillId="0" borderId="0" xfId="0" applyNumberFormat="1" applyFont="1" applyAlignment="1">
      <alignment vertical="center"/>
    </xf>
    <xf numFmtId="0" fontId="4" fillId="0" borderId="26" xfId="0" applyFont="1" applyBorder="1" applyAlignment="1">
      <alignment vertical="center"/>
    </xf>
    <xf numFmtId="178" fontId="4" fillId="0" borderId="20" xfId="0" applyNumberFormat="1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178" fontId="4" fillId="0" borderId="45" xfId="0" applyNumberFormat="1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vertical="center"/>
    </xf>
    <xf numFmtId="180" fontId="4" fillId="0" borderId="14" xfId="0" applyNumberFormat="1" applyFont="1" applyBorder="1" applyAlignment="1">
      <alignment vertical="center"/>
    </xf>
    <xf numFmtId="180" fontId="4" fillId="0" borderId="16" xfId="0" applyNumberFormat="1" applyFont="1" applyBorder="1" applyAlignment="1">
      <alignment horizontal="right" vertical="center"/>
    </xf>
    <xf numFmtId="180" fontId="4" fillId="0" borderId="54" xfId="0" applyNumberFormat="1" applyFont="1" applyBorder="1" applyAlignment="1">
      <alignment horizontal="right" vertical="center"/>
    </xf>
    <xf numFmtId="0" fontId="4" fillId="0" borderId="55" xfId="0" applyFont="1" applyBorder="1" applyAlignment="1">
      <alignment vertical="center"/>
    </xf>
    <xf numFmtId="180" fontId="4" fillId="0" borderId="24" xfId="0" applyNumberFormat="1" applyFont="1" applyBorder="1" applyAlignment="1">
      <alignment vertical="center"/>
    </xf>
    <xf numFmtId="180" fontId="4" fillId="0" borderId="16" xfId="0" applyNumberFormat="1" applyFont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vertical="center" shrinkToFit="1"/>
    </xf>
    <xf numFmtId="179" fontId="4" fillId="0" borderId="0" xfId="0" applyNumberFormat="1" applyFont="1" applyAlignment="1">
      <alignment vertical="center"/>
    </xf>
    <xf numFmtId="0" fontId="4" fillId="0" borderId="45" xfId="0" applyFont="1" applyBorder="1" applyAlignment="1">
      <alignment horizontal="center" vertical="center"/>
    </xf>
    <xf numFmtId="178" fontId="4" fillId="0" borderId="0" xfId="0" applyNumberFormat="1" applyFont="1" applyAlignment="1">
      <alignment horizontal="right" vertical="center"/>
    </xf>
    <xf numFmtId="178" fontId="4" fillId="0" borderId="52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8" fontId="4" fillId="0" borderId="36" xfId="0" applyNumberFormat="1" applyFont="1" applyBorder="1" applyAlignment="1">
      <alignment vertical="center"/>
    </xf>
    <xf numFmtId="0" fontId="4" fillId="0" borderId="22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0" fontId="4" fillId="0" borderId="40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1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62" xfId="0" applyFont="1" applyBorder="1" applyAlignment="1">
      <alignment horizontal="center" vertical="center"/>
    </xf>
    <xf numFmtId="179" fontId="4" fillId="0" borderId="36" xfId="0" applyNumberFormat="1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184" fontId="4" fillId="0" borderId="48" xfId="1" applyNumberFormat="1" applyFont="1" applyFill="1" applyBorder="1" applyAlignment="1">
      <alignment horizontal="right" vertical="center"/>
    </xf>
    <xf numFmtId="184" fontId="4" fillId="0" borderId="56" xfId="1" applyNumberFormat="1" applyFont="1" applyFill="1" applyBorder="1" applyAlignment="1">
      <alignment horizontal="right" vertical="center"/>
    </xf>
    <xf numFmtId="185" fontId="4" fillId="0" borderId="48" xfId="0" applyNumberFormat="1" applyFont="1" applyBorder="1" applyAlignment="1">
      <alignment horizontal="right" vertical="center"/>
    </xf>
    <xf numFmtId="186" fontId="4" fillId="0" borderId="48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183" fontId="4" fillId="0" borderId="32" xfId="0" applyNumberFormat="1" applyFont="1" applyBorder="1" applyAlignment="1">
      <alignment horizontal="right" vertical="center"/>
    </xf>
    <xf numFmtId="184" fontId="4" fillId="0" borderId="30" xfId="1" applyNumberFormat="1" applyFont="1" applyFill="1" applyBorder="1" applyAlignment="1">
      <alignment horizontal="right" vertical="center"/>
    </xf>
    <xf numFmtId="180" fontId="4" fillId="0" borderId="0" xfId="0" applyNumberFormat="1" applyFont="1" applyBorder="1" applyAlignment="1">
      <alignment horizontal="right" vertical="center"/>
    </xf>
    <xf numFmtId="184" fontId="4" fillId="0" borderId="48" xfId="0" applyNumberFormat="1" applyFont="1" applyBorder="1" applyAlignment="1">
      <alignment horizontal="right" vertical="center"/>
    </xf>
    <xf numFmtId="2" fontId="4" fillId="0" borderId="57" xfId="0" applyNumberFormat="1" applyFont="1" applyBorder="1" applyAlignment="1">
      <alignment horizontal="right" vertical="center"/>
    </xf>
    <xf numFmtId="181" fontId="4" fillId="2" borderId="28" xfId="0" applyNumberFormat="1" applyFont="1" applyFill="1" applyBorder="1" applyAlignment="1" applyProtection="1">
      <alignment vertical="center"/>
      <protection locked="0"/>
    </xf>
    <xf numFmtId="181" fontId="4" fillId="2" borderId="19" xfId="0" applyNumberFormat="1" applyFont="1" applyFill="1" applyBorder="1" applyAlignment="1" applyProtection="1">
      <alignment vertical="center"/>
      <protection locked="0"/>
    </xf>
    <xf numFmtId="177" fontId="4" fillId="2" borderId="19" xfId="0" applyNumberFormat="1" applyFont="1" applyFill="1" applyBorder="1" applyAlignment="1" applyProtection="1">
      <alignment vertical="center"/>
      <protection locked="0"/>
    </xf>
    <xf numFmtId="178" fontId="4" fillId="2" borderId="37" xfId="0" applyNumberFormat="1" applyFont="1" applyFill="1" applyBorder="1" applyAlignment="1" applyProtection="1">
      <alignment vertical="center"/>
      <protection locked="0"/>
    </xf>
    <xf numFmtId="0" fontId="4" fillId="2" borderId="66" xfId="0" applyFont="1" applyFill="1" applyBorder="1" applyAlignment="1" applyProtection="1">
      <alignment vertical="top" wrapText="1"/>
      <protection locked="0"/>
    </xf>
    <xf numFmtId="0" fontId="4" fillId="2" borderId="13" xfId="0" applyFont="1" applyFill="1" applyBorder="1" applyAlignment="1" applyProtection="1">
      <alignment vertical="top"/>
      <protection locked="0"/>
    </xf>
    <xf numFmtId="0" fontId="4" fillId="2" borderId="17" xfId="0" applyFont="1" applyFill="1" applyBorder="1" applyAlignment="1" applyProtection="1">
      <alignment vertical="top" wrapText="1"/>
      <protection locked="0"/>
    </xf>
    <xf numFmtId="0" fontId="4" fillId="2" borderId="42" xfId="0" applyFont="1" applyFill="1" applyBorder="1" applyAlignment="1" applyProtection="1">
      <alignment vertical="top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180" fontId="4" fillId="2" borderId="38" xfId="0" applyNumberFormat="1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180" fontId="4" fillId="2" borderId="41" xfId="0" applyNumberFormat="1" applyFont="1" applyFill="1" applyBorder="1" applyAlignment="1" applyProtection="1">
      <alignment vertical="center"/>
      <protection locked="0"/>
    </xf>
    <xf numFmtId="180" fontId="4" fillId="2" borderId="14" xfId="0" applyNumberFormat="1" applyFont="1" applyFill="1" applyBorder="1" applyAlignment="1" applyProtection="1">
      <alignment vertical="center"/>
      <protection locked="0"/>
    </xf>
    <xf numFmtId="178" fontId="4" fillId="2" borderId="15" xfId="0" applyNumberFormat="1" applyFont="1" applyFill="1" applyBorder="1" applyAlignment="1" applyProtection="1">
      <alignment vertical="center"/>
      <protection locked="0"/>
    </xf>
    <xf numFmtId="178" fontId="4" fillId="2" borderId="25" xfId="0" applyNumberFormat="1" applyFont="1" applyFill="1" applyBorder="1" applyAlignment="1" applyProtection="1">
      <alignment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vertical="center" shrinkToFit="1"/>
      <protection locked="0"/>
    </xf>
    <xf numFmtId="0" fontId="4" fillId="2" borderId="50" xfId="0" applyFont="1" applyFill="1" applyBorder="1" applyAlignment="1" applyProtection="1">
      <alignment vertical="center"/>
      <protection locked="0"/>
    </xf>
    <xf numFmtId="0" fontId="4" fillId="0" borderId="13" xfId="0" applyFont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0" fontId="4" fillId="2" borderId="24" xfId="0" applyFont="1" applyFill="1" applyBorder="1" applyAlignment="1" applyProtection="1">
      <alignment vertical="center" shrinkToFi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0" fontId="4" fillId="2" borderId="51" xfId="0" applyFont="1" applyFill="1" applyBorder="1" applyAlignment="1" applyProtection="1">
      <alignment vertical="center"/>
      <protection locked="0"/>
    </xf>
    <xf numFmtId="0" fontId="4" fillId="0" borderId="24" xfId="0" applyFont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0" fontId="4" fillId="2" borderId="67" xfId="0" applyFont="1" applyFill="1" applyBorder="1" applyAlignment="1" applyProtection="1">
      <alignment horizontal="center" vertical="center"/>
      <protection locked="0"/>
    </xf>
    <xf numFmtId="0" fontId="4" fillId="2" borderId="68" xfId="0" applyFont="1" applyFill="1" applyBorder="1" applyAlignment="1" applyProtection="1">
      <alignment vertical="center" shrinkToFit="1"/>
      <protection locked="0"/>
    </xf>
    <xf numFmtId="0" fontId="4" fillId="2" borderId="68" xfId="0" applyFont="1" applyFill="1" applyBorder="1" applyAlignment="1" applyProtection="1">
      <alignment vertical="center"/>
      <protection locked="0"/>
    </xf>
    <xf numFmtId="0" fontId="4" fillId="2" borderId="69" xfId="0" applyFont="1" applyFill="1" applyBorder="1" applyAlignment="1" applyProtection="1">
      <alignment vertical="center"/>
      <protection locked="0"/>
    </xf>
    <xf numFmtId="0" fontId="4" fillId="0" borderId="68" xfId="0" applyFont="1" applyBorder="1" applyAlignment="1">
      <alignment vertical="center"/>
    </xf>
    <xf numFmtId="38" fontId="4" fillId="0" borderId="70" xfId="1" applyFont="1" applyFill="1" applyBorder="1" applyAlignment="1">
      <alignment vertical="center"/>
    </xf>
    <xf numFmtId="0" fontId="4" fillId="2" borderId="71" xfId="0" applyFont="1" applyFill="1" applyBorder="1" applyAlignment="1" applyProtection="1">
      <alignment vertical="top" wrapText="1"/>
      <protection locked="0"/>
    </xf>
    <xf numFmtId="0" fontId="4" fillId="2" borderId="68" xfId="0" applyFont="1" applyFill="1" applyBorder="1" applyAlignment="1" applyProtection="1">
      <alignment vertical="top"/>
      <protection locked="0"/>
    </xf>
    <xf numFmtId="180" fontId="4" fillId="2" borderId="74" xfId="0" applyNumberFormat="1" applyFont="1" applyFill="1" applyBorder="1" applyAlignment="1" applyProtection="1">
      <alignment vertical="center"/>
      <protection locked="0"/>
    </xf>
    <xf numFmtId="180" fontId="4" fillId="0" borderId="69" xfId="0" applyNumberFormat="1" applyFont="1" applyBorder="1" applyAlignment="1">
      <alignment horizontal="right" vertical="center"/>
    </xf>
    <xf numFmtId="178" fontId="4" fillId="2" borderId="70" xfId="0" applyNumberFormat="1" applyFont="1" applyFill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178" fontId="4" fillId="2" borderId="61" xfId="0" applyNumberFormat="1" applyFont="1" applyFill="1" applyBorder="1" applyAlignment="1" applyProtection="1">
      <alignment horizontal="left" vertical="top" wrapText="1"/>
      <protection locked="0"/>
    </xf>
    <xf numFmtId="178" fontId="4" fillId="2" borderId="46" xfId="0" applyNumberFormat="1" applyFont="1" applyFill="1" applyBorder="1" applyAlignment="1" applyProtection="1">
      <alignment horizontal="left" vertical="top" wrapText="1"/>
      <protection locked="0"/>
    </xf>
    <xf numFmtId="178" fontId="4" fillId="2" borderId="47" xfId="0" applyNumberFormat="1" applyFont="1" applyFill="1" applyBorder="1" applyAlignment="1" applyProtection="1">
      <alignment horizontal="left" vertical="top" wrapText="1"/>
      <protection locked="0"/>
    </xf>
    <xf numFmtId="0" fontId="4" fillId="0" borderId="59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178" fontId="4" fillId="2" borderId="61" xfId="0" applyNumberFormat="1" applyFont="1" applyFill="1" applyBorder="1" applyAlignment="1" applyProtection="1">
      <alignment horizontal="center" vertical="center" wrapText="1"/>
      <protection locked="0"/>
    </xf>
    <xf numFmtId="178" fontId="4" fillId="2" borderId="46" xfId="0" applyNumberFormat="1" applyFont="1" applyFill="1" applyBorder="1" applyAlignment="1" applyProtection="1">
      <alignment horizontal="center" vertical="center" wrapText="1"/>
      <protection locked="0"/>
    </xf>
    <xf numFmtId="178" fontId="4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38" xfId="0" applyFont="1" applyFill="1" applyBorder="1" applyAlignment="1" applyProtection="1">
      <alignment horizontal="left" vertical="center"/>
      <protection locked="0"/>
    </xf>
    <xf numFmtId="0" fontId="4" fillId="2" borderId="49" xfId="0" applyFont="1" applyFill="1" applyBorder="1" applyAlignment="1" applyProtection="1">
      <alignment horizontal="left" vertical="center"/>
      <protection locked="0"/>
    </xf>
    <xf numFmtId="0" fontId="4" fillId="2" borderId="44" xfId="0" applyFont="1" applyFill="1" applyBorder="1" applyAlignment="1" applyProtection="1">
      <alignment horizontal="left" vertical="center"/>
      <protection locked="0"/>
    </xf>
    <xf numFmtId="0" fontId="4" fillId="2" borderId="67" xfId="0" applyFont="1" applyFill="1" applyBorder="1" applyAlignment="1" applyProtection="1">
      <alignment horizontal="left" vertical="center"/>
      <protection locked="0"/>
    </xf>
    <xf numFmtId="0" fontId="4" fillId="2" borderId="74" xfId="0" applyFont="1" applyFill="1" applyBorder="1" applyAlignment="1" applyProtection="1">
      <alignment horizontal="left" vertical="center"/>
      <protection locked="0"/>
    </xf>
    <xf numFmtId="0" fontId="4" fillId="2" borderId="67" xfId="0" applyFont="1" applyFill="1" applyBorder="1" applyAlignment="1" applyProtection="1">
      <alignment horizontal="left" vertical="center" shrinkToFit="1"/>
      <protection locked="0"/>
    </xf>
    <xf numFmtId="0" fontId="4" fillId="2" borderId="74" xfId="0" applyFont="1" applyFill="1" applyBorder="1" applyAlignment="1" applyProtection="1">
      <alignment horizontal="left" vertical="center" shrinkToFit="1"/>
      <protection locked="0"/>
    </xf>
    <xf numFmtId="0" fontId="6" fillId="2" borderId="74" xfId="0" applyFont="1" applyFill="1" applyBorder="1" applyAlignment="1" applyProtection="1">
      <alignment horizontal="left" vertical="center" shrinkToFit="1"/>
      <protection locked="0"/>
    </xf>
    <xf numFmtId="0" fontId="4" fillId="2" borderId="67" xfId="0" applyFont="1" applyFill="1" applyBorder="1" applyAlignment="1" applyProtection="1">
      <alignment horizontal="center" vertical="center"/>
      <protection locked="0"/>
    </xf>
    <xf numFmtId="0" fontId="4" fillId="2" borderId="74" xfId="0" applyFont="1" applyFill="1" applyBorder="1" applyAlignment="1" applyProtection="1">
      <alignment horizontal="center" vertical="center"/>
      <protection locked="0"/>
    </xf>
    <xf numFmtId="0" fontId="4" fillId="0" borderId="6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0" fontId="4" fillId="0" borderId="53" xfId="0" applyNumberFormat="1" applyFont="1" applyBorder="1" applyAlignment="1">
      <alignment horizontal="center" vertical="center"/>
    </xf>
    <xf numFmtId="180" fontId="4" fillId="0" borderId="27" xfId="0" applyNumberFormat="1" applyFont="1" applyBorder="1" applyAlignment="1">
      <alignment horizontal="center" vertical="center"/>
    </xf>
    <xf numFmtId="180" fontId="4" fillId="0" borderId="18" xfId="0" applyNumberFormat="1" applyFont="1" applyBorder="1" applyAlignment="1">
      <alignment horizontal="center" vertical="center"/>
    </xf>
    <xf numFmtId="180" fontId="4" fillId="0" borderId="63" xfId="0" applyNumberFormat="1" applyFont="1" applyBorder="1" applyAlignment="1">
      <alignment horizontal="center" vertical="center"/>
    </xf>
    <xf numFmtId="180" fontId="4" fillId="2" borderId="13" xfId="0" applyNumberFormat="1" applyFont="1" applyFill="1" applyBorder="1" applyAlignment="1" applyProtection="1">
      <alignment horizontal="center" vertical="center"/>
      <protection locked="0"/>
    </xf>
    <xf numFmtId="180" fontId="4" fillId="2" borderId="15" xfId="0" applyNumberFormat="1" applyFont="1" applyFill="1" applyBorder="1" applyAlignment="1" applyProtection="1">
      <alignment horizontal="center" vertical="center"/>
      <protection locked="0"/>
    </xf>
    <xf numFmtId="180" fontId="4" fillId="2" borderId="68" xfId="0" applyNumberFormat="1" applyFont="1" applyFill="1" applyBorder="1" applyAlignment="1" applyProtection="1">
      <alignment horizontal="center" vertical="center"/>
      <protection locked="0"/>
    </xf>
    <xf numFmtId="180" fontId="4" fillId="2" borderId="70" xfId="0" applyNumberFormat="1" applyFont="1" applyFill="1" applyBorder="1" applyAlignment="1" applyProtection="1">
      <alignment horizontal="center" vertical="center"/>
      <protection locked="0"/>
    </xf>
    <xf numFmtId="0" fontId="4" fillId="2" borderId="67" xfId="0" applyFont="1" applyFill="1" applyBorder="1" applyAlignment="1" applyProtection="1">
      <alignment vertical="center"/>
      <protection locked="0"/>
    </xf>
    <xf numFmtId="0" fontId="4" fillId="2" borderId="74" xfId="0" applyFont="1" applyFill="1" applyBorder="1" applyAlignment="1" applyProtection="1">
      <alignment vertical="center"/>
      <protection locked="0"/>
    </xf>
    <xf numFmtId="180" fontId="4" fillId="2" borderId="24" xfId="0" applyNumberFormat="1" applyFont="1" applyFill="1" applyBorder="1" applyAlignment="1" applyProtection="1">
      <alignment horizontal="center" vertical="center"/>
      <protection locked="0"/>
    </xf>
    <xf numFmtId="180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72" xfId="0" applyFont="1" applyFill="1" applyBorder="1" applyAlignment="1" applyProtection="1">
      <alignment horizontal="center" vertical="top" wrapText="1"/>
      <protection locked="0"/>
    </xf>
    <xf numFmtId="0" fontId="4" fillId="2" borderId="73" xfId="0" applyFont="1" applyFill="1" applyBorder="1" applyAlignment="1" applyProtection="1">
      <alignment horizontal="center" vertical="top" wrapText="1"/>
      <protection locked="0"/>
    </xf>
    <xf numFmtId="0" fontId="4" fillId="2" borderId="58" xfId="0" applyFont="1" applyFill="1" applyBorder="1" applyAlignment="1" applyProtection="1">
      <alignment horizontal="center" vertical="top" wrapText="1"/>
      <protection locked="0"/>
    </xf>
    <xf numFmtId="0" fontId="4" fillId="2" borderId="52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48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5" xfId="0" applyFont="1" applyBorder="1" applyAlignment="1">
      <alignment horizontal="left" vertical="center"/>
    </xf>
    <xf numFmtId="0" fontId="4" fillId="0" borderId="64" xfId="0" applyFont="1" applyBorder="1" applyAlignment="1">
      <alignment horizontal="left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319F6-6A35-4E59-9388-180114653248}">
  <dimension ref="A1:J66"/>
  <sheetViews>
    <sheetView tabSelected="1" view="pageBreakPreview" zoomScaleNormal="100" zoomScaleSheetLayoutView="100" workbookViewId="0"/>
  </sheetViews>
  <sheetFormatPr defaultColWidth="9" defaultRowHeight="12" x14ac:dyDescent="0.15"/>
  <cols>
    <col min="1" max="1" width="2.125" style="3" customWidth="1"/>
    <col min="2" max="8" width="17.625" style="3" customWidth="1"/>
    <col min="9" max="9" width="2.125" style="3" customWidth="1"/>
    <col min="10" max="12" width="12.75" style="3" customWidth="1"/>
    <col min="13" max="13" width="13.375" style="3" customWidth="1"/>
    <col min="14" max="15" width="12.75" style="3" customWidth="1"/>
    <col min="16" max="16384" width="9" style="3"/>
  </cols>
  <sheetData>
    <row r="1" spans="1:10" ht="15" customHeight="1" x14ac:dyDescent="0.15">
      <c r="A1" s="3" t="s">
        <v>19</v>
      </c>
      <c r="B1" s="4"/>
      <c r="H1" s="41">
        <v>1</v>
      </c>
    </row>
    <row r="2" spans="1:10" ht="15" customHeight="1" x14ac:dyDescent="0.15">
      <c r="D2" s="5"/>
      <c r="E2" s="5"/>
    </row>
    <row r="3" spans="1:10" ht="15" customHeight="1" x14ac:dyDescent="0.15">
      <c r="B3" s="3" t="s">
        <v>39</v>
      </c>
    </row>
    <row r="4" spans="1:10" ht="15" customHeight="1" thickBot="1" x14ac:dyDescent="0.2">
      <c r="B4" s="3" t="s">
        <v>30</v>
      </c>
    </row>
    <row r="5" spans="1:10" ht="50.1" customHeight="1" x14ac:dyDescent="0.15">
      <c r="B5" s="84" t="s">
        <v>57</v>
      </c>
      <c r="C5" s="85" t="s">
        <v>58</v>
      </c>
      <c r="D5" s="85" t="s">
        <v>59</v>
      </c>
      <c r="E5" s="85" t="s">
        <v>60</v>
      </c>
      <c r="F5" s="85" t="s">
        <v>61</v>
      </c>
      <c r="G5" s="85" t="s">
        <v>62</v>
      </c>
      <c r="H5" s="86" t="s">
        <v>63</v>
      </c>
    </row>
    <row r="6" spans="1:10" ht="50.1" customHeight="1" thickBot="1" x14ac:dyDescent="0.2">
      <c r="B6" s="68"/>
      <c r="C6" s="69"/>
      <c r="D6" s="44">
        <f>B6*10*C6</f>
        <v>0</v>
      </c>
      <c r="E6" s="70"/>
      <c r="F6" s="70"/>
      <c r="G6" s="71"/>
      <c r="H6" s="15">
        <f>+E6*(F6-G6)/1000</f>
        <v>0</v>
      </c>
      <c r="I6" s="12"/>
      <c r="J6" s="13"/>
    </row>
    <row r="7" spans="1:10" ht="15" customHeight="1" thickBot="1" x14ac:dyDescent="0.2">
      <c r="C7" s="12"/>
      <c r="D7" s="12"/>
      <c r="E7" s="12"/>
      <c r="F7" s="12"/>
      <c r="G7" s="12"/>
      <c r="H7" s="12"/>
    </row>
    <row r="8" spans="1:10" ht="50.1" customHeight="1" thickBot="1" x14ac:dyDescent="0.2">
      <c r="B8" s="112" t="s">
        <v>20</v>
      </c>
      <c r="C8" s="113"/>
      <c r="D8" s="114"/>
      <c r="E8" s="115"/>
      <c r="F8" s="115"/>
      <c r="G8" s="115"/>
      <c r="H8" s="116"/>
    </row>
    <row r="9" spans="1:10" ht="15" customHeight="1" thickBot="1" x14ac:dyDescent="0.2">
      <c r="C9" s="12"/>
      <c r="D9" s="12"/>
      <c r="E9" s="12"/>
      <c r="H9" s="12"/>
    </row>
    <row r="10" spans="1:10" ht="50.1" customHeight="1" thickBot="1" x14ac:dyDescent="0.2">
      <c r="B10" s="117" t="s">
        <v>21</v>
      </c>
      <c r="C10" s="118"/>
      <c r="D10" s="119"/>
      <c r="E10" s="120"/>
      <c r="F10" s="120"/>
      <c r="G10" s="120"/>
      <c r="H10" s="121"/>
      <c r="I10" s="3" t="s">
        <v>3</v>
      </c>
    </row>
    <row r="11" spans="1:10" ht="15" customHeight="1" x14ac:dyDescent="0.15"/>
    <row r="12" spans="1:10" ht="15" customHeight="1" thickBot="1" x14ac:dyDescent="0.2">
      <c r="B12" s="53" t="s">
        <v>29</v>
      </c>
    </row>
    <row r="13" spans="1:10" ht="24" x14ac:dyDescent="0.15">
      <c r="B13" s="6" t="s">
        <v>5</v>
      </c>
      <c r="C13" s="45" t="s">
        <v>22</v>
      </c>
      <c r="D13" s="45" t="s">
        <v>25</v>
      </c>
      <c r="E13" s="49" t="s">
        <v>26</v>
      </c>
      <c r="F13" s="45" t="s">
        <v>27</v>
      </c>
      <c r="G13" s="50" t="s">
        <v>28</v>
      </c>
    </row>
    <row r="14" spans="1:10" ht="13.5" customHeight="1" x14ac:dyDescent="0.15">
      <c r="B14" s="7"/>
      <c r="C14" s="10" t="s">
        <v>23</v>
      </c>
      <c r="D14" s="8" t="s">
        <v>24</v>
      </c>
      <c r="E14" s="16" t="s">
        <v>24</v>
      </c>
      <c r="F14" s="8" t="s">
        <v>24</v>
      </c>
      <c r="G14" s="9" t="s">
        <v>1</v>
      </c>
    </row>
    <row r="15" spans="1:10" ht="13.5" customHeight="1" x14ac:dyDescent="0.15">
      <c r="B15" s="87"/>
      <c r="C15" s="88"/>
      <c r="D15" s="76"/>
      <c r="E15" s="89"/>
      <c r="F15" s="90">
        <f>D15-E15</f>
        <v>0</v>
      </c>
      <c r="G15" s="91">
        <f>C15*F15</f>
        <v>0</v>
      </c>
    </row>
    <row r="16" spans="1:10" ht="13.5" customHeight="1" x14ac:dyDescent="0.15">
      <c r="B16" s="97"/>
      <c r="C16" s="98"/>
      <c r="D16" s="99"/>
      <c r="E16" s="100"/>
      <c r="F16" s="101">
        <f t="shared" ref="F16:F17" si="0">D16-E16</f>
        <v>0</v>
      </c>
      <c r="G16" s="102">
        <f t="shared" ref="G16:G17" si="1">C16*F16</f>
        <v>0</v>
      </c>
    </row>
    <row r="17" spans="2:10" ht="13.5" customHeight="1" x14ac:dyDescent="0.15">
      <c r="B17" s="83"/>
      <c r="C17" s="92"/>
      <c r="D17" s="93"/>
      <c r="E17" s="94"/>
      <c r="F17" s="95">
        <f t="shared" si="0"/>
        <v>0</v>
      </c>
      <c r="G17" s="96">
        <f t="shared" si="1"/>
        <v>0</v>
      </c>
    </row>
    <row r="18" spans="2:10" ht="13.5" customHeight="1" thickBot="1" x14ac:dyDescent="0.2">
      <c r="B18" s="46" t="s">
        <v>0</v>
      </c>
      <c r="C18" s="47">
        <f>SUM(C15:C17)</f>
        <v>0</v>
      </c>
      <c r="D18" s="51"/>
      <c r="E18" s="52"/>
      <c r="F18" s="51"/>
      <c r="G18" s="48">
        <f>SUM(G15:G17)</f>
        <v>0</v>
      </c>
    </row>
    <row r="19" spans="2:10" ht="15" customHeight="1" x14ac:dyDescent="0.15">
      <c r="B19" s="24"/>
      <c r="C19" s="24"/>
      <c r="D19" s="24"/>
      <c r="E19" s="24"/>
      <c r="F19" s="24"/>
      <c r="H19" s="12"/>
      <c r="J19" s="12"/>
    </row>
    <row r="20" spans="2:10" ht="15" customHeight="1" thickBot="1" x14ac:dyDescent="0.2">
      <c r="B20" s="3" t="s">
        <v>32</v>
      </c>
      <c r="G20" s="3" t="s">
        <v>53</v>
      </c>
      <c r="H20" s="41" t="s">
        <v>2</v>
      </c>
      <c r="J20" s="12"/>
    </row>
    <row r="21" spans="2:10" ht="15" customHeight="1" x14ac:dyDescent="0.15">
      <c r="B21" s="62" t="s">
        <v>6</v>
      </c>
      <c r="C21" s="54" t="s">
        <v>31</v>
      </c>
      <c r="D21" s="141" t="s">
        <v>49</v>
      </c>
      <c r="E21" s="142"/>
      <c r="G21" s="19" t="s">
        <v>50</v>
      </c>
      <c r="H21" s="20">
        <f>H6</f>
        <v>0</v>
      </c>
    </row>
    <row r="22" spans="2:10" ht="15" customHeight="1" x14ac:dyDescent="0.15">
      <c r="B22" s="72"/>
      <c r="C22" s="73"/>
      <c r="D22" s="169"/>
      <c r="E22" s="170"/>
      <c r="G22" s="17" t="s">
        <v>51</v>
      </c>
      <c r="H22" s="11">
        <f>G18</f>
        <v>0</v>
      </c>
    </row>
    <row r="23" spans="2:10" ht="15" customHeight="1" x14ac:dyDescent="0.15">
      <c r="B23" s="103"/>
      <c r="C23" s="104"/>
      <c r="D23" s="165"/>
      <c r="E23" s="166"/>
      <c r="G23" s="17" t="s">
        <v>52</v>
      </c>
      <c r="H23" s="11">
        <f>SUM(C22:C24)</f>
        <v>0</v>
      </c>
    </row>
    <row r="24" spans="2:10" ht="15" customHeight="1" thickBot="1" x14ac:dyDescent="0.2">
      <c r="B24" s="74"/>
      <c r="C24" s="75"/>
      <c r="D24" s="167"/>
      <c r="E24" s="168"/>
      <c r="G24" s="2" t="s">
        <v>54</v>
      </c>
      <c r="H24" s="1">
        <f>SUM(H21:H23)</f>
        <v>0</v>
      </c>
    </row>
    <row r="25" spans="2:10" ht="15" customHeight="1" x14ac:dyDescent="0.15"/>
    <row r="26" spans="2:10" ht="15" customHeight="1" x14ac:dyDescent="0.15">
      <c r="H26" s="3">
        <v>2</v>
      </c>
    </row>
    <row r="27" spans="2:10" ht="15" customHeight="1" x14ac:dyDescent="0.15"/>
    <row r="28" spans="2:10" ht="15" customHeight="1" x14ac:dyDescent="0.15"/>
    <row r="29" spans="2:10" ht="15" customHeight="1" thickBot="1" x14ac:dyDescent="0.2">
      <c r="B29" s="3" t="s">
        <v>33</v>
      </c>
    </row>
    <row r="30" spans="2:10" ht="15" customHeight="1" x14ac:dyDescent="0.15">
      <c r="B30" s="157" t="s">
        <v>7</v>
      </c>
      <c r="C30" s="158"/>
      <c r="D30" s="163" t="s">
        <v>8</v>
      </c>
      <c r="E30" s="163" t="s">
        <v>9</v>
      </c>
      <c r="F30" s="26" t="s">
        <v>10</v>
      </c>
      <c r="G30" s="141" t="s">
        <v>11</v>
      </c>
      <c r="H30" s="142"/>
    </row>
    <row r="31" spans="2:10" ht="15" customHeight="1" x14ac:dyDescent="0.15">
      <c r="B31" s="159"/>
      <c r="C31" s="160"/>
      <c r="D31" s="164"/>
      <c r="E31" s="164"/>
      <c r="F31" s="43" t="s">
        <v>12</v>
      </c>
      <c r="G31" s="143"/>
      <c r="H31" s="144"/>
    </row>
    <row r="32" spans="2:10" ht="15" customHeight="1" x14ac:dyDescent="0.15">
      <c r="B32" s="161"/>
      <c r="C32" s="162"/>
      <c r="D32" s="8" t="s">
        <v>13</v>
      </c>
      <c r="E32" s="8" t="s">
        <v>4</v>
      </c>
      <c r="F32" s="27" t="s">
        <v>1</v>
      </c>
      <c r="G32" s="143"/>
      <c r="H32" s="144"/>
    </row>
    <row r="33" spans="2:8" ht="15" customHeight="1" x14ac:dyDescent="0.15">
      <c r="B33" s="130"/>
      <c r="C33" s="131"/>
      <c r="D33" s="76"/>
      <c r="E33" s="77"/>
      <c r="F33" s="65">
        <f t="shared" ref="F33:F40" si="2">IF(D33=0,0,E33/D33)</f>
        <v>0</v>
      </c>
      <c r="G33" s="149"/>
      <c r="H33" s="150"/>
    </row>
    <row r="34" spans="2:8" ht="15" customHeight="1" x14ac:dyDescent="0.15">
      <c r="B34" s="134"/>
      <c r="C34" s="135"/>
      <c r="D34" s="99"/>
      <c r="E34" s="105"/>
      <c r="F34" s="106">
        <f t="shared" si="2"/>
        <v>0</v>
      </c>
      <c r="G34" s="151"/>
      <c r="H34" s="152"/>
    </row>
    <row r="35" spans="2:8" ht="15" customHeight="1" x14ac:dyDescent="0.15">
      <c r="B35" s="136"/>
      <c r="C35" s="137"/>
      <c r="D35" s="99"/>
      <c r="E35" s="105"/>
      <c r="F35" s="106">
        <f t="shared" si="2"/>
        <v>0</v>
      </c>
      <c r="G35" s="151"/>
      <c r="H35" s="152"/>
    </row>
    <row r="36" spans="2:8" ht="15" customHeight="1" x14ac:dyDescent="0.15">
      <c r="B36" s="136"/>
      <c r="C36" s="138"/>
      <c r="D36" s="99"/>
      <c r="E36" s="105"/>
      <c r="F36" s="106">
        <f t="shared" si="2"/>
        <v>0</v>
      </c>
      <c r="G36" s="151"/>
      <c r="H36" s="152"/>
    </row>
    <row r="37" spans="2:8" ht="15" customHeight="1" x14ac:dyDescent="0.15">
      <c r="B37" s="136"/>
      <c r="C37" s="138"/>
      <c r="D37" s="99"/>
      <c r="E37" s="105"/>
      <c r="F37" s="106">
        <f t="shared" si="2"/>
        <v>0</v>
      </c>
      <c r="G37" s="151"/>
      <c r="H37" s="152"/>
    </row>
    <row r="38" spans="2:8" ht="15" customHeight="1" x14ac:dyDescent="0.15">
      <c r="B38" s="136"/>
      <c r="C38" s="138"/>
      <c r="D38" s="99"/>
      <c r="E38" s="105"/>
      <c r="F38" s="106">
        <f t="shared" si="2"/>
        <v>0</v>
      </c>
      <c r="G38" s="151"/>
      <c r="H38" s="152"/>
    </row>
    <row r="39" spans="2:8" ht="15" customHeight="1" x14ac:dyDescent="0.15">
      <c r="B39" s="153"/>
      <c r="C39" s="154"/>
      <c r="D39" s="99"/>
      <c r="E39" s="105"/>
      <c r="F39" s="106">
        <f t="shared" si="2"/>
        <v>0</v>
      </c>
      <c r="G39" s="151"/>
      <c r="H39" s="152"/>
    </row>
    <row r="40" spans="2:8" ht="15" customHeight="1" x14ac:dyDescent="0.15">
      <c r="B40" s="124"/>
      <c r="C40" s="125"/>
      <c r="D40" s="78"/>
      <c r="E40" s="79"/>
      <c r="F40" s="65">
        <f t="shared" si="2"/>
        <v>0</v>
      </c>
      <c r="G40" s="155"/>
      <c r="H40" s="156"/>
    </row>
    <row r="41" spans="2:8" ht="15" customHeight="1" x14ac:dyDescent="0.15">
      <c r="B41" s="126" t="s">
        <v>34</v>
      </c>
      <c r="C41" s="127"/>
      <c r="D41" s="28"/>
      <c r="E41" s="29">
        <f>SUM(E33:E40)</f>
        <v>0</v>
      </c>
      <c r="F41" s="30">
        <f>SUM(F33:F40)</f>
        <v>0</v>
      </c>
      <c r="G41" s="145"/>
      <c r="H41" s="146"/>
    </row>
    <row r="42" spans="2:8" ht="15" customHeight="1" x14ac:dyDescent="0.15">
      <c r="B42" s="14" t="s">
        <v>35</v>
      </c>
      <c r="C42" s="18"/>
      <c r="D42" s="28"/>
      <c r="E42" s="80"/>
      <c r="F42" s="31"/>
      <c r="G42" s="145"/>
      <c r="H42" s="146"/>
    </row>
    <row r="43" spans="2:8" ht="15" customHeight="1" x14ac:dyDescent="0.15">
      <c r="B43" s="17" t="s">
        <v>36</v>
      </c>
      <c r="C43" s="25"/>
      <c r="D43" s="32"/>
      <c r="E43" s="33">
        <f>E41+E42</f>
        <v>0</v>
      </c>
      <c r="F43" s="34">
        <f>F41</f>
        <v>0</v>
      </c>
      <c r="G43" s="145"/>
      <c r="H43" s="146"/>
    </row>
    <row r="44" spans="2:8" ht="15" customHeight="1" x14ac:dyDescent="0.15">
      <c r="B44" s="17"/>
      <c r="C44" s="21"/>
      <c r="D44" s="21"/>
      <c r="E44" s="35" t="s">
        <v>47</v>
      </c>
      <c r="F44" s="36" t="s">
        <v>14</v>
      </c>
      <c r="G44" s="145"/>
      <c r="H44" s="146"/>
    </row>
    <row r="45" spans="2:8" ht="15" customHeight="1" thickBot="1" x14ac:dyDescent="0.2">
      <c r="B45" s="22" t="s">
        <v>48</v>
      </c>
      <c r="C45" s="23"/>
      <c r="D45" s="23"/>
      <c r="E45" s="55" t="e">
        <f>ROUND(E43/F43,1)</f>
        <v>#DIV/0!</v>
      </c>
      <c r="F45" s="23" t="s">
        <v>15</v>
      </c>
      <c r="G45" s="147"/>
      <c r="H45" s="148"/>
    </row>
    <row r="46" spans="2:8" ht="15" customHeight="1" x14ac:dyDescent="0.15">
      <c r="E46" s="37"/>
    </row>
    <row r="47" spans="2:8" ht="15" customHeight="1" thickBot="1" x14ac:dyDescent="0.2">
      <c r="B47" s="3" t="s">
        <v>37</v>
      </c>
      <c r="F47" s="3" t="s">
        <v>38</v>
      </c>
    </row>
    <row r="48" spans="2:8" ht="15" customHeight="1" x14ac:dyDescent="0.15">
      <c r="B48" s="128" t="s">
        <v>16</v>
      </c>
      <c r="C48" s="129"/>
      <c r="D48" s="38" t="s">
        <v>17</v>
      </c>
      <c r="F48" s="128" t="s">
        <v>18</v>
      </c>
      <c r="G48" s="171"/>
      <c r="H48" s="42"/>
    </row>
    <row r="49" spans="2:9" ht="15" customHeight="1" x14ac:dyDescent="0.15">
      <c r="B49" s="130"/>
      <c r="C49" s="131"/>
      <c r="D49" s="81"/>
      <c r="F49" s="110" t="s">
        <v>40</v>
      </c>
      <c r="G49" s="111"/>
      <c r="H49" s="58">
        <f>E43</f>
        <v>0</v>
      </c>
    </row>
    <row r="50" spans="2:9" ht="15" customHeight="1" x14ac:dyDescent="0.15">
      <c r="B50" s="139"/>
      <c r="C50" s="140"/>
      <c r="D50" s="107"/>
      <c r="F50" s="172" t="s">
        <v>41</v>
      </c>
      <c r="G50" s="173"/>
      <c r="H50" s="59">
        <f>E41</f>
        <v>0</v>
      </c>
    </row>
    <row r="51" spans="2:9" ht="15" customHeight="1" x14ac:dyDescent="0.15">
      <c r="B51" s="139"/>
      <c r="C51" s="140"/>
      <c r="D51" s="107"/>
      <c r="F51" s="108" t="s">
        <v>42</v>
      </c>
      <c r="G51" s="109"/>
      <c r="H51" s="60">
        <f>H24</f>
        <v>0</v>
      </c>
    </row>
    <row r="52" spans="2:9" ht="15" customHeight="1" x14ac:dyDescent="0.15">
      <c r="B52" s="139"/>
      <c r="C52" s="140"/>
      <c r="D52" s="107"/>
      <c r="F52" s="108" t="s">
        <v>43</v>
      </c>
      <c r="G52" s="109"/>
      <c r="H52" s="61" t="e">
        <f>E45</f>
        <v>#DIV/0!</v>
      </c>
    </row>
    <row r="53" spans="2:9" ht="15" customHeight="1" x14ac:dyDescent="0.15">
      <c r="B53" s="139"/>
      <c r="C53" s="140"/>
      <c r="D53" s="107"/>
      <c r="F53" s="108" t="s">
        <v>56</v>
      </c>
      <c r="G53" s="109"/>
      <c r="H53" s="63" t="e">
        <f>(0.04*POWER(1.04, H52))/(POWER(1.04, H52)-1)</f>
        <v>#DIV/0!</v>
      </c>
    </row>
    <row r="54" spans="2:9" ht="15" customHeight="1" x14ac:dyDescent="0.15">
      <c r="B54" s="139"/>
      <c r="C54" s="140"/>
      <c r="D54" s="107"/>
      <c r="F54" s="108" t="s">
        <v>45</v>
      </c>
      <c r="G54" s="109"/>
      <c r="H54" s="64" t="e">
        <f>H51/H53</f>
        <v>#DIV/0!</v>
      </c>
      <c r="I54" s="39"/>
    </row>
    <row r="55" spans="2:9" ht="15" customHeight="1" thickBot="1" x14ac:dyDescent="0.2">
      <c r="B55" s="132"/>
      <c r="C55" s="133"/>
      <c r="D55" s="82"/>
      <c r="F55" s="108" t="s">
        <v>44</v>
      </c>
      <c r="G55" s="109"/>
      <c r="H55" s="66">
        <f>D56</f>
        <v>0</v>
      </c>
      <c r="I55" s="37"/>
    </row>
    <row r="56" spans="2:9" ht="15" customHeight="1" thickBot="1" x14ac:dyDescent="0.2">
      <c r="B56" s="122" t="s">
        <v>55</v>
      </c>
      <c r="C56" s="123"/>
      <c r="D56" s="40">
        <f>SUM(D49:D55)</f>
        <v>0</v>
      </c>
      <c r="F56" s="110" t="s">
        <v>46</v>
      </c>
      <c r="G56" s="111"/>
      <c r="H56" s="67" t="e">
        <f>(H54-H55)/H49</f>
        <v>#DIV/0!</v>
      </c>
      <c r="I56" s="37"/>
    </row>
    <row r="57" spans="2:9" ht="15" customHeight="1" x14ac:dyDescent="0.15">
      <c r="F57" s="57"/>
      <c r="G57" s="56"/>
    </row>
    <row r="58" spans="2:9" ht="15" customHeight="1" x14ac:dyDescent="0.15"/>
    <row r="59" spans="2:9" ht="15" customHeight="1" x14ac:dyDescent="0.15"/>
    <row r="60" spans="2:9" ht="15" customHeight="1" x14ac:dyDescent="0.15"/>
    <row r="61" spans="2:9" ht="15" customHeight="1" x14ac:dyDescent="0.15"/>
    <row r="62" spans="2:9" ht="15" customHeight="1" x14ac:dyDescent="0.15"/>
    <row r="63" spans="2:9" ht="15" customHeight="1" x14ac:dyDescent="0.15"/>
    <row r="64" spans="2:9" ht="15" customHeight="1" x14ac:dyDescent="0.15"/>
    <row r="65" ht="15" customHeight="1" x14ac:dyDescent="0.15"/>
    <row r="66" ht="15" customHeight="1" x14ac:dyDescent="0.15"/>
  </sheetData>
  <sheetProtection algorithmName="SHA-512" hashValue="+ilYkg3aT77U6837SBVUiaNlEBHayKzwoGEyeRaoe7VpPd+kgPsSdtdCZRmW5eBNQncfwmW15pEJNPcj4GESJA==" saltValue="//IQxwcJ0D+JRuy/2qiMbg==" spinCount="100000" sheet="1" objects="1" scenarios="1"/>
  <mergeCells count="48">
    <mergeCell ref="D23:E23"/>
    <mergeCell ref="D24:E24"/>
    <mergeCell ref="G39:H39"/>
    <mergeCell ref="D21:E21"/>
    <mergeCell ref="D22:E22"/>
    <mergeCell ref="G40:H40"/>
    <mergeCell ref="B52:C52"/>
    <mergeCell ref="B30:C32"/>
    <mergeCell ref="D30:D31"/>
    <mergeCell ref="E30:E31"/>
    <mergeCell ref="B50:C50"/>
    <mergeCell ref="B51:C51"/>
    <mergeCell ref="F48:G48"/>
    <mergeCell ref="F49:G49"/>
    <mergeCell ref="F50:G50"/>
    <mergeCell ref="F51:G51"/>
    <mergeCell ref="B53:C53"/>
    <mergeCell ref="B54:C54"/>
    <mergeCell ref="G30:H32"/>
    <mergeCell ref="G41:H45"/>
    <mergeCell ref="G33:H33"/>
    <mergeCell ref="G34:H34"/>
    <mergeCell ref="G35:H35"/>
    <mergeCell ref="F52:G52"/>
    <mergeCell ref="F53:G53"/>
    <mergeCell ref="F54:G54"/>
    <mergeCell ref="B37:C37"/>
    <mergeCell ref="B38:C38"/>
    <mergeCell ref="B39:C39"/>
    <mergeCell ref="G36:H36"/>
    <mergeCell ref="G37:H37"/>
    <mergeCell ref="G38:H38"/>
    <mergeCell ref="F55:G55"/>
    <mergeCell ref="F56:G56"/>
    <mergeCell ref="B8:C8"/>
    <mergeCell ref="D8:H8"/>
    <mergeCell ref="B10:C10"/>
    <mergeCell ref="D10:H10"/>
    <mergeCell ref="B56:C56"/>
    <mergeCell ref="B40:C40"/>
    <mergeCell ref="B41:C41"/>
    <mergeCell ref="B48:C48"/>
    <mergeCell ref="B49:C49"/>
    <mergeCell ref="B55:C55"/>
    <mergeCell ref="B33:C33"/>
    <mergeCell ref="B34:C34"/>
    <mergeCell ref="B35:C35"/>
    <mergeCell ref="B36:C36"/>
  </mergeCells>
  <phoneticPr fontId="7"/>
  <printOptions horizontalCentered="1"/>
  <pageMargins left="0.70866141732283472" right="0.70866141732283472" top="0.39370078740157483" bottom="0.39370078740157483" header="0.31496062992125984" footer="0.23622047244094491"/>
  <pageSetup paperSize="9" scale="105" firstPageNumber="30" fitToHeight="0" orientation="landscape" cellComments="asDisplayed" useFirstPageNumber="1" r:id="rId1"/>
  <headerFooter scaleWithDoc="0"/>
  <rowBreaks count="1" manualBreakCount="1">
    <brk id="2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</vt:lpstr>
      <vt:lpstr>別紙様式!Print_Area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2025-03-31T04:42:46Z</dcterms:created>
  <dcterms:modified xsi:type="dcterms:W3CDTF">2026-04-09T00:58:00Z</dcterms:modified>
  <cp:category/>
  <cp:contentStatus/>
</cp:coreProperties>
</file>