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410" windowWidth="11970" windowHeight="6210" activeTab="0"/>
  </bookViews>
  <sheets>
    <sheet name="12市町村普通会計年度別決算の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'12市町村普通会計年度別決算の状況'!$A$1:$L$56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<sst xmlns="http://schemas.openxmlformats.org/spreadsheetml/2006/main" count="79" uniqueCount="62">
  <si>
    <t>(注)1　「国庫支出金」には「国有提供施設等所在市町村助成交付金」を含む。</t>
  </si>
  <si>
    <t>区　　　　　　分　　　</t>
  </si>
  <si>
    <t>対前年
度伸率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</si>
  <si>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</si>
  <si>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</si>
  <si>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</si>
  <si>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</si>
  <si>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</si>
  <si>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</si>
  <si>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</si>
  <si>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</si>
  <si>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</si>
  <si>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</si>
  <si>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</si>
  <si>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</si>
  <si>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</si>
  <si>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</si>
  <si>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</si>
  <si>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 xml:space="preserve">同　左
構成比 </t>
  </si>
  <si>
    <t>地方譲与税</t>
  </si>
  <si>
    <t>地方特例交付金</t>
  </si>
  <si>
    <t>維持補修費</t>
  </si>
  <si>
    <t>ア補助事業費</t>
  </si>
  <si>
    <t>地方税</t>
  </si>
  <si>
    <t xml:space="preserve"> （1）普　通　交　付　税</t>
  </si>
  <si>
    <t xml:space="preserve"> （2）特　別　交　付　税</t>
  </si>
  <si>
    <t>利子割交付金</t>
  </si>
  <si>
    <t>地方消費税交付金</t>
  </si>
  <si>
    <t>ゴルフ場利用税交付金</t>
  </si>
  <si>
    <t>諸収入</t>
  </si>
  <si>
    <t>区　　　　　　分　　　</t>
  </si>
  <si>
    <t>対前年
度伸率</t>
  </si>
  <si>
    <t>人件費</t>
  </si>
  <si>
    <t>物件費</t>
  </si>
  <si>
    <t>扶助費</t>
  </si>
  <si>
    <t>補助費等</t>
  </si>
  <si>
    <t>投資的経費</t>
  </si>
  <si>
    <t xml:space="preserve"> (1)普通建設事業費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</si>
  <si>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</si>
  <si>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</si>
  <si>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</si>
  <si>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</si>
  <si>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</si>
  <si>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</si>
  <si>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繰出金</t>
  </si>
  <si>
    <t>前年度繰上充用金</t>
  </si>
  <si>
    <t>合　　　　　　　計</t>
  </si>
  <si>
    <t>小　　　　　　　計</t>
  </si>
  <si>
    <t>合　　　　　　　計　</t>
  </si>
  <si>
    <t>　　（単位：百万円　％）</t>
  </si>
  <si>
    <t xml:space="preserve">    （単位：百万円　％）</t>
  </si>
  <si>
    <t xml:space="preserve">15年度
決算額 </t>
  </si>
  <si>
    <t xml:space="preserve">16年度
決算額 </t>
  </si>
  <si>
    <t>配当割交付金</t>
  </si>
  <si>
    <t>株式等譲渡所得割交付金</t>
  </si>
  <si>
    <t>-</t>
  </si>
  <si>
    <t>-</t>
  </si>
  <si>
    <t>皆増</t>
  </si>
  <si>
    <t>（１）歳入</t>
  </si>
  <si>
    <t>（２）歳出</t>
  </si>
  <si>
    <t xml:space="preserve">17年度
決算額 </t>
  </si>
  <si>
    <t>　１２　市町村普通会計年度別決算の状況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</si>
</sst>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0.00;&quot;△ &quot;0.00"/>
  </numFmts>
  <fonts count="22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"/>
      <family val="3"/>
    </font>
    <font>
      <sz val="10"/>
      <color indexed="8"/>
      <name val="ＭＳ 明朝"/>
      <family val="1"/>
    </font>
    <font>
      <b/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</cellStyleXfs>
  <cellXfs count="8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>
      <alignment vertical="center"/>
    </xf>
    <xf numFmtId="38" fontId="15" fillId="0" borderId="0" xfId="0" applyNumberFormat="1" applyFont="1" applyBorder="1" applyAlignment="1" applyProtection="1">
      <alignment horizontal="left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38" fontId="16" fillId="0" borderId="6" xfId="28" applyFont="1" applyFill="1" applyBorder="1" applyAlignment="1" applyProtection="1">
      <alignment horizontal="right" vertical="center"/>
      <protection/>
    </xf>
    <xf numFmtId="180" fontId="16" fillId="0" borderId="7" xfId="28" applyNumberFormat="1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176" fontId="16" fillId="0" borderId="9" xfId="0" applyNumberFormat="1" applyFont="1" applyBorder="1" applyAlignment="1">
      <alignment vertical="center"/>
    </xf>
    <xf numFmtId="180" fontId="16" fillId="0" borderId="10" xfId="28" applyNumberFormat="1" applyFont="1" applyBorder="1" applyAlignment="1" applyProtection="1">
      <alignment vertical="center"/>
      <protection/>
    </xf>
    <xf numFmtId="176" fontId="16" fillId="0" borderId="11" xfId="0" applyNumberFormat="1" applyFont="1" applyBorder="1" applyAlignment="1">
      <alignment vertical="center"/>
    </xf>
    <xf numFmtId="180" fontId="16" fillId="0" borderId="12" xfId="28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>
      <alignment vertical="center"/>
    </xf>
    <xf numFmtId="180" fontId="16" fillId="0" borderId="14" xfId="28" applyNumberFormat="1" applyFont="1" applyBorder="1" applyAlignment="1" applyProtection="1">
      <alignment vertical="center"/>
      <protection/>
    </xf>
    <xf numFmtId="176" fontId="16" fillId="0" borderId="15" xfId="0" applyNumberFormat="1" applyFont="1" applyBorder="1" applyAlignment="1">
      <alignment vertical="center"/>
    </xf>
    <xf numFmtId="180" fontId="16" fillId="0" borderId="2" xfId="28" applyNumberFormat="1" applyFont="1" applyBorder="1" applyAlignment="1" applyProtection="1">
      <alignment vertical="center"/>
      <protection/>
    </xf>
    <xf numFmtId="38" fontId="16" fillId="0" borderId="16" xfId="28" applyNumberFormat="1" applyFont="1" applyFill="1" applyBorder="1" applyAlignment="1" applyProtection="1">
      <alignment horizontal="right" vertical="center"/>
      <protection/>
    </xf>
    <xf numFmtId="38" fontId="16" fillId="0" borderId="17" xfId="28" applyNumberFormat="1" applyFont="1" applyFill="1" applyBorder="1" applyAlignment="1" applyProtection="1">
      <alignment horizontal="right" vertical="center"/>
      <protection/>
    </xf>
    <xf numFmtId="38" fontId="16" fillId="0" borderId="17" xfId="28" applyFont="1" applyFill="1" applyBorder="1" applyAlignment="1" applyProtection="1">
      <alignment horizontal="right" vertical="center"/>
      <protection/>
    </xf>
    <xf numFmtId="38" fontId="16" fillId="0" borderId="18" xfId="28" applyNumberFormat="1" applyFont="1" applyFill="1" applyBorder="1" applyAlignment="1" applyProtection="1">
      <alignment horizontal="right" vertical="center"/>
      <protection/>
    </xf>
    <xf numFmtId="38" fontId="16" fillId="0" borderId="19" xfId="28" applyNumberFormat="1" applyFont="1" applyFill="1" applyBorder="1" applyAlignment="1" applyProtection="1">
      <alignment horizontal="right" vertical="center"/>
      <protection/>
    </xf>
    <xf numFmtId="38" fontId="16" fillId="0" borderId="18" xfId="28" applyFont="1" applyFill="1" applyBorder="1" applyAlignment="1" applyProtection="1">
      <alignment horizontal="right" vertical="center"/>
      <protection/>
    </xf>
    <xf numFmtId="38" fontId="16" fillId="0" borderId="19" xfId="28" applyFont="1" applyFill="1" applyBorder="1" applyAlignment="1" applyProtection="1">
      <alignment horizontal="right" vertical="center"/>
      <protection/>
    </xf>
    <xf numFmtId="38" fontId="16" fillId="0" borderId="20" xfId="28" applyNumberFormat="1" applyFont="1" applyFill="1" applyBorder="1" applyAlignment="1" applyProtection="1">
      <alignment horizontal="right" vertical="center"/>
      <protection/>
    </xf>
    <xf numFmtId="180" fontId="16" fillId="0" borderId="21" xfId="28" applyNumberFormat="1" applyFont="1" applyBorder="1" applyAlignment="1" applyProtection="1">
      <alignment vertical="center"/>
      <protection/>
    </xf>
    <xf numFmtId="38" fontId="16" fillId="0" borderId="22" xfId="28" applyNumberFormat="1" applyFont="1" applyFill="1" applyBorder="1" applyAlignment="1" applyProtection="1">
      <alignment horizontal="right" vertical="center"/>
      <protection/>
    </xf>
    <xf numFmtId="180" fontId="16" fillId="0" borderId="23" xfId="28" applyNumberFormat="1" applyFont="1" applyBorder="1" applyAlignment="1" applyProtection="1">
      <alignment vertical="center"/>
      <protection/>
    </xf>
    <xf numFmtId="38" fontId="16" fillId="0" borderId="22" xfId="28" applyFont="1" applyFill="1" applyBorder="1" applyAlignment="1" applyProtection="1">
      <alignment horizontal="right" vertical="center"/>
      <protection/>
    </xf>
    <xf numFmtId="180" fontId="16" fillId="0" borderId="23" xfId="28" applyNumberFormat="1" applyFont="1" applyBorder="1" applyAlignment="1" applyProtection="1">
      <alignment horizontal="right" vertical="center"/>
      <protection/>
    </xf>
    <xf numFmtId="38" fontId="16" fillId="0" borderId="24" xfId="28" applyNumberFormat="1" applyFont="1" applyFill="1" applyBorder="1" applyAlignment="1" applyProtection="1">
      <alignment horizontal="right" vertical="center"/>
      <protection/>
    </xf>
    <xf numFmtId="180" fontId="16" fillId="0" borderId="25" xfId="28" applyNumberFormat="1" applyFont="1" applyBorder="1" applyAlignment="1" applyProtection="1">
      <alignment vertical="center"/>
      <protection/>
    </xf>
    <xf numFmtId="38" fontId="16" fillId="0" borderId="26" xfId="28" applyNumberFormat="1" applyFont="1" applyFill="1" applyBorder="1" applyAlignment="1" applyProtection="1">
      <alignment horizontal="right" vertical="center"/>
      <protection/>
    </xf>
    <xf numFmtId="181" fontId="16" fillId="0" borderId="27" xfId="26" applyNumberFormat="1" applyFont="1" applyBorder="1" applyAlignment="1">
      <alignment horizontal="right" vertical="center"/>
    </xf>
    <xf numFmtId="38" fontId="16" fillId="0" borderId="28" xfId="28" applyFont="1" applyFill="1" applyBorder="1" applyAlignment="1" applyProtection="1">
      <alignment horizontal="right" vertical="center"/>
      <protection/>
    </xf>
    <xf numFmtId="181" fontId="16" fillId="0" borderId="29" xfId="26" applyNumberFormat="1" applyFont="1" applyBorder="1" applyAlignment="1">
      <alignment horizontal="right" vertical="center"/>
    </xf>
    <xf numFmtId="181" fontId="16" fillId="0" borderId="23" xfId="26" applyNumberFormat="1" applyFont="1" applyBorder="1" applyAlignment="1">
      <alignment horizontal="right" vertical="center"/>
    </xf>
    <xf numFmtId="38" fontId="16" fillId="0" borderId="24" xfId="28" applyFont="1" applyFill="1" applyBorder="1" applyAlignment="1" applyProtection="1">
      <alignment horizontal="right" vertical="center"/>
      <protection/>
    </xf>
    <xf numFmtId="181" fontId="16" fillId="0" borderId="25" xfId="26" applyNumberFormat="1" applyFont="1" applyBorder="1" applyAlignment="1">
      <alignment horizontal="right" vertical="center"/>
    </xf>
    <xf numFmtId="38" fontId="16" fillId="0" borderId="26" xfId="28" applyFont="1" applyFill="1" applyBorder="1" applyAlignment="1" applyProtection="1">
      <alignment horizontal="right" vertical="center"/>
      <protection/>
    </xf>
    <xf numFmtId="38" fontId="16" fillId="0" borderId="30" xfId="28" applyNumberFormat="1" applyFont="1" applyFill="1" applyBorder="1" applyAlignment="1" applyProtection="1">
      <alignment horizontal="right" vertical="center"/>
      <protection/>
    </xf>
    <xf numFmtId="180" fontId="16" fillId="0" borderId="27" xfId="28" applyNumberFormat="1" applyFont="1" applyBorder="1" applyAlignment="1" applyProtection="1">
      <alignment vertical="center"/>
      <protection/>
    </xf>
    <xf numFmtId="180" fontId="16" fillId="0" borderId="29" xfId="28" applyNumberFormat="1" applyFont="1" applyBorder="1" applyAlignment="1" applyProtection="1">
      <alignment vertical="center"/>
      <protection/>
    </xf>
    <xf numFmtId="38" fontId="16" fillId="0" borderId="16" xfId="28" applyFont="1" applyFill="1" applyBorder="1" applyAlignment="1" applyProtection="1">
      <alignment horizontal="right" vertical="center"/>
      <protection/>
    </xf>
    <xf numFmtId="38" fontId="16" fillId="0" borderId="20" xfId="28" applyFont="1" applyFill="1" applyBorder="1" applyAlignment="1" applyProtection="1">
      <alignment horizontal="right" vertical="center"/>
      <protection/>
    </xf>
    <xf numFmtId="181" fontId="16" fillId="0" borderId="21" xfId="26" applyNumberFormat="1" applyFont="1" applyBorder="1" applyAlignment="1">
      <alignment horizontal="right" vertical="center"/>
    </xf>
    <xf numFmtId="182" fontId="16" fillId="0" borderId="27" xfId="26" applyNumberFormat="1" applyFont="1" applyBorder="1" applyAlignment="1">
      <alignment horizontal="right" vertical="center"/>
    </xf>
    <xf numFmtId="0" fontId="21" fillId="0" borderId="0" xfId="0" applyFont="1" applyAlignment="1" applyProtection="1">
      <alignment vertical="center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177" fontId="15" fillId="0" borderId="35" xfId="26" applyNumberFormat="1" applyFont="1" applyFill="1" applyBorder="1" applyAlignment="1" applyProtection="1">
      <alignment horizontal="center" vertical="center" wrapText="1"/>
      <protection/>
    </xf>
    <xf numFmtId="177" fontId="15" fillId="0" borderId="36" xfId="26" applyNumberFormat="1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177" fontId="15" fillId="0" borderId="36" xfId="26" applyNumberFormat="1" applyFont="1" applyFill="1" applyBorder="1" applyAlignment="1" applyProtection="1">
      <alignment horizontal="center" vertical="center"/>
      <protection/>
    </xf>
    <xf numFmtId="177" fontId="15" fillId="0" borderId="37" xfId="26" applyNumberFormat="1" applyFont="1" applyFill="1" applyBorder="1" applyAlignment="1" applyProtection="1">
      <alignment horizontal="center" vertical="center" wrapText="1"/>
      <protection/>
    </xf>
    <xf numFmtId="177" fontId="15" fillId="0" borderId="38" xfId="26" applyNumberFormat="1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5" fillId="0" borderId="8" xfId="0" applyFont="1" applyBorder="1" applyAlignment="1" applyProtection="1">
      <alignment horizontal="distributed" vertical="center"/>
      <protection/>
    </xf>
    <xf numFmtId="0" fontId="15" fillId="0" borderId="3" xfId="0" applyFont="1" applyBorder="1" applyAlignment="1" applyProtection="1">
      <alignment horizontal="distributed" vertical="center"/>
      <protection/>
    </xf>
    <xf numFmtId="0" fontId="15" fillId="0" borderId="4" xfId="0" applyFont="1" applyBorder="1" applyAlignment="1" applyProtection="1">
      <alignment horizontal="distributed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177" fontId="15" fillId="0" borderId="38" xfId="26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6" fillId="0" borderId="3" xfId="0" applyFont="1" applyBorder="1" applyAlignment="1">
      <alignment horizontal="distributed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horizontal="left" vertic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6"/>
  <sheetViews>
    <sheetView tabSelected="1" zoomScaleSheetLayoutView="100" workbookViewId="0" topLeftCell="A7">
      <selection activeCell="E35" sqref="E35"/>
    </sheetView>
  </sheetViews>
  <sheetFormatPr defaultColWidth="8.796875" defaultRowHeight="30" customHeight="1"/>
  <cols>
    <col min="1" max="2" width="2.8984375" style="1" customWidth="1"/>
    <col min="3" max="3" width="12.5" style="1" customWidth="1"/>
    <col min="4" max="12" width="6.19921875" style="1" customWidth="1"/>
    <col min="13" max="16384" width="9" style="1" customWidth="1"/>
  </cols>
  <sheetData>
    <row r="1" spans="1:10" ht="30" customHeight="1">
      <c r="A1" s="58" t="s">
        <v>61</v>
      </c>
      <c r="B1" s="5"/>
      <c r="C1" s="5"/>
      <c r="D1" s="5"/>
      <c r="E1" s="5"/>
      <c r="F1" s="2"/>
      <c r="G1" s="2"/>
      <c r="J1" s="2"/>
    </row>
    <row r="2" spans="1:10" s="4" customFormat="1" ht="17.25" customHeight="1" thickBot="1">
      <c r="A2" s="74" t="s">
        <v>58</v>
      </c>
      <c r="B2" s="74"/>
      <c r="C2" s="74"/>
      <c r="D2" s="7"/>
      <c r="E2" s="3"/>
      <c r="F2" s="6"/>
      <c r="G2" s="3"/>
      <c r="J2" s="3" t="s">
        <v>49</v>
      </c>
    </row>
    <row r="3" spans="1:12" s="4" customFormat="1" ht="15.75" customHeight="1" thickTop="1">
      <c r="A3" s="70" t="s">
        <v>1</v>
      </c>
      <c r="B3" s="70"/>
      <c r="C3" s="71"/>
      <c r="D3" s="59" t="s">
        <v>51</v>
      </c>
      <c r="E3" s="61" t="s">
        <v>18</v>
      </c>
      <c r="F3" s="68" t="s">
        <v>2</v>
      </c>
      <c r="G3" s="59" t="s">
        <v>52</v>
      </c>
      <c r="H3" s="61" t="s">
        <v>18</v>
      </c>
      <c r="I3" s="68" t="s">
        <v>2</v>
      </c>
      <c r="J3" s="59" t="s">
        <v>60</v>
      </c>
      <c r="K3" s="61" t="s">
        <v>18</v>
      </c>
      <c r="L3" s="63" t="s">
        <v>2</v>
      </c>
    </row>
    <row r="4" spans="1:12" s="4" customFormat="1" ht="15.75" customHeight="1">
      <c r="A4" s="72"/>
      <c r="B4" s="72"/>
      <c r="C4" s="73"/>
      <c r="D4" s="60"/>
      <c r="E4" s="62"/>
      <c r="F4" s="69"/>
      <c r="G4" s="60"/>
      <c r="H4" s="62"/>
      <c r="I4" s="69"/>
      <c r="J4" s="60"/>
      <c r="K4" s="62"/>
      <c r="L4" s="64"/>
    </row>
    <row r="5" spans="1:12" s="4" customFormat="1" ht="24.75" customHeight="1">
      <c r="A5" s="19">
        <v>1</v>
      </c>
      <c r="B5" s="75" t="s">
        <v>23</v>
      </c>
      <c r="C5" s="75"/>
      <c r="D5" s="35">
        <v>385913</v>
      </c>
      <c r="E5" s="20">
        <f>D5/$D$30*100</f>
        <v>39.163080982342194</v>
      </c>
      <c r="F5" s="36">
        <v>-2.939047033576003</v>
      </c>
      <c r="G5" s="35">
        <v>390718.307</v>
      </c>
      <c r="H5" s="20">
        <f>G5/$G$30*100</f>
        <v>39.742981678874976</v>
      </c>
      <c r="I5" s="36">
        <f>(G5-D5)/D5*100</f>
        <v>1.2451788356442959</v>
      </c>
      <c r="J5" s="28">
        <v>401016</v>
      </c>
      <c r="K5" s="20">
        <f>J5/$J$30*100</f>
        <v>40.918315459757935</v>
      </c>
      <c r="L5" s="21">
        <f>(J5-G5)/G5*100</f>
        <v>2.6355798577925422</v>
      </c>
    </row>
    <row r="6" spans="1:12" s="4" customFormat="1" ht="24.75" customHeight="1">
      <c r="A6" s="9">
        <v>2</v>
      </c>
      <c r="B6" s="76" t="s">
        <v>19</v>
      </c>
      <c r="C6" s="76"/>
      <c r="D6" s="37">
        <v>16550</v>
      </c>
      <c r="E6" s="16">
        <f>D6/$D$30*100</f>
        <v>1.6795210066977877</v>
      </c>
      <c r="F6" s="38">
        <v>5.180933726641502</v>
      </c>
      <c r="G6" s="37">
        <v>22564.567</v>
      </c>
      <c r="H6" s="16">
        <f aca="true" t="shared" si="0" ref="H6:H30">G6/$G$30*100</f>
        <v>2.295216673511914</v>
      </c>
      <c r="I6" s="38">
        <f aca="true" t="shared" si="1" ref="I6:I11">(G6-D6)/D6*100</f>
        <v>36.341794561933526</v>
      </c>
      <c r="J6" s="29">
        <v>27915</v>
      </c>
      <c r="K6" s="16">
        <f aca="true" t="shared" si="2" ref="K6:K30">J6/$J$30*100</f>
        <v>2.848352125748456</v>
      </c>
      <c r="L6" s="18">
        <f aca="true" t="shared" si="3" ref="L6:L30">(J6-G6)/G6*100</f>
        <v>23.7116581940172</v>
      </c>
    </row>
    <row r="7" spans="1:12" s="4" customFormat="1" ht="24.75" customHeight="1">
      <c r="A7" s="9">
        <v>3</v>
      </c>
      <c r="B7" s="76" t="s">
        <v>20</v>
      </c>
      <c r="C7" s="76"/>
      <c r="D7" s="37">
        <v>13227</v>
      </c>
      <c r="E7" s="16">
        <f>D7/$D$30*100</f>
        <v>1.3422975441445097</v>
      </c>
      <c r="F7" s="38">
        <v>-6.9753868496609295</v>
      </c>
      <c r="G7" s="37">
        <v>13213.711</v>
      </c>
      <c r="H7" s="16">
        <f t="shared" si="0"/>
        <v>1.3440687696851348</v>
      </c>
      <c r="I7" s="38">
        <f t="shared" si="1"/>
        <v>-0.10046873818704671</v>
      </c>
      <c r="J7" s="29">
        <v>13392</v>
      </c>
      <c r="K7" s="16">
        <f t="shared" si="2"/>
        <v>1.36647435672661</v>
      </c>
      <c r="L7" s="18">
        <f t="shared" si="3"/>
        <v>1.3492727364780468</v>
      </c>
    </row>
    <row r="8" spans="1:12" s="4" customFormat="1" ht="24.75" customHeight="1">
      <c r="A8" s="9">
        <v>4</v>
      </c>
      <c r="B8" s="76" t="s">
        <v>5</v>
      </c>
      <c r="C8" s="76"/>
      <c r="D8" s="37">
        <f>D9+D10</f>
        <v>164022</v>
      </c>
      <c r="E8" s="16">
        <f>D8/$D$30*100</f>
        <v>16.64522021514106</v>
      </c>
      <c r="F8" s="38">
        <v>-9.386466377454033</v>
      </c>
      <c r="G8" s="37">
        <f>G9+G10</f>
        <v>145212.928</v>
      </c>
      <c r="H8" s="16">
        <f t="shared" si="0"/>
        <v>14.770730302739032</v>
      </c>
      <c r="I8" s="38">
        <f t="shared" si="1"/>
        <v>-11.467408030630029</v>
      </c>
      <c r="J8" s="37">
        <f>J9+J10</f>
        <v>148144</v>
      </c>
      <c r="K8" s="16">
        <f t="shared" si="2"/>
        <v>15.116112388209896</v>
      </c>
      <c r="L8" s="18">
        <f t="shared" si="3"/>
        <v>2.0184649124353347</v>
      </c>
    </row>
    <row r="9" spans="1:12" s="4" customFormat="1" ht="24.75" customHeight="1">
      <c r="A9" s="81" t="s">
        <v>24</v>
      </c>
      <c r="B9" s="81"/>
      <c r="C9" s="81"/>
      <c r="D9" s="37">
        <v>145089</v>
      </c>
      <c r="E9" s="16">
        <f aca="true" t="shared" si="4" ref="E9:E30">D9/$D$30*100</f>
        <v>14.723868479805155</v>
      </c>
      <c r="F9" s="38">
        <v>-9.704420088877214</v>
      </c>
      <c r="G9" s="37">
        <v>127114.335</v>
      </c>
      <c r="H9" s="16">
        <f t="shared" si="0"/>
        <v>12.929782394423043</v>
      </c>
      <c r="I9" s="38">
        <f t="shared" si="1"/>
        <v>-12.388716580857261</v>
      </c>
      <c r="J9" s="29">
        <v>129416</v>
      </c>
      <c r="K9" s="16">
        <f t="shared" si="2"/>
        <v>13.20517065039807</v>
      </c>
      <c r="L9" s="18">
        <f t="shared" si="3"/>
        <v>1.8107045125948962</v>
      </c>
    </row>
    <row r="10" spans="1:12" s="4" customFormat="1" ht="24.75" customHeight="1">
      <c r="A10" s="81" t="s">
        <v>25</v>
      </c>
      <c r="B10" s="81"/>
      <c r="C10" s="81"/>
      <c r="D10" s="37">
        <v>18933</v>
      </c>
      <c r="E10" s="16">
        <f t="shared" si="4"/>
        <v>1.9213517353359042</v>
      </c>
      <c r="F10" s="38">
        <v>-6.873487567563739</v>
      </c>
      <c r="G10" s="37">
        <v>18098.593</v>
      </c>
      <c r="H10" s="16">
        <f t="shared" si="0"/>
        <v>1.8409479083159903</v>
      </c>
      <c r="I10" s="38">
        <f t="shared" si="1"/>
        <v>-4.407156816141125</v>
      </c>
      <c r="J10" s="29">
        <v>18728</v>
      </c>
      <c r="K10" s="16">
        <f t="shared" si="2"/>
        <v>1.9109417378118245</v>
      </c>
      <c r="L10" s="18">
        <f t="shared" si="3"/>
        <v>3.477657075331763</v>
      </c>
    </row>
    <row r="11" spans="1:12" s="4" customFormat="1" ht="24.75" customHeight="1">
      <c r="A11" s="9">
        <v>5</v>
      </c>
      <c r="B11" s="76" t="s">
        <v>26</v>
      </c>
      <c r="C11" s="76"/>
      <c r="D11" s="37">
        <v>3209</v>
      </c>
      <c r="E11" s="16">
        <f t="shared" si="4"/>
        <v>0.3256545565252689</v>
      </c>
      <c r="F11" s="38">
        <v>-30.703549906358628</v>
      </c>
      <c r="G11" s="37">
        <v>3124.279</v>
      </c>
      <c r="H11" s="16">
        <f t="shared" si="0"/>
        <v>0.3177945871287107</v>
      </c>
      <c r="I11" s="38">
        <f t="shared" si="1"/>
        <v>-2.6401059520099723</v>
      </c>
      <c r="J11" s="29">
        <v>1926</v>
      </c>
      <c r="K11" s="16">
        <f t="shared" si="2"/>
        <v>0.1965225217335313</v>
      </c>
      <c r="L11" s="18">
        <f t="shared" si="3"/>
        <v>-38.35377698342561</v>
      </c>
    </row>
    <row r="12" spans="1:12" s="4" customFormat="1" ht="24.75" customHeight="1">
      <c r="A12" s="9"/>
      <c r="B12" s="76" t="s">
        <v>53</v>
      </c>
      <c r="C12" s="76"/>
      <c r="D12" s="39" t="s">
        <v>55</v>
      </c>
      <c r="E12" s="17" t="s">
        <v>55</v>
      </c>
      <c r="F12" s="40" t="s">
        <v>56</v>
      </c>
      <c r="G12" s="39">
        <v>519.171</v>
      </c>
      <c r="H12" s="16">
        <f t="shared" si="0"/>
        <v>0.052808898819279554</v>
      </c>
      <c r="I12" s="40" t="s">
        <v>57</v>
      </c>
      <c r="J12" s="29">
        <v>928</v>
      </c>
      <c r="K12" s="16">
        <f t="shared" si="2"/>
        <v>0.09468997931916773</v>
      </c>
      <c r="L12" s="18">
        <f t="shared" si="3"/>
        <v>78.74650163433627</v>
      </c>
    </row>
    <row r="13" spans="1:12" s="4" customFormat="1" ht="24.75" customHeight="1">
      <c r="A13" s="9"/>
      <c r="B13" s="76" t="s">
        <v>54</v>
      </c>
      <c r="C13" s="76"/>
      <c r="D13" s="39" t="s">
        <v>56</v>
      </c>
      <c r="E13" s="17" t="s">
        <v>56</v>
      </c>
      <c r="F13" s="40" t="s">
        <v>56</v>
      </c>
      <c r="G13" s="39">
        <v>524.829</v>
      </c>
      <c r="H13" s="16">
        <f t="shared" si="0"/>
        <v>0.05338441777068376</v>
      </c>
      <c r="I13" s="40" t="s">
        <v>57</v>
      </c>
      <c r="J13" s="29">
        <v>1353</v>
      </c>
      <c r="K13" s="16">
        <f t="shared" si="2"/>
        <v>0.13805554096857103</v>
      </c>
      <c r="L13" s="18">
        <f t="shared" si="3"/>
        <v>157.79825428853974</v>
      </c>
    </row>
    <row r="14" spans="1:12" s="4" customFormat="1" ht="24.75" customHeight="1">
      <c r="A14" s="9">
        <v>6</v>
      </c>
      <c r="B14" s="76" t="s">
        <v>27</v>
      </c>
      <c r="C14" s="76"/>
      <c r="D14" s="37">
        <f>26115-1</f>
        <v>26114</v>
      </c>
      <c r="E14" s="16">
        <f t="shared" si="4"/>
        <v>2.6500913334686422</v>
      </c>
      <c r="F14" s="40">
        <v>12.343722574983222</v>
      </c>
      <c r="G14" s="37">
        <v>29094.889</v>
      </c>
      <c r="H14" s="16">
        <f t="shared" si="0"/>
        <v>2.959466243991227</v>
      </c>
      <c r="I14" s="38">
        <f aca="true" t="shared" si="5" ref="I14:I30">(G14-D14)/D14*100</f>
        <v>11.414907712338207</v>
      </c>
      <c r="J14" s="29">
        <v>27050</v>
      </c>
      <c r="K14" s="16">
        <f t="shared" si="2"/>
        <v>2.760090453214964</v>
      </c>
      <c r="L14" s="18">
        <f t="shared" si="3"/>
        <v>-7.028344394096156</v>
      </c>
    </row>
    <row r="15" spans="1:12" s="4" customFormat="1" ht="24.75" customHeight="1">
      <c r="A15" s="9">
        <v>7</v>
      </c>
      <c r="B15" s="76" t="s">
        <v>28</v>
      </c>
      <c r="C15" s="76"/>
      <c r="D15" s="37">
        <v>2719</v>
      </c>
      <c r="E15" s="16">
        <f t="shared" si="4"/>
        <v>0.27592855693119545</v>
      </c>
      <c r="F15" s="38">
        <v>-2.924692288441498</v>
      </c>
      <c r="G15" s="37">
        <v>2630.06</v>
      </c>
      <c r="H15" s="16">
        <f t="shared" si="0"/>
        <v>0.2675237492630258</v>
      </c>
      <c r="I15" s="38">
        <f t="shared" si="5"/>
        <v>-3.271055535123209</v>
      </c>
      <c r="J15" s="29">
        <v>2536</v>
      </c>
      <c r="K15" s="16">
        <f t="shared" si="2"/>
        <v>0.25876485727738074</v>
      </c>
      <c r="L15" s="18">
        <f>(J15-G15)/G15*100</f>
        <v>-3.5763442659102815</v>
      </c>
    </row>
    <row r="16" spans="1:12" s="4" customFormat="1" ht="24.75" customHeight="1">
      <c r="A16" s="9">
        <v>8</v>
      </c>
      <c r="B16" s="76" t="s">
        <v>3</v>
      </c>
      <c r="C16" s="76"/>
      <c r="D16" s="37">
        <v>2</v>
      </c>
      <c r="E16" s="16">
        <f t="shared" si="4"/>
        <v>0.00020296326364927948</v>
      </c>
      <c r="F16" s="38">
        <v>95.29540481400439</v>
      </c>
      <c r="G16" s="37">
        <v>0.466</v>
      </c>
      <c r="H16" s="16">
        <f t="shared" si="0"/>
        <v>4.7400465067933817E-05</v>
      </c>
      <c r="I16" s="38">
        <f t="shared" si="5"/>
        <v>-76.7</v>
      </c>
      <c r="J16" s="29">
        <v>0.345</v>
      </c>
      <c r="K16" s="16">
        <f t="shared" si="2"/>
        <v>3.5202632397750926E-05</v>
      </c>
      <c r="L16" s="18">
        <f t="shared" si="3"/>
        <v>-25.96566523605151</v>
      </c>
    </row>
    <row r="17" spans="1:12" s="4" customFormat="1" ht="24.75" customHeight="1">
      <c r="A17" s="12">
        <v>9</v>
      </c>
      <c r="B17" s="77" t="s">
        <v>6</v>
      </c>
      <c r="C17" s="77"/>
      <c r="D17" s="41">
        <v>7616</v>
      </c>
      <c r="E17" s="22">
        <f t="shared" si="4"/>
        <v>0.7728841079764562</v>
      </c>
      <c r="F17" s="42">
        <v>13.062592610242655</v>
      </c>
      <c r="G17" s="41">
        <v>7568.372</v>
      </c>
      <c r="H17" s="22">
        <f t="shared" si="0"/>
        <v>0.7698376665389022</v>
      </c>
      <c r="I17" s="42">
        <f t="shared" si="5"/>
        <v>-0.6253676470588195</v>
      </c>
      <c r="J17" s="31">
        <v>7226</v>
      </c>
      <c r="K17" s="22">
        <f t="shared" si="2"/>
        <v>0.7373165846555021</v>
      </c>
      <c r="L17" s="23">
        <f t="shared" si="3"/>
        <v>-4.5237205570762145</v>
      </c>
    </row>
    <row r="18" spans="1:12" s="4" customFormat="1" ht="24.75" customHeight="1">
      <c r="A18" s="14"/>
      <c r="B18" s="83" t="s">
        <v>47</v>
      </c>
      <c r="C18" s="83"/>
      <c r="D18" s="43">
        <f>SUM(D5:D17)-D9-D10</f>
        <v>619372</v>
      </c>
      <c r="E18" s="26">
        <f t="shared" si="4"/>
        <v>62.85488126649077</v>
      </c>
      <c r="F18" s="44">
        <v>-4.118782070745759</v>
      </c>
      <c r="G18" s="43">
        <f>SUM(G5:G17)-G9-G10</f>
        <v>615171.579</v>
      </c>
      <c r="H18" s="26">
        <f t="shared" si="0"/>
        <v>62.57386038878796</v>
      </c>
      <c r="I18" s="52">
        <f t="shared" si="5"/>
        <v>-0.6781741828820116</v>
      </c>
      <c r="J18" s="32">
        <f>SUM(J5:J17)-J9-J10</f>
        <v>631486.345</v>
      </c>
      <c r="K18" s="26">
        <f t="shared" si="2"/>
        <v>64.4347294702444</v>
      </c>
      <c r="L18" s="27">
        <f t="shared" si="3"/>
        <v>2.652067578694162</v>
      </c>
    </row>
    <row r="19" spans="1:12" s="4" customFormat="1" ht="24.75" customHeight="1">
      <c r="A19" s="13">
        <v>10</v>
      </c>
      <c r="B19" s="78" t="s">
        <v>4</v>
      </c>
      <c r="C19" s="78"/>
      <c r="D19" s="45">
        <v>655</v>
      </c>
      <c r="E19" s="24">
        <f t="shared" si="4"/>
        <v>0.06647046884513903</v>
      </c>
      <c r="F19" s="46">
        <v>6.8356867255626526</v>
      </c>
      <c r="G19" s="45">
        <v>624.648</v>
      </c>
      <c r="H19" s="24">
        <f t="shared" si="0"/>
        <v>0.06353778048016036</v>
      </c>
      <c r="I19" s="53">
        <f t="shared" si="5"/>
        <v>-4.633893129770988</v>
      </c>
      <c r="J19" s="51">
        <v>618</v>
      </c>
      <c r="K19" s="24">
        <f t="shared" si="2"/>
        <v>0.06305862846901472</v>
      </c>
      <c r="L19" s="25">
        <f t="shared" si="3"/>
        <v>-1.0642794021593</v>
      </c>
    </row>
    <row r="20" spans="1:12" s="4" customFormat="1" ht="24.75" customHeight="1">
      <c r="A20" s="9">
        <v>11</v>
      </c>
      <c r="B20" s="76" t="s">
        <v>7</v>
      </c>
      <c r="C20" s="76"/>
      <c r="D20" s="39">
        <v>9845</v>
      </c>
      <c r="E20" s="16">
        <f t="shared" si="4"/>
        <v>0.9990866653135783</v>
      </c>
      <c r="F20" s="47">
        <v>-0.540649266063267</v>
      </c>
      <c r="G20" s="39">
        <v>9769.134</v>
      </c>
      <c r="H20" s="16">
        <f t="shared" si="0"/>
        <v>0.9936941950879068</v>
      </c>
      <c r="I20" s="38">
        <f t="shared" si="5"/>
        <v>-0.7706043676993396</v>
      </c>
      <c r="J20" s="29">
        <v>10243</v>
      </c>
      <c r="K20" s="16">
        <f t="shared" si="2"/>
        <v>1.045161054058443</v>
      </c>
      <c r="L20" s="18">
        <f t="shared" si="3"/>
        <v>4.850644898514034</v>
      </c>
    </row>
    <row r="21" spans="1:12" s="4" customFormat="1" ht="24.75" customHeight="1">
      <c r="A21" s="9">
        <v>12</v>
      </c>
      <c r="B21" s="76" t="s">
        <v>8</v>
      </c>
      <c r="C21" s="76"/>
      <c r="D21" s="39">
        <v>22698</v>
      </c>
      <c r="E21" s="16">
        <f t="shared" si="4"/>
        <v>2.3034300791556728</v>
      </c>
      <c r="F21" s="47">
        <v>-0.5578152829582247</v>
      </c>
      <c r="G21" s="39">
        <v>23293.885</v>
      </c>
      <c r="H21" s="16">
        <f t="shared" si="0"/>
        <v>2.369401249439844</v>
      </c>
      <c r="I21" s="38">
        <f t="shared" si="5"/>
        <v>2.625275354656791</v>
      </c>
      <c r="J21" s="29">
        <v>23606</v>
      </c>
      <c r="K21" s="16">
        <f t="shared" si="2"/>
        <v>2.408676348931329</v>
      </c>
      <c r="L21" s="18">
        <f t="shared" si="3"/>
        <v>1.3399010083547749</v>
      </c>
    </row>
    <row r="22" spans="1:12" s="4" customFormat="1" ht="24.75" customHeight="1">
      <c r="A22" s="9">
        <v>13</v>
      </c>
      <c r="B22" s="76" t="s">
        <v>9</v>
      </c>
      <c r="C22" s="76"/>
      <c r="D22" s="39">
        <v>73628</v>
      </c>
      <c r="E22" s="16">
        <f t="shared" si="4"/>
        <v>7.471889587984575</v>
      </c>
      <c r="F22" s="47">
        <v>13.597903101391136</v>
      </c>
      <c r="G22" s="39">
        <v>71422.379</v>
      </c>
      <c r="H22" s="16">
        <f t="shared" si="0"/>
        <v>7.264922705704356</v>
      </c>
      <c r="I22" s="38">
        <f t="shared" si="5"/>
        <v>-2.995628021948171</v>
      </c>
      <c r="J22" s="29">
        <v>77469</v>
      </c>
      <c r="K22" s="16">
        <f t="shared" si="2"/>
        <v>7.904674577453237</v>
      </c>
      <c r="L22" s="18">
        <f t="shared" si="3"/>
        <v>8.466003351694571</v>
      </c>
    </row>
    <row r="23" spans="1:12" s="4" customFormat="1" ht="24.75" customHeight="1">
      <c r="A23" s="9">
        <v>14</v>
      </c>
      <c r="B23" s="76" t="s">
        <v>10</v>
      </c>
      <c r="C23" s="76"/>
      <c r="D23" s="39">
        <v>42069</v>
      </c>
      <c r="E23" s="16">
        <f t="shared" si="4"/>
        <v>4.269230769230769</v>
      </c>
      <c r="F23" s="47">
        <v>8.371086340953472</v>
      </c>
      <c r="G23" s="39">
        <v>41394.659</v>
      </c>
      <c r="H23" s="16">
        <f t="shared" si="0"/>
        <v>4.210571004138481</v>
      </c>
      <c r="I23" s="38">
        <f t="shared" si="5"/>
        <v>-1.6029404074258964</v>
      </c>
      <c r="J23" s="29">
        <v>44184</v>
      </c>
      <c r="K23" s="16">
        <f t="shared" si="2"/>
        <v>4.508385825687615</v>
      </c>
      <c r="L23" s="18">
        <f>(J23-G23)/G23*100</f>
        <v>6.7384079670761405</v>
      </c>
    </row>
    <row r="24" spans="1:12" s="4" customFormat="1" ht="24.75" customHeight="1">
      <c r="A24" s="9">
        <v>15</v>
      </c>
      <c r="B24" s="76" t="s">
        <v>11</v>
      </c>
      <c r="C24" s="76"/>
      <c r="D24" s="39">
        <v>2429</v>
      </c>
      <c r="E24" s="16">
        <f t="shared" si="4"/>
        <v>0.24649888370204992</v>
      </c>
      <c r="F24" s="47">
        <v>-27.94646817208863</v>
      </c>
      <c r="G24" s="39">
        <v>6926.047</v>
      </c>
      <c r="H24" s="16">
        <f t="shared" si="0"/>
        <v>0.7045018216359823</v>
      </c>
      <c r="I24" s="38">
        <f t="shared" si="5"/>
        <v>185.1398517908604</v>
      </c>
      <c r="J24" s="29">
        <v>3602</v>
      </c>
      <c r="K24" s="16">
        <f t="shared" si="2"/>
        <v>0.36753588955564886</v>
      </c>
      <c r="L24" s="18">
        <f t="shared" si="3"/>
        <v>-47.993422510704875</v>
      </c>
    </row>
    <row r="25" spans="1:12" s="4" customFormat="1" ht="24.75" customHeight="1">
      <c r="A25" s="9">
        <v>16</v>
      </c>
      <c r="B25" s="76" t="s">
        <v>12</v>
      </c>
      <c r="C25" s="76"/>
      <c r="D25" s="39">
        <v>688</v>
      </c>
      <c r="E25" s="16">
        <f t="shared" si="4"/>
        <v>0.06981936269535213</v>
      </c>
      <c r="F25" s="47">
        <v>-22.82006082299432</v>
      </c>
      <c r="G25" s="39">
        <v>733.201</v>
      </c>
      <c r="H25" s="16">
        <f t="shared" si="0"/>
        <v>0.07457954589758399</v>
      </c>
      <c r="I25" s="38">
        <f t="shared" si="5"/>
        <v>6.569912790697678</v>
      </c>
      <c r="J25" s="29">
        <v>1805</v>
      </c>
      <c r="K25" s="16">
        <f t="shared" si="2"/>
        <v>0.18417609124040704</v>
      </c>
      <c r="L25" s="18">
        <f t="shared" si="3"/>
        <v>146.180788078576</v>
      </c>
    </row>
    <row r="26" spans="1:12" s="4" customFormat="1" ht="24.75" customHeight="1">
      <c r="A26" s="9">
        <v>17</v>
      </c>
      <c r="B26" s="76" t="s">
        <v>13</v>
      </c>
      <c r="C26" s="76"/>
      <c r="D26" s="39">
        <v>36477</v>
      </c>
      <c r="E26" s="16">
        <f t="shared" si="4"/>
        <v>3.7017454840673842</v>
      </c>
      <c r="F26" s="47">
        <v>-13.83418893076667</v>
      </c>
      <c r="G26" s="39">
        <v>48986.719</v>
      </c>
      <c r="H26" s="16">
        <f t="shared" si="0"/>
        <v>4.982818160412425</v>
      </c>
      <c r="I26" s="38">
        <f t="shared" si="5"/>
        <v>34.29481316994269</v>
      </c>
      <c r="J26" s="29">
        <v>35523</v>
      </c>
      <c r="K26" s="16">
        <f t="shared" si="2"/>
        <v>3.6246466975805984</v>
      </c>
      <c r="L26" s="18">
        <f t="shared" si="3"/>
        <v>-27.484426952537888</v>
      </c>
    </row>
    <row r="27" spans="1:12" s="4" customFormat="1" ht="24.75" customHeight="1">
      <c r="A27" s="9">
        <v>18</v>
      </c>
      <c r="B27" s="76" t="s">
        <v>14</v>
      </c>
      <c r="C27" s="76"/>
      <c r="D27" s="39">
        <v>36715</v>
      </c>
      <c r="E27" s="16">
        <f t="shared" si="4"/>
        <v>3.725898112441648</v>
      </c>
      <c r="F27" s="47">
        <v>-8.421739925135546</v>
      </c>
      <c r="G27" s="39">
        <v>39451.166</v>
      </c>
      <c r="H27" s="16">
        <f t="shared" si="0"/>
        <v>4.012883295863215</v>
      </c>
      <c r="I27" s="38">
        <f t="shared" si="5"/>
        <v>7.452447228653132</v>
      </c>
      <c r="J27" s="29">
        <v>37660</v>
      </c>
      <c r="K27" s="16">
        <f t="shared" si="2"/>
        <v>3.842698945215363</v>
      </c>
      <c r="L27" s="18">
        <f t="shared" si="3"/>
        <v>-4.540210547896094</v>
      </c>
    </row>
    <row r="28" spans="1:12" s="4" customFormat="1" ht="24.75" customHeight="1">
      <c r="A28" s="9">
        <v>19</v>
      </c>
      <c r="B28" s="76" t="s">
        <v>29</v>
      </c>
      <c r="C28" s="76"/>
      <c r="D28" s="39">
        <v>26742</v>
      </c>
      <c r="E28" s="16">
        <f t="shared" si="4"/>
        <v>2.713821798254516</v>
      </c>
      <c r="F28" s="47">
        <v>-3.770720079470625</v>
      </c>
      <c r="G28" s="39">
        <v>28732.71</v>
      </c>
      <c r="H28" s="16">
        <f t="shared" si="0"/>
        <v>2.922626216013031</v>
      </c>
      <c r="I28" s="38">
        <f t="shared" si="5"/>
        <v>7.444132824770021</v>
      </c>
      <c r="J28" s="29">
        <v>32100</v>
      </c>
      <c r="K28" s="16">
        <f t="shared" si="2"/>
        <v>3.2753753622255215</v>
      </c>
      <c r="L28" s="18">
        <f t="shared" si="3"/>
        <v>11.719360965255282</v>
      </c>
    </row>
    <row r="29" spans="1:12" s="4" customFormat="1" ht="24.75" customHeight="1">
      <c r="A29" s="12">
        <v>20</v>
      </c>
      <c r="B29" s="77" t="s">
        <v>15</v>
      </c>
      <c r="C29" s="77"/>
      <c r="D29" s="48">
        <v>114082</v>
      </c>
      <c r="E29" s="22">
        <f t="shared" si="4"/>
        <v>11.57722752181855</v>
      </c>
      <c r="F29" s="49">
        <v>17.88019155914403</v>
      </c>
      <c r="G29" s="48">
        <v>96606.59</v>
      </c>
      <c r="H29" s="22">
        <f t="shared" si="0"/>
        <v>9.826603636539065</v>
      </c>
      <c r="I29" s="42">
        <f t="shared" si="5"/>
        <v>-15.318288599428485</v>
      </c>
      <c r="J29" s="31">
        <v>81744</v>
      </c>
      <c r="K29" s="22">
        <f t="shared" si="2"/>
        <v>8.340881109338412</v>
      </c>
      <c r="L29" s="23">
        <f t="shared" si="3"/>
        <v>-15.384654400905774</v>
      </c>
    </row>
    <row r="30" spans="1:12" s="4" customFormat="1" ht="24.75" customHeight="1">
      <c r="A30" s="15"/>
      <c r="B30" s="83" t="s">
        <v>46</v>
      </c>
      <c r="C30" s="83"/>
      <c r="D30" s="50">
        <f>SUM(D18:D29)</f>
        <v>985400</v>
      </c>
      <c r="E30" s="26">
        <f t="shared" si="4"/>
        <v>100</v>
      </c>
      <c r="F30" s="44">
        <v>-0.8562368078468918</v>
      </c>
      <c r="G30" s="50">
        <f>SUM(G18:G29)</f>
        <v>983112.717</v>
      </c>
      <c r="H30" s="26">
        <f t="shared" si="0"/>
        <v>100</v>
      </c>
      <c r="I30" s="52">
        <f t="shared" si="5"/>
        <v>-0.23211721128476295</v>
      </c>
      <c r="J30" s="34">
        <f>SUM(J18:J29)</f>
        <v>980040.345</v>
      </c>
      <c r="K30" s="26">
        <f t="shared" si="2"/>
        <v>100</v>
      </c>
      <c r="L30" s="27">
        <f t="shared" si="3"/>
        <v>-0.3125147245959157</v>
      </c>
    </row>
    <row r="31" spans="1:12" s="4" customFormat="1" ht="8.25" customHeight="1">
      <c r="A31" s="82"/>
      <c r="B31" s="82"/>
      <c r="C31" s="82"/>
      <c r="D31" s="82"/>
      <c r="E31" s="82"/>
      <c r="F31" s="82"/>
      <c r="G31" s="82"/>
      <c r="H31" s="82"/>
      <c r="I31" s="82"/>
      <c r="J31" s="11"/>
      <c r="K31" s="8"/>
      <c r="L31" s="8"/>
    </row>
    <row r="32" s="4" customFormat="1" ht="14.25" customHeight="1">
      <c r="A32" s="4" t="s">
        <v>0</v>
      </c>
    </row>
    <row r="33" s="4" customFormat="1" ht="17.25" customHeight="1"/>
    <row r="34" s="4" customFormat="1" ht="17.25" customHeight="1"/>
    <row r="35" spans="1:10" s="4" customFormat="1" ht="17.25" customHeight="1" thickBot="1">
      <c r="A35" s="74" t="s">
        <v>59</v>
      </c>
      <c r="B35" s="74"/>
      <c r="C35" s="74"/>
      <c r="D35" s="7"/>
      <c r="E35" s="3"/>
      <c r="F35" s="6"/>
      <c r="G35" s="3"/>
      <c r="J35" s="3" t="s">
        <v>50</v>
      </c>
    </row>
    <row r="36" spans="1:12" s="4" customFormat="1" ht="15.75" customHeight="1" thickTop="1">
      <c r="A36" s="70" t="s">
        <v>30</v>
      </c>
      <c r="B36" s="70"/>
      <c r="C36" s="71"/>
      <c r="D36" s="59" t="s">
        <v>51</v>
      </c>
      <c r="E36" s="61" t="s">
        <v>18</v>
      </c>
      <c r="F36" s="68" t="s">
        <v>31</v>
      </c>
      <c r="G36" s="59" t="s">
        <v>52</v>
      </c>
      <c r="H36" s="61" t="s">
        <v>18</v>
      </c>
      <c r="I36" s="68" t="s">
        <v>31</v>
      </c>
      <c r="J36" s="59" t="s">
        <v>60</v>
      </c>
      <c r="K36" s="61" t="s">
        <v>18</v>
      </c>
      <c r="L36" s="63" t="s">
        <v>31</v>
      </c>
    </row>
    <row r="37" spans="1:12" s="4" customFormat="1" ht="15.75" customHeight="1">
      <c r="A37" s="72"/>
      <c r="B37" s="72"/>
      <c r="C37" s="73"/>
      <c r="D37" s="65"/>
      <c r="E37" s="66"/>
      <c r="F37" s="79"/>
      <c r="G37" s="65"/>
      <c r="H37" s="66"/>
      <c r="I37" s="79"/>
      <c r="J37" s="65"/>
      <c r="K37" s="66"/>
      <c r="L37" s="67"/>
    </row>
    <row r="38" spans="1:12" s="4" customFormat="1" ht="24.75" customHeight="1">
      <c r="A38" s="19">
        <v>1</v>
      </c>
      <c r="B38" s="75" t="s">
        <v>32</v>
      </c>
      <c r="C38" s="75"/>
      <c r="D38" s="55">
        <v>209735</v>
      </c>
      <c r="E38" s="20">
        <f>D38/$D$56*100</f>
        <v>22.18913157323995</v>
      </c>
      <c r="F38" s="56">
        <v>-2.072523747168438</v>
      </c>
      <c r="G38" s="55">
        <v>211717.435</v>
      </c>
      <c r="H38" s="20">
        <f>G38/$G$56*100</f>
        <v>22.409634522852702</v>
      </c>
      <c r="I38" s="56">
        <f aca="true" t="shared" si="6" ref="I38:I43">(G38-D38)/D38*100</f>
        <v>0.9452094309485768</v>
      </c>
      <c r="J38" s="54">
        <v>216540</v>
      </c>
      <c r="K38" s="20">
        <f>J38/$J$56*100</f>
        <v>22.999762078751935</v>
      </c>
      <c r="L38" s="21">
        <f>(J38-G38)/G38*100</f>
        <v>2.277830826733756</v>
      </c>
    </row>
    <row r="39" spans="1:12" s="4" customFormat="1" ht="24.75" customHeight="1">
      <c r="A39" s="9">
        <v>2</v>
      </c>
      <c r="B39" s="76" t="s">
        <v>33</v>
      </c>
      <c r="C39" s="76"/>
      <c r="D39" s="39">
        <v>130410</v>
      </c>
      <c r="E39" s="16">
        <f aca="true" t="shared" si="7" ref="E39:E56">D39/$D$56*100</f>
        <v>13.796861031617144</v>
      </c>
      <c r="F39" s="47">
        <v>-1.2622564628117525</v>
      </c>
      <c r="G39" s="39">
        <v>134590.105</v>
      </c>
      <c r="H39" s="16">
        <f aca="true" t="shared" si="8" ref="H39:H56">G39/$G$56*100</f>
        <v>14.245945608789237</v>
      </c>
      <c r="I39" s="47">
        <f t="shared" si="6"/>
        <v>3.2053561843416998</v>
      </c>
      <c r="J39" s="30">
        <v>133176</v>
      </c>
      <c r="K39" s="16">
        <f aca="true" t="shared" si="9" ref="K39:K56">J39/$J$56*100</f>
        <v>14.145267916319698</v>
      </c>
      <c r="L39" s="18">
        <f aca="true" t="shared" si="10" ref="L39:L56">(J39-G39)/G39*100</f>
        <v>-1.0506753078170274</v>
      </c>
    </row>
    <row r="40" spans="1:12" s="4" customFormat="1" ht="24.75" customHeight="1">
      <c r="A40" s="9">
        <v>3</v>
      </c>
      <c r="B40" s="76" t="s">
        <v>21</v>
      </c>
      <c r="C40" s="76"/>
      <c r="D40" s="39">
        <v>10140</v>
      </c>
      <c r="E40" s="16">
        <f t="shared" si="7"/>
        <v>1.0727718032405327</v>
      </c>
      <c r="F40" s="47">
        <v>-1.3724992600289063</v>
      </c>
      <c r="G40" s="39">
        <v>10251.343</v>
      </c>
      <c r="H40" s="16">
        <f t="shared" si="8"/>
        <v>1.085072894437836</v>
      </c>
      <c r="I40" s="47">
        <f t="shared" si="6"/>
        <v>1.0980571992110528</v>
      </c>
      <c r="J40" s="30">
        <v>9797</v>
      </c>
      <c r="K40" s="16">
        <f t="shared" si="9"/>
        <v>1.0405868157639822</v>
      </c>
      <c r="L40" s="18">
        <f t="shared" si="10"/>
        <v>-4.432033929603182</v>
      </c>
    </row>
    <row r="41" spans="1:12" s="4" customFormat="1" ht="24.75" customHeight="1">
      <c r="A41" s="9">
        <v>4</v>
      </c>
      <c r="B41" s="76" t="s">
        <v>34</v>
      </c>
      <c r="C41" s="76"/>
      <c r="D41" s="39">
        <v>88836</v>
      </c>
      <c r="E41" s="16">
        <f t="shared" si="7"/>
        <v>9.398496638330963</v>
      </c>
      <c r="F41" s="47">
        <v>14.99230869290185</v>
      </c>
      <c r="G41" s="39">
        <v>97376.703</v>
      </c>
      <c r="H41" s="16">
        <f t="shared" si="8"/>
        <v>10.307022306738103</v>
      </c>
      <c r="I41" s="47">
        <f t="shared" si="6"/>
        <v>9.614011211670938</v>
      </c>
      <c r="J41" s="30">
        <v>106442</v>
      </c>
      <c r="K41" s="16">
        <f t="shared" si="9"/>
        <v>11.305720306578522</v>
      </c>
      <c r="L41" s="18">
        <f t="shared" si="10"/>
        <v>9.309513179964624</v>
      </c>
    </row>
    <row r="42" spans="1:12" s="4" customFormat="1" ht="24.75" customHeight="1">
      <c r="A42" s="9">
        <v>5</v>
      </c>
      <c r="B42" s="76" t="s">
        <v>35</v>
      </c>
      <c r="C42" s="76"/>
      <c r="D42" s="39">
        <v>110778</v>
      </c>
      <c r="E42" s="16">
        <f t="shared" si="7"/>
        <v>11.719873256349086</v>
      </c>
      <c r="F42" s="47">
        <v>-2.915246148379788</v>
      </c>
      <c r="G42" s="39">
        <v>104374.987</v>
      </c>
      <c r="H42" s="16">
        <f t="shared" si="8"/>
        <v>11.047768985098001</v>
      </c>
      <c r="I42" s="47">
        <f t="shared" si="6"/>
        <v>-5.780040260701589</v>
      </c>
      <c r="J42" s="30">
        <v>100960</v>
      </c>
      <c r="K42" s="16">
        <f t="shared" si="9"/>
        <v>10.723450537871965</v>
      </c>
      <c r="L42" s="18">
        <f t="shared" si="10"/>
        <v>-3.2718442398464624</v>
      </c>
    </row>
    <row r="43" spans="1:12" s="4" customFormat="1" ht="24.75" customHeight="1">
      <c r="A43" s="9">
        <v>6</v>
      </c>
      <c r="B43" s="76" t="s">
        <v>36</v>
      </c>
      <c r="C43" s="76"/>
      <c r="D43" s="39">
        <f>D44+D48+D49</f>
        <v>149946</v>
      </c>
      <c r="E43" s="16">
        <f t="shared" si="7"/>
        <v>15.863692387446243</v>
      </c>
      <c r="F43" s="47">
        <v>-13.695210092655575</v>
      </c>
      <c r="G43" s="39">
        <f>G44+G48+G49</f>
        <v>136717.93899999998</v>
      </c>
      <c r="H43" s="16">
        <f t="shared" si="8"/>
        <v>14.471170244943076</v>
      </c>
      <c r="I43" s="47">
        <f t="shared" si="6"/>
        <v>-8.821883211289409</v>
      </c>
      <c r="J43" s="30">
        <f>J44+J48+J49</f>
        <v>123260</v>
      </c>
      <c r="K43" s="16">
        <f t="shared" si="9"/>
        <v>13.092041534252164</v>
      </c>
      <c r="L43" s="18">
        <f t="shared" si="10"/>
        <v>-9.84357948813139</v>
      </c>
    </row>
    <row r="44" spans="1:12" s="4" customFormat="1" ht="24.75" customHeight="1">
      <c r="A44" s="81" t="s">
        <v>37</v>
      </c>
      <c r="B44" s="81"/>
      <c r="C44" s="81"/>
      <c r="D44" s="39">
        <f>D45+D46+D47</f>
        <v>149769</v>
      </c>
      <c r="E44" s="16">
        <f t="shared" si="7"/>
        <v>15.844966489105653</v>
      </c>
      <c r="F44" s="47">
        <v>-13.690058050890478</v>
      </c>
      <c r="G44" s="39">
        <f>G45+G46+G47</f>
        <v>136124.088</v>
      </c>
      <c r="H44" s="16">
        <f t="shared" si="8"/>
        <v>14.408312956543421</v>
      </c>
      <c r="I44" s="47">
        <f aca="true" t="shared" si="11" ref="I44:I56">(G44-D44)/D44*100</f>
        <v>-9.110638383109997</v>
      </c>
      <c r="J44" s="30">
        <f>J45+J46+J47</f>
        <v>123093</v>
      </c>
      <c r="K44" s="16">
        <f t="shared" si="9"/>
        <v>13.074303655490032</v>
      </c>
      <c r="L44" s="18">
        <f t="shared" si="10"/>
        <v>-9.572947882670105</v>
      </c>
    </row>
    <row r="45" spans="1:12" s="4" customFormat="1" ht="24.75" customHeight="1">
      <c r="A45" s="10"/>
      <c r="B45" s="81" t="s">
        <v>22</v>
      </c>
      <c r="C45" s="81"/>
      <c r="D45" s="39">
        <v>44497</v>
      </c>
      <c r="E45" s="16">
        <f t="shared" si="7"/>
        <v>4.707606205995461</v>
      </c>
      <c r="F45" s="47">
        <v>-6.393099013042105</v>
      </c>
      <c r="G45" s="39">
        <v>35912.702</v>
      </c>
      <c r="H45" s="16">
        <f t="shared" si="8"/>
        <v>3.8012482370576675</v>
      </c>
      <c r="I45" s="47">
        <f t="shared" si="11"/>
        <v>-19.2918578780592</v>
      </c>
      <c r="J45" s="30">
        <v>36915</v>
      </c>
      <c r="K45" s="16">
        <f t="shared" si="9"/>
        <v>3.9209209251737676</v>
      </c>
      <c r="L45" s="18">
        <f t="shared" si="10"/>
        <v>2.790928958784562</v>
      </c>
    </row>
    <row r="46" spans="1:12" s="4" customFormat="1" ht="24.75" customHeight="1">
      <c r="A46" s="10"/>
      <c r="B46" s="81" t="s">
        <v>17</v>
      </c>
      <c r="C46" s="81"/>
      <c r="D46" s="39">
        <v>99066</v>
      </c>
      <c r="E46" s="16">
        <f t="shared" si="7"/>
        <v>10.480790084795522</v>
      </c>
      <c r="F46" s="47">
        <v>-16.36540134579026</v>
      </c>
      <c r="G46" s="39">
        <v>94387.904</v>
      </c>
      <c r="H46" s="16">
        <f t="shared" si="8"/>
        <v>9.990667192893712</v>
      </c>
      <c r="I46" s="47">
        <f t="shared" si="11"/>
        <v>-4.722201360709027</v>
      </c>
      <c r="J46" s="30">
        <v>80259</v>
      </c>
      <c r="K46" s="16">
        <f t="shared" si="9"/>
        <v>8.524697075268087</v>
      </c>
      <c r="L46" s="18">
        <f t="shared" si="10"/>
        <v>-14.96897738083049</v>
      </c>
    </row>
    <row r="47" spans="1:12" s="4" customFormat="1" ht="24.75" customHeight="1">
      <c r="A47" s="10"/>
      <c r="B47" s="81" t="s">
        <v>38</v>
      </c>
      <c r="C47" s="81"/>
      <c r="D47" s="39">
        <v>6206</v>
      </c>
      <c r="E47" s="16">
        <f t="shared" si="7"/>
        <v>0.6565701983146692</v>
      </c>
      <c r="F47" s="47">
        <v>-17.66636561565904</v>
      </c>
      <c r="G47" s="39">
        <v>5823.482</v>
      </c>
      <c r="H47" s="16">
        <f t="shared" si="8"/>
        <v>0.6163975265920415</v>
      </c>
      <c r="I47" s="47">
        <f t="shared" si="11"/>
        <v>-6.163680309378021</v>
      </c>
      <c r="J47" s="30">
        <v>5919</v>
      </c>
      <c r="K47" s="16">
        <f t="shared" si="9"/>
        <v>0.6286856550481791</v>
      </c>
      <c r="L47" s="18">
        <f t="shared" si="10"/>
        <v>1.6402214345300634</v>
      </c>
    </row>
    <row r="48" spans="1:12" s="4" customFormat="1" ht="24.75" customHeight="1">
      <c r="A48" s="81" t="s">
        <v>39</v>
      </c>
      <c r="B48" s="81"/>
      <c r="C48" s="81"/>
      <c r="D48" s="39">
        <v>177</v>
      </c>
      <c r="E48" s="16">
        <f t="shared" si="7"/>
        <v>0.01872589834058918</v>
      </c>
      <c r="F48" s="47">
        <v>-17.848001895215045</v>
      </c>
      <c r="G48" s="39">
        <v>593.851</v>
      </c>
      <c r="H48" s="16">
        <f t="shared" si="8"/>
        <v>0.06285728839965685</v>
      </c>
      <c r="I48" s="47">
        <f t="shared" si="11"/>
        <v>235.5090395480226</v>
      </c>
      <c r="J48" s="30">
        <v>167</v>
      </c>
      <c r="K48" s="16">
        <f t="shared" si="9"/>
        <v>0.017737878762129733</v>
      </c>
      <c r="L48" s="18">
        <f t="shared" si="10"/>
        <v>-71.8784678311563</v>
      </c>
    </row>
    <row r="49" spans="1:12" s="4" customFormat="1" ht="24.75" customHeight="1">
      <c r="A49" s="81" t="s">
        <v>40</v>
      </c>
      <c r="B49" s="81"/>
      <c r="C49" s="81"/>
      <c r="D49" s="39"/>
      <c r="E49" s="16"/>
      <c r="F49" s="47"/>
      <c r="G49" s="39"/>
      <c r="H49" s="16"/>
      <c r="I49" s="47"/>
      <c r="J49" s="30"/>
      <c r="K49" s="16"/>
      <c r="L49" s="18"/>
    </row>
    <row r="50" spans="1:12" s="4" customFormat="1" ht="24.75" customHeight="1">
      <c r="A50" s="9">
        <v>7</v>
      </c>
      <c r="B50" s="76" t="s">
        <v>41</v>
      </c>
      <c r="C50" s="76"/>
      <c r="D50" s="39">
        <v>114051</v>
      </c>
      <c r="E50" s="16">
        <f t="shared" si="7"/>
        <v>12.06614368159625</v>
      </c>
      <c r="F50" s="47">
        <v>0.46069161578095863</v>
      </c>
      <c r="G50" s="39">
        <v>112719.346</v>
      </c>
      <c r="H50" s="16">
        <f t="shared" si="8"/>
        <v>11.930993531614337</v>
      </c>
      <c r="I50" s="47">
        <f t="shared" si="11"/>
        <v>-1.1675951986392008</v>
      </c>
      <c r="J50" s="30">
        <v>114348</v>
      </c>
      <c r="K50" s="16">
        <f>J50/$J$56*100</f>
        <v>12.145454854443178</v>
      </c>
      <c r="L50" s="18">
        <f t="shared" si="10"/>
        <v>1.4448753100465956</v>
      </c>
    </row>
    <row r="51" spans="1:12" s="4" customFormat="1" ht="24.75" customHeight="1">
      <c r="A51" s="9">
        <v>8</v>
      </c>
      <c r="B51" s="76" t="s">
        <v>42</v>
      </c>
      <c r="C51" s="76"/>
      <c r="D51" s="39">
        <v>21654</v>
      </c>
      <c r="E51" s="16">
        <f t="shared" si="7"/>
        <v>2.290907359701232</v>
      </c>
      <c r="F51" s="47">
        <v>27.94332843742197</v>
      </c>
      <c r="G51" s="39">
        <v>21449.893</v>
      </c>
      <c r="H51" s="16">
        <f t="shared" si="8"/>
        <v>2.2704047150594686</v>
      </c>
      <c r="I51" s="47">
        <f t="shared" si="11"/>
        <v>-0.9425833564237552</v>
      </c>
      <c r="J51" s="30">
        <v>21043</v>
      </c>
      <c r="K51" s="16">
        <f t="shared" si="9"/>
        <v>2.2350789388712338</v>
      </c>
      <c r="L51" s="18">
        <f t="shared" si="10"/>
        <v>-1.8969465255607572</v>
      </c>
    </row>
    <row r="52" spans="1:12" s="4" customFormat="1" ht="24.75" customHeight="1">
      <c r="A52" s="9">
        <v>9</v>
      </c>
      <c r="B52" s="76" t="s">
        <v>43</v>
      </c>
      <c r="C52" s="76"/>
      <c r="D52" s="39">
        <v>3108</v>
      </c>
      <c r="E52" s="16">
        <f t="shared" si="7"/>
        <v>0.3288140793364473</v>
      </c>
      <c r="F52" s="47">
        <v>2.632463583576814</v>
      </c>
      <c r="G52" s="39">
        <v>2729.191</v>
      </c>
      <c r="H52" s="16">
        <f t="shared" si="8"/>
        <v>0.28887641139738396</v>
      </c>
      <c r="I52" s="47">
        <f t="shared" si="11"/>
        <v>-12.18819176319177</v>
      </c>
      <c r="J52" s="30">
        <v>2792</v>
      </c>
      <c r="K52" s="16">
        <f t="shared" si="9"/>
        <v>0.29655184134051626</v>
      </c>
      <c r="L52" s="18">
        <f t="shared" si="10"/>
        <v>2.30137795412634</v>
      </c>
    </row>
    <row r="53" spans="1:12" s="4" customFormat="1" ht="24.75" customHeight="1">
      <c r="A53" s="9">
        <v>10</v>
      </c>
      <c r="B53" s="76" t="s">
        <v>16</v>
      </c>
      <c r="C53" s="76"/>
      <c r="D53" s="39">
        <v>6372</v>
      </c>
      <c r="E53" s="16">
        <f t="shared" si="7"/>
        <v>0.6741323402612104</v>
      </c>
      <c r="F53" s="47">
        <v>-11.720876023088941</v>
      </c>
      <c r="G53" s="39">
        <v>9990.158</v>
      </c>
      <c r="H53" s="16">
        <f t="shared" si="8"/>
        <v>1.0574272714269048</v>
      </c>
      <c r="I53" s="47">
        <f t="shared" si="11"/>
        <v>56.78214061519146</v>
      </c>
      <c r="J53" s="30">
        <v>8303</v>
      </c>
      <c r="K53" s="16">
        <f t="shared" si="9"/>
        <v>0.8819018404907975</v>
      </c>
      <c r="L53" s="18">
        <f t="shared" si="10"/>
        <v>-16.88820136778617</v>
      </c>
    </row>
    <row r="54" spans="1:12" s="4" customFormat="1" ht="24.75" customHeight="1">
      <c r="A54" s="9">
        <v>11</v>
      </c>
      <c r="B54" s="76" t="s">
        <v>44</v>
      </c>
      <c r="C54" s="76"/>
      <c r="D54" s="39">
        <v>100185</v>
      </c>
      <c r="E54" s="16">
        <f t="shared" si="7"/>
        <v>10.599175848880943</v>
      </c>
      <c r="F54" s="47">
        <v>6.389691742765575</v>
      </c>
      <c r="G54" s="39">
        <v>102843.667</v>
      </c>
      <c r="H54" s="16">
        <f t="shared" si="8"/>
        <v>10.885683507642947</v>
      </c>
      <c r="I54" s="47">
        <f t="shared" si="11"/>
        <v>2.653757548535211</v>
      </c>
      <c r="J54" s="30">
        <v>104825</v>
      </c>
      <c r="K54" s="16">
        <f t="shared" si="9"/>
        <v>11.133970905630235</v>
      </c>
      <c r="L54" s="18">
        <f t="shared" si="10"/>
        <v>1.9265483794933127</v>
      </c>
    </row>
    <row r="55" spans="1:12" s="4" customFormat="1" ht="24.75" customHeight="1">
      <c r="A55" s="12">
        <v>12</v>
      </c>
      <c r="B55" s="77" t="s">
        <v>45</v>
      </c>
      <c r="C55" s="77"/>
      <c r="D55" s="48"/>
      <c r="E55" s="22"/>
      <c r="F55" s="49"/>
      <c r="G55" s="48"/>
      <c r="H55" s="22"/>
      <c r="I55" s="49"/>
      <c r="J55" s="33"/>
      <c r="K55" s="22"/>
      <c r="L55" s="23"/>
    </row>
    <row r="56" spans="1:12" s="4" customFormat="1" ht="24.75" customHeight="1">
      <c r="A56" s="14"/>
      <c r="B56" s="80" t="s">
        <v>48</v>
      </c>
      <c r="C56" s="80"/>
      <c r="D56" s="50">
        <v>945215</v>
      </c>
      <c r="E56" s="26">
        <f t="shared" si="7"/>
        <v>100</v>
      </c>
      <c r="F56" s="44">
        <v>-1.1835671730418715</v>
      </c>
      <c r="G56" s="50">
        <v>944760.767</v>
      </c>
      <c r="H56" s="26">
        <f t="shared" si="8"/>
        <v>100</v>
      </c>
      <c r="I56" s="57">
        <f t="shared" si="11"/>
        <v>-0.04805605073977957</v>
      </c>
      <c r="J56" s="50">
        <v>941488</v>
      </c>
      <c r="K56" s="26">
        <f t="shared" si="9"/>
        <v>100</v>
      </c>
      <c r="L56" s="27">
        <f t="shared" si="10"/>
        <v>-0.3464122468159172</v>
      </c>
    </row>
  </sheetData>
  <mergeCells count="68">
    <mergeCell ref="A44:C44"/>
    <mergeCell ref="B41:C41"/>
    <mergeCell ref="B42:C42"/>
    <mergeCell ref="A48:C48"/>
    <mergeCell ref="B45:C45"/>
    <mergeCell ref="B46:C46"/>
    <mergeCell ref="B47:C47"/>
    <mergeCell ref="A49:C49"/>
    <mergeCell ref="B55:C55"/>
    <mergeCell ref="A9:C9"/>
    <mergeCell ref="A10:C10"/>
    <mergeCell ref="A31:I31"/>
    <mergeCell ref="A35:C35"/>
    <mergeCell ref="B30:C30"/>
    <mergeCell ref="B18:C18"/>
    <mergeCell ref="B43:C43"/>
    <mergeCell ref="B50:C50"/>
    <mergeCell ref="B56:C56"/>
    <mergeCell ref="B51:C51"/>
    <mergeCell ref="B52:C52"/>
    <mergeCell ref="B53:C53"/>
    <mergeCell ref="B54:C54"/>
    <mergeCell ref="B40:C40"/>
    <mergeCell ref="E36:E37"/>
    <mergeCell ref="F36:F37"/>
    <mergeCell ref="G36:G37"/>
    <mergeCell ref="B28:C28"/>
    <mergeCell ref="I36:I37"/>
    <mergeCell ref="B38:C38"/>
    <mergeCell ref="B39:C39"/>
    <mergeCell ref="H36:H37"/>
    <mergeCell ref="B15:C15"/>
    <mergeCell ref="B22:C22"/>
    <mergeCell ref="B23:C23"/>
    <mergeCell ref="D36:D37"/>
    <mergeCell ref="B24:C24"/>
    <mergeCell ref="B25:C25"/>
    <mergeCell ref="A36:C37"/>
    <mergeCell ref="B29:C29"/>
    <mergeCell ref="B26:C26"/>
    <mergeCell ref="B27:C27"/>
    <mergeCell ref="B21:C21"/>
    <mergeCell ref="B16:C16"/>
    <mergeCell ref="B17:C17"/>
    <mergeCell ref="B19:C19"/>
    <mergeCell ref="B20:C20"/>
    <mergeCell ref="A2:C2"/>
    <mergeCell ref="B5:C5"/>
    <mergeCell ref="B11:C11"/>
    <mergeCell ref="B14:C14"/>
    <mergeCell ref="B12:C12"/>
    <mergeCell ref="B13:C13"/>
    <mergeCell ref="B6:C6"/>
    <mergeCell ref="B7:C7"/>
    <mergeCell ref="B8:C8"/>
    <mergeCell ref="F3:F4"/>
    <mergeCell ref="A3:C4"/>
    <mergeCell ref="I3:I4"/>
    <mergeCell ref="H3:H4"/>
    <mergeCell ref="G3:G4"/>
    <mergeCell ref="E3:E4"/>
    <mergeCell ref="D3:D4"/>
    <mergeCell ref="J3:J4"/>
    <mergeCell ref="K3:K4"/>
    <mergeCell ref="L3:L4"/>
    <mergeCell ref="J36:J37"/>
    <mergeCell ref="K36:K37"/>
    <mergeCell ref="L36:L37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2007-04-12T05:31:48Z</cp:lastPrinted>
  <dcterms:created xsi:type="dcterms:W3CDTF">2002-02-01T11:01:17Z</dcterms:created>
  <dcterms:modified xsi:type="dcterms:W3CDTF">2013-02-21T01:19:29Z</dcterms:modified>
  <cp:category/>
  <cp:version/>
  <cp:contentType/>
  <cp:contentStatus/>
</cp:coreProperties>
</file>