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26" windowWidth="11970" windowHeight="8145" activeTab="0"/>
  </bookViews>
  <sheets>
    <sheet name="13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'13市町村普通会計年度別決算の状況'!$A$1:$L$56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<sst xmlns="http://schemas.openxmlformats.org/spreadsheetml/2006/main" count="71" uniqueCount="58">
  <si>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</si>
  <si>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</si>
  <si>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</si>
  <si>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</si>
  <si>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</si>
  <si>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</si>
  <si>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</si>
  <si>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</si>
  <si>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</si>
  <si>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</si>
  <si>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</si>
  <si>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</si>
  <si>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</si>
  <si>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</si>
  <si>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</si>
  <si>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</si>
  <si>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</si>
  <si>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</si>
  <si>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 xml:space="preserve">同　左
構成比 </t>
  </si>
  <si>
    <t>地方譲与税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</si>
  <si>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</si>
  <si>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</si>
  <si>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</si>
  <si>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</si>
  <si>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</si>
  <si>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</si>
  <si>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</si>
  <si>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</si>
  <si>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</si>
  <si>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</si>
  <si>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</si>
  <si>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</si>
  <si>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</si>
  <si>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</si>
  <si>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</si>
  <si>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</si>
  <si>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</si>
  <si>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</si>
  <si>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</si>
  <si>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</si>
  <si>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</si>
  <si>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</si>
  <si>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</si>
  <si>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</si>
  <si>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</si>
  <si>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</si>
  <si>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</si>
  <si>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</si>
  <si>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</si>
  <si>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>配当割交付金</t>
  </si>
  <si>
    <t>株式等譲渡所得割交付金</t>
  </si>
  <si>
    <t>（１）歳入</t>
  </si>
  <si>
    <t>（２）歳出</t>
  </si>
  <si>
    <t xml:space="preserve">18年度
決算額 </t>
  </si>
  <si>
    <t xml:space="preserve">19年度
決算額 </t>
  </si>
  <si>
    <t xml:space="preserve">20年度
決算額 </t>
  </si>
  <si>
    <t>地方特例交付金等</t>
  </si>
  <si>
    <t>13　市町村普通会計年度別決算の状況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</si>
</sst>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  <numFmt numFmtId="183" formatCode="0.000_ "/>
    <numFmt numFmtId="184" formatCode="#,##0_ "/>
    <numFmt numFmtId="185" formatCode="#,##0.0_ "/>
  </numFmts>
  <fonts count="21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  <font>
      <sz val="10"/>
      <color indexed="8"/>
      <name val="ＭＳ 明朝"/>
      <family val="1"/>
    </font>
    <font>
      <b/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</cellStyleXfs>
  <cellXfs count="66">
    <xf numFmtId="0" fontId="0" fillId="0" borderId="0" xfId="0" applyAlignment="1">
      <alignment/>
    </xf>
    <xf numFmtId="0" fontId="14" fillId="0" borderId="0" xfId="0" applyFont="1" applyFill="1" applyAlignment="1" applyProtection="1">
      <alignment horizontal="left" vertical="center"/>
      <protection/>
    </xf>
    <xf numFmtId="38" fontId="15" fillId="0" borderId="3" xfId="28" applyNumberFormat="1" applyFont="1" applyFill="1" applyBorder="1" applyAlignment="1" applyProtection="1">
      <alignment horizontal="right" vertical="center"/>
      <protection/>
    </xf>
    <xf numFmtId="38" fontId="15" fillId="0" borderId="4" xfId="28" applyNumberFormat="1" applyFont="1" applyFill="1" applyBorder="1" applyAlignment="1" applyProtection="1">
      <alignment horizontal="right" vertical="center"/>
      <protection/>
    </xf>
    <xf numFmtId="38" fontId="15" fillId="0" borderId="4" xfId="28" applyFont="1" applyFill="1" applyBorder="1" applyAlignment="1" applyProtection="1">
      <alignment horizontal="right" vertical="center"/>
      <protection/>
    </xf>
    <xf numFmtId="38" fontId="15" fillId="0" borderId="5" xfId="28" applyNumberFormat="1" applyFont="1" applyFill="1" applyBorder="1" applyAlignment="1" applyProtection="1">
      <alignment horizontal="right" vertical="center"/>
      <protection/>
    </xf>
    <xf numFmtId="38" fontId="15" fillId="0" borderId="5" xfId="28" applyFont="1" applyFill="1" applyBorder="1" applyAlignment="1" applyProtection="1">
      <alignment horizontal="right" vertical="center"/>
      <protection/>
    </xf>
    <xf numFmtId="38" fontId="15" fillId="0" borderId="3" xfId="28" applyFont="1" applyFill="1" applyBorder="1" applyAlignment="1" applyProtection="1">
      <alignment horizontal="right" vertical="center"/>
      <protection/>
    </xf>
    <xf numFmtId="38" fontId="15" fillId="0" borderId="6" xfId="28" applyNumberFormat="1" applyFont="1" applyFill="1" applyBorder="1" applyAlignment="1" applyProtection="1">
      <alignment horizontal="right" vertical="center"/>
      <protection/>
    </xf>
    <xf numFmtId="38" fontId="15" fillId="0" borderId="6" xfId="28" applyFont="1" applyFill="1" applyBorder="1" applyAlignment="1" applyProtection="1">
      <alignment horizontal="right" vertical="center"/>
      <protection/>
    </xf>
    <xf numFmtId="38" fontId="15" fillId="0" borderId="7" xfId="28" applyNumberFormat="1" applyFont="1" applyFill="1" applyBorder="1" applyAlignment="1" applyProtection="1">
      <alignment horizontal="right" vertical="center"/>
      <protection/>
    </xf>
    <xf numFmtId="38" fontId="15" fillId="0" borderId="8" xfId="28" applyNumberFormat="1" applyFont="1" applyFill="1" applyBorder="1" applyAlignment="1" applyProtection="1">
      <alignment horizontal="right" vertical="center"/>
      <protection/>
    </xf>
    <xf numFmtId="38" fontId="15" fillId="0" borderId="9" xfId="28" applyNumberFormat="1" applyFont="1" applyFill="1" applyBorder="1" applyAlignment="1" applyProtection="1">
      <alignment horizontal="right" vertical="center"/>
      <protection/>
    </xf>
    <xf numFmtId="38" fontId="15" fillId="0" borderId="10" xfId="28" applyNumberFormat="1" applyFont="1" applyFill="1" applyBorder="1" applyAlignment="1" applyProtection="1">
      <alignment horizontal="right" vertical="center"/>
      <protection/>
    </xf>
    <xf numFmtId="38" fontId="15" fillId="0" borderId="11" xfId="28" applyNumberFormat="1" applyFont="1" applyFill="1" applyBorder="1" applyAlignment="1" applyProtection="1">
      <alignment horizontal="right" vertical="center"/>
      <protection/>
    </xf>
    <xf numFmtId="38" fontId="15" fillId="0" borderId="10" xfId="28" applyFont="1" applyFill="1" applyBorder="1" applyAlignment="1" applyProtection="1">
      <alignment horizontal="right" vertical="center"/>
      <protection/>
    </xf>
    <xf numFmtId="38" fontId="15" fillId="0" borderId="7" xfId="28" applyFont="1" applyFill="1" applyBorder="1" applyAlignment="1" applyProtection="1">
      <alignment horizontal="right" vertical="center"/>
      <protection/>
    </xf>
    <xf numFmtId="38" fontId="15" fillId="0" borderId="8" xfId="28" applyFont="1" applyFill="1" applyBorder="1" applyAlignment="1" applyProtection="1">
      <alignment horizontal="right" vertical="center"/>
      <protection/>
    </xf>
    <xf numFmtId="38" fontId="15" fillId="0" borderId="9" xfId="28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8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176" fontId="15" fillId="0" borderId="13" xfId="0" applyNumberFormat="1" applyFont="1" applyFill="1" applyBorder="1" applyAlignment="1">
      <alignment vertical="center"/>
    </xf>
    <xf numFmtId="180" fontId="15" fillId="0" borderId="14" xfId="28" applyNumberFormat="1" applyFont="1" applyFill="1" applyBorder="1" applyAlignment="1" applyProtection="1">
      <alignment vertical="center"/>
      <protection/>
    </xf>
    <xf numFmtId="180" fontId="15" fillId="0" borderId="15" xfId="28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76" fontId="15" fillId="0" borderId="17" xfId="0" applyNumberFormat="1" applyFont="1" applyFill="1" applyBorder="1" applyAlignment="1">
      <alignment vertical="center"/>
    </xf>
    <xf numFmtId="180" fontId="15" fillId="0" borderId="18" xfId="28" applyNumberFormat="1" applyFont="1" applyFill="1" applyBorder="1" applyAlignment="1" applyProtection="1">
      <alignment vertical="center"/>
      <protection/>
    </xf>
    <xf numFmtId="180" fontId="15" fillId="0" borderId="19" xfId="28" applyNumberFormat="1" applyFont="1" applyFill="1" applyBorder="1" applyAlignment="1" applyProtection="1">
      <alignment vertical="center"/>
      <protection/>
    </xf>
    <xf numFmtId="176" fontId="15" fillId="0" borderId="19" xfId="0" applyNumberFormat="1" applyFont="1" applyFill="1" applyBorder="1" applyAlignment="1">
      <alignment vertical="center"/>
    </xf>
    <xf numFmtId="0" fontId="14" fillId="0" borderId="20" xfId="0" applyFont="1" applyFill="1" applyBorder="1" applyAlignment="1" applyProtection="1">
      <alignment horizontal="center" vertical="center"/>
      <protection/>
    </xf>
    <xf numFmtId="180" fontId="15" fillId="0" borderId="21" xfId="28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>
      <alignment vertical="center"/>
    </xf>
    <xf numFmtId="180" fontId="15" fillId="0" borderId="23" xfId="28" applyNumberFormat="1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176" fontId="15" fillId="0" borderId="24" xfId="0" applyNumberFormat="1" applyFont="1" applyFill="1" applyBorder="1" applyAlignment="1">
      <alignment vertical="center"/>
    </xf>
    <xf numFmtId="180" fontId="15" fillId="0" borderId="2" xfId="28" applyNumberFormat="1" applyFont="1" applyFill="1" applyBorder="1" applyAlignment="1" applyProtection="1">
      <alignment vertical="center"/>
      <protection/>
    </xf>
    <xf numFmtId="180" fontId="15" fillId="0" borderId="25" xfId="28" applyNumberFormat="1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176" fontId="15" fillId="0" borderId="27" xfId="0" applyNumberFormat="1" applyFont="1" applyFill="1" applyBorder="1" applyAlignment="1">
      <alignment vertical="center"/>
    </xf>
    <xf numFmtId="180" fontId="15" fillId="0" borderId="28" xfId="28" applyNumberFormat="1" applyFont="1" applyFill="1" applyBorder="1" applyAlignment="1" applyProtection="1">
      <alignment vertical="center"/>
      <protection/>
    </xf>
    <xf numFmtId="176" fontId="15" fillId="0" borderId="29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85" fontId="1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16" xfId="0" applyFont="1" applyFill="1" applyBorder="1" applyAlignment="1">
      <alignment vertical="center"/>
    </xf>
    <xf numFmtId="0" fontId="20" fillId="0" borderId="0" xfId="0" applyFont="1" applyFill="1" applyAlignment="1" applyProtection="1">
      <alignment horizontal="left" vertical="center"/>
      <protection/>
    </xf>
    <xf numFmtId="0" fontId="15" fillId="0" borderId="16" xfId="0" applyFont="1" applyFill="1" applyBorder="1" applyAlignment="1">
      <alignment horizontal="distributed" vertical="center"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14" fillId="0" borderId="2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177" fontId="14" fillId="0" borderId="32" xfId="26" applyNumberFormat="1" applyFont="1" applyFill="1" applyBorder="1" applyAlignment="1" applyProtection="1">
      <alignment horizontal="center" vertical="center" wrapText="1"/>
      <protection/>
    </xf>
    <xf numFmtId="177" fontId="14" fillId="0" borderId="33" xfId="26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6"/>
  <sheetViews>
    <sheetView tabSelected="1" zoomScaleSheetLayoutView="100" workbookViewId="0" topLeftCell="A1">
      <selection activeCell="K8" sqref="K8"/>
    </sheetView>
  </sheetViews>
  <sheetFormatPr defaultColWidth="8.796875" defaultRowHeight="30" customHeight="1"/>
  <cols>
    <col min="1" max="2" width="2.8984375" style="22" customWidth="1"/>
    <col min="3" max="3" width="12.5" style="22" customWidth="1"/>
    <col min="4" max="12" width="6.19921875" style="22" customWidth="1"/>
    <col min="13" max="16384" width="9" style="22" customWidth="1"/>
  </cols>
  <sheetData>
    <row r="1" spans="1:10" ht="30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19"/>
    </row>
    <row r="2" spans="1:10" s="21" customFormat="1" ht="17.25" customHeight="1" thickBot="1">
      <c r="A2" s="53" t="s">
        <v>51</v>
      </c>
      <c r="B2" s="53"/>
      <c r="C2" s="53"/>
      <c r="D2" s="1"/>
      <c r="G2" s="1"/>
      <c r="J2" s="1" t="s">
        <v>47</v>
      </c>
    </row>
    <row r="3" spans="1:12" s="21" customFormat="1" ht="15.75" customHeight="1" thickTop="1">
      <c r="A3" s="64" t="s">
        <v>1</v>
      </c>
      <c r="B3" s="64"/>
      <c r="C3" s="64"/>
      <c r="D3" s="56" t="s">
        <v>53</v>
      </c>
      <c r="E3" s="61" t="s">
        <v>18</v>
      </c>
      <c r="F3" s="58" t="s">
        <v>2</v>
      </c>
      <c r="G3" s="56" t="s">
        <v>54</v>
      </c>
      <c r="H3" s="61" t="s">
        <v>18</v>
      </c>
      <c r="I3" s="58" t="s">
        <v>2</v>
      </c>
      <c r="J3" s="56" t="s">
        <v>55</v>
      </c>
      <c r="K3" s="61" t="s">
        <v>18</v>
      </c>
      <c r="L3" s="58" t="s">
        <v>2</v>
      </c>
    </row>
    <row r="4" spans="1:12" s="21" customFormat="1" ht="15.75" customHeight="1">
      <c r="A4" s="65"/>
      <c r="B4" s="65"/>
      <c r="C4" s="65"/>
      <c r="D4" s="57"/>
      <c r="E4" s="62"/>
      <c r="F4" s="59"/>
      <c r="G4" s="57"/>
      <c r="H4" s="62"/>
      <c r="I4" s="59"/>
      <c r="J4" s="57"/>
      <c r="K4" s="62"/>
      <c r="L4" s="59"/>
    </row>
    <row r="5" spans="1:12" s="21" customFormat="1" ht="24.75" customHeight="1">
      <c r="A5" s="23">
        <v>1</v>
      </c>
      <c r="B5" s="60" t="s">
        <v>22</v>
      </c>
      <c r="C5" s="60"/>
      <c r="D5" s="10">
        <v>416259</v>
      </c>
      <c r="E5" s="24">
        <v>42.657048841649186</v>
      </c>
      <c r="F5" s="25">
        <v>3.801095218145909</v>
      </c>
      <c r="G5" s="2">
        <v>457188</v>
      </c>
      <c r="H5" s="24">
        <v>46.98321220691243</v>
      </c>
      <c r="I5" s="26">
        <v>9.832580196464221</v>
      </c>
      <c r="J5" s="2">
        <v>455326</v>
      </c>
      <c r="K5" s="24">
        <f>J5/$J$30*100</f>
        <v>45.90294495993677</v>
      </c>
      <c r="L5" s="26">
        <f aca="true" t="shared" si="0" ref="L5:L30">(J5-G5)/G5*100</f>
        <v>-0.4072722818621661</v>
      </c>
    </row>
    <row r="6" spans="1:12" s="21" customFormat="1" ht="24.75" customHeight="1">
      <c r="A6" s="27">
        <v>2</v>
      </c>
      <c r="B6" s="50" t="s">
        <v>19</v>
      </c>
      <c r="C6" s="50"/>
      <c r="D6" s="11">
        <v>38178</v>
      </c>
      <c r="E6" s="28">
        <v>3.9123738121613774</v>
      </c>
      <c r="F6" s="29">
        <v>36.76518001074691</v>
      </c>
      <c r="G6" s="3">
        <v>16965</v>
      </c>
      <c r="H6" s="28">
        <v>1.7434188891446611</v>
      </c>
      <c r="I6" s="30">
        <v>-55.56341348420556</v>
      </c>
      <c r="J6" s="3">
        <v>16365</v>
      </c>
      <c r="K6" s="28">
        <f>J6/$J$30*100</f>
        <v>1.6498106725057766</v>
      </c>
      <c r="L6" s="30">
        <f t="shared" si="0"/>
        <v>-3.5366931918656057</v>
      </c>
    </row>
    <row r="7" spans="1:12" s="21" customFormat="1" ht="24.75" customHeight="1">
      <c r="A7" s="27">
        <v>3</v>
      </c>
      <c r="B7" s="50" t="s">
        <v>56</v>
      </c>
      <c r="C7" s="50"/>
      <c r="D7" s="11">
        <v>10989</v>
      </c>
      <c r="E7" s="28">
        <v>1.1261217408413582</v>
      </c>
      <c r="F7" s="29">
        <v>-17.943548387096776</v>
      </c>
      <c r="G7" s="3">
        <v>2785</v>
      </c>
      <c r="H7" s="28">
        <v>0.2862022756420796</v>
      </c>
      <c r="I7" s="30">
        <v>-74.65647465647466</v>
      </c>
      <c r="J7" s="3">
        <v>4882</v>
      </c>
      <c r="K7" s="28">
        <f>J7/$J$30*100</f>
        <v>0.4921708342910603</v>
      </c>
      <c r="L7" s="30">
        <f t="shared" si="0"/>
        <v>75.29622980251347</v>
      </c>
    </row>
    <row r="8" spans="1:12" s="21" customFormat="1" ht="24.75" customHeight="1">
      <c r="A8" s="27">
        <v>4</v>
      </c>
      <c r="B8" s="50" t="s">
        <v>5</v>
      </c>
      <c r="C8" s="50"/>
      <c r="D8" s="11">
        <v>140544</v>
      </c>
      <c r="E8" s="28">
        <v>14.402552911530424</v>
      </c>
      <c r="F8" s="29">
        <v>-5.1301436440220325</v>
      </c>
      <c r="G8" s="3">
        <v>129631</v>
      </c>
      <c r="H8" s="28">
        <v>13.321611200631391</v>
      </c>
      <c r="I8" s="30">
        <v>-7.764828096539163</v>
      </c>
      <c r="J8" s="3">
        <v>132154</v>
      </c>
      <c r="K8" s="28">
        <f>J8/$J$30*100</f>
        <v>13.322889069008761</v>
      </c>
      <c r="L8" s="30">
        <f t="shared" si="0"/>
        <v>1.946293710609345</v>
      </c>
    </row>
    <row r="9" spans="1:12" s="21" customFormat="1" ht="24.75" customHeight="1">
      <c r="A9" s="49" t="s">
        <v>23</v>
      </c>
      <c r="B9" s="49"/>
      <c r="C9" s="49"/>
      <c r="D9" s="11">
        <v>122230</v>
      </c>
      <c r="E9" s="28">
        <v>12.525785820642387</v>
      </c>
      <c r="F9" s="29">
        <v>-5.552636459170427</v>
      </c>
      <c r="G9" s="3">
        <v>112860</v>
      </c>
      <c r="H9" s="28">
        <v>11.598128843434509</v>
      </c>
      <c r="I9" s="30">
        <v>-7.665875807903133</v>
      </c>
      <c r="J9" s="3">
        <v>115267</v>
      </c>
      <c r="K9" s="28">
        <f aca="true" t="shared" si="1" ref="K9:K16">J9/$J$30*100</f>
        <v>11.620453821431308</v>
      </c>
      <c r="L9" s="30">
        <f t="shared" si="0"/>
        <v>2.132730816941343</v>
      </c>
    </row>
    <row r="10" spans="1:12" s="21" customFormat="1" ht="24.75" customHeight="1">
      <c r="A10" s="49" t="s">
        <v>24</v>
      </c>
      <c r="B10" s="49"/>
      <c r="C10" s="49"/>
      <c r="D10" s="11">
        <v>18314</v>
      </c>
      <c r="E10" s="28">
        <v>1.8767670908880363</v>
      </c>
      <c r="F10" s="29">
        <v>-2.2105937633489963</v>
      </c>
      <c r="G10" s="3">
        <v>16771</v>
      </c>
      <c r="H10" s="28">
        <v>1.7234823571968827</v>
      </c>
      <c r="I10" s="30">
        <v>-8.425248443813476</v>
      </c>
      <c r="J10" s="3">
        <f>J8-J9</f>
        <v>16887</v>
      </c>
      <c r="K10" s="28">
        <f t="shared" si="1"/>
        <v>1.7024352475774547</v>
      </c>
      <c r="L10" s="30">
        <f t="shared" si="0"/>
        <v>0.69167014489297</v>
      </c>
    </row>
    <row r="11" spans="1:12" s="21" customFormat="1" ht="24.75" customHeight="1">
      <c r="A11" s="27">
        <v>5</v>
      </c>
      <c r="B11" s="50" t="s">
        <v>25</v>
      </c>
      <c r="C11" s="50"/>
      <c r="D11" s="11">
        <v>1259</v>
      </c>
      <c r="E11" s="28">
        <v>0.1290187707452243</v>
      </c>
      <c r="F11" s="29">
        <v>-34.63136033229491</v>
      </c>
      <c r="G11" s="3">
        <v>1626</v>
      </c>
      <c r="H11" s="28">
        <v>0.16709691209839192</v>
      </c>
      <c r="I11" s="30">
        <v>29.15011914217633</v>
      </c>
      <c r="J11" s="3">
        <v>1628</v>
      </c>
      <c r="K11" s="28">
        <f t="shared" si="1"/>
        <v>0.16412415367182429</v>
      </c>
      <c r="L11" s="30">
        <f>(J11-G11)/G11*100</f>
        <v>0.12300123001230012</v>
      </c>
    </row>
    <row r="12" spans="1:12" s="21" customFormat="1" ht="24.75" customHeight="1">
      <c r="A12" s="27">
        <v>6</v>
      </c>
      <c r="B12" s="50" t="s">
        <v>49</v>
      </c>
      <c r="C12" s="50"/>
      <c r="D12" s="11">
        <v>1518</v>
      </c>
      <c r="E12" s="28">
        <v>0.15556036059670414</v>
      </c>
      <c r="F12" s="29">
        <v>63.577586206896555</v>
      </c>
      <c r="G12" s="3">
        <v>1684</v>
      </c>
      <c r="H12" s="28">
        <v>0.17305731855700615</v>
      </c>
      <c r="I12" s="30">
        <v>10.935441370223979</v>
      </c>
      <c r="J12" s="3">
        <v>563</v>
      </c>
      <c r="K12" s="28">
        <f t="shared" si="1"/>
        <v>0.056757922922135794</v>
      </c>
      <c r="L12" s="30">
        <f t="shared" si="0"/>
        <v>-66.56769596199526</v>
      </c>
    </row>
    <row r="13" spans="1:12" s="21" customFormat="1" ht="24.75" customHeight="1">
      <c r="A13" s="27">
        <v>7</v>
      </c>
      <c r="B13" s="50" t="s">
        <v>50</v>
      </c>
      <c r="C13" s="50"/>
      <c r="D13" s="11">
        <v>1021</v>
      </c>
      <c r="E13" s="28">
        <v>0.10462920169251311</v>
      </c>
      <c r="F13" s="29">
        <v>-24.538063562453807</v>
      </c>
      <c r="G13" s="3">
        <v>904</v>
      </c>
      <c r="H13" s="28">
        <v>0.0929001282515045</v>
      </c>
      <c r="I13" s="30">
        <v>-11.459353574926542</v>
      </c>
      <c r="J13" s="3">
        <v>258</v>
      </c>
      <c r="K13" s="28">
        <f t="shared" si="1"/>
        <v>0.026009847449220306</v>
      </c>
      <c r="L13" s="30">
        <f t="shared" si="0"/>
        <v>-71.46017699115043</v>
      </c>
    </row>
    <row r="14" spans="1:12" s="21" customFormat="1" ht="24.75" customHeight="1">
      <c r="A14" s="27">
        <v>8</v>
      </c>
      <c r="B14" s="50" t="s">
        <v>26</v>
      </c>
      <c r="C14" s="50"/>
      <c r="D14" s="11">
        <v>28594</v>
      </c>
      <c r="E14" s="28">
        <v>2.93023251047573</v>
      </c>
      <c r="F14" s="29">
        <v>5.707948243992607</v>
      </c>
      <c r="G14" s="3">
        <v>28168</v>
      </c>
      <c r="H14" s="28">
        <v>2.894702226314578</v>
      </c>
      <c r="I14" s="30">
        <v>-1.489823039798559</v>
      </c>
      <c r="J14" s="3">
        <v>26411</v>
      </c>
      <c r="K14" s="28">
        <f t="shared" si="1"/>
        <v>2.662581709230068</v>
      </c>
      <c r="L14" s="30">
        <f t="shared" si="0"/>
        <v>-6.237574552683896</v>
      </c>
    </row>
    <row r="15" spans="1:12" s="21" customFormat="1" ht="24.75" customHeight="1">
      <c r="A15" s="27">
        <v>9</v>
      </c>
      <c r="B15" s="50" t="s">
        <v>27</v>
      </c>
      <c r="C15" s="50"/>
      <c r="D15" s="11">
        <v>2564</v>
      </c>
      <c r="E15" s="28">
        <v>0.2627514918115609</v>
      </c>
      <c r="F15" s="29">
        <v>1.1041009463722398</v>
      </c>
      <c r="G15" s="3">
        <v>2570</v>
      </c>
      <c r="H15" s="28">
        <v>0.2641076654937683</v>
      </c>
      <c r="I15" s="30">
        <v>0.234009360374415</v>
      </c>
      <c r="J15" s="3">
        <v>2518</v>
      </c>
      <c r="K15" s="28">
        <f>J15/$J$30*100-0.1</f>
        <v>0.15384804603541372</v>
      </c>
      <c r="L15" s="30">
        <f t="shared" si="0"/>
        <v>-2.0233463035019454</v>
      </c>
    </row>
    <row r="16" spans="1:12" s="21" customFormat="1" ht="24.75" customHeight="1">
      <c r="A16" s="27">
        <v>10</v>
      </c>
      <c r="B16" s="50" t="s">
        <v>3</v>
      </c>
      <c r="C16" s="50"/>
      <c r="D16" s="11">
        <v>0</v>
      </c>
      <c r="E16" s="28">
        <v>0</v>
      </c>
      <c r="F16" s="29">
        <v>-100</v>
      </c>
      <c r="G16" s="3">
        <v>0</v>
      </c>
      <c r="H16" s="28">
        <v>0</v>
      </c>
      <c r="I16" s="30">
        <v>0</v>
      </c>
      <c r="J16" s="3">
        <v>0</v>
      </c>
      <c r="K16" s="28">
        <f t="shared" si="1"/>
        <v>0</v>
      </c>
      <c r="L16" s="31">
        <v>0</v>
      </c>
    </row>
    <row r="17" spans="1:12" s="21" customFormat="1" ht="24.75" customHeight="1">
      <c r="A17" s="32">
        <v>11</v>
      </c>
      <c r="B17" s="51" t="s">
        <v>6</v>
      </c>
      <c r="C17" s="51"/>
      <c r="D17" s="12">
        <v>7209</v>
      </c>
      <c r="E17" s="28">
        <v>0.738757997063004</v>
      </c>
      <c r="F17" s="33">
        <v>-0.23526155549404926</v>
      </c>
      <c r="G17" s="8">
        <v>7194</v>
      </c>
      <c r="H17" s="34">
        <v>0.7392959321253576</v>
      </c>
      <c r="I17" s="35">
        <v>-0.20807324178110698</v>
      </c>
      <c r="J17" s="8">
        <v>6672</v>
      </c>
      <c r="K17" s="34">
        <f>J17/$J$30*100</f>
        <v>0.6726267526403019</v>
      </c>
      <c r="L17" s="35">
        <f t="shared" si="0"/>
        <v>-7.25604670558799</v>
      </c>
    </row>
    <row r="18" spans="1:12" s="21" customFormat="1" ht="24.75" customHeight="1">
      <c r="A18" s="36"/>
      <c r="B18" s="54" t="s">
        <v>45</v>
      </c>
      <c r="C18" s="54"/>
      <c r="D18" s="13">
        <v>648135</v>
      </c>
      <c r="E18" s="37">
        <v>66.41904763856708</v>
      </c>
      <c r="F18" s="38">
        <v>2.636423595192708</v>
      </c>
      <c r="G18" s="5">
        <v>648715</v>
      </c>
      <c r="H18" s="37">
        <v>66.66560475517117</v>
      </c>
      <c r="I18" s="39">
        <v>0.08948752960417197</v>
      </c>
      <c r="J18" s="5">
        <f>SUM(J5:J17)-J9-J10</f>
        <v>646777</v>
      </c>
      <c r="K18" s="37">
        <f>J18/$J$30*100</f>
        <v>65.20376396769133</v>
      </c>
      <c r="L18" s="39">
        <f>(J18-G18)/G18*100</f>
        <v>-0.2987444409332295</v>
      </c>
    </row>
    <row r="19" spans="1:12" s="21" customFormat="1" ht="24.75" customHeight="1">
      <c r="A19" s="40">
        <v>12</v>
      </c>
      <c r="B19" s="63" t="s">
        <v>4</v>
      </c>
      <c r="C19" s="63"/>
      <c r="D19" s="14">
        <v>652</v>
      </c>
      <c r="E19" s="41">
        <v>0.0668151219427214</v>
      </c>
      <c r="F19" s="42">
        <v>5.501618122977346</v>
      </c>
      <c r="G19" s="2">
        <v>644</v>
      </c>
      <c r="H19" s="24">
        <v>0.06618106481633727</v>
      </c>
      <c r="I19" s="26">
        <v>-1.2269938650306749</v>
      </c>
      <c r="J19" s="2">
        <v>573</v>
      </c>
      <c r="K19" s="24">
        <f>J19/$J$30*100</f>
        <v>0.05776605654419859</v>
      </c>
      <c r="L19" s="26">
        <f t="shared" si="0"/>
        <v>-11.024844720496894</v>
      </c>
    </row>
    <row r="20" spans="1:12" s="21" customFormat="1" ht="24.75" customHeight="1">
      <c r="A20" s="27">
        <v>13</v>
      </c>
      <c r="B20" s="50" t="s">
        <v>7</v>
      </c>
      <c r="C20" s="50"/>
      <c r="D20" s="11">
        <v>10175</v>
      </c>
      <c r="E20" s="28">
        <v>1.0427053155938502</v>
      </c>
      <c r="F20" s="29">
        <v>-0.6638680074197012</v>
      </c>
      <c r="G20" s="3">
        <v>10876</v>
      </c>
      <c r="H20" s="28">
        <v>1.1176789766187643</v>
      </c>
      <c r="I20" s="30">
        <v>6.88943488943489</v>
      </c>
      <c r="J20" s="3">
        <v>10944</v>
      </c>
      <c r="K20" s="28">
        <f>J20/$J$30*100</f>
        <v>1.1033014359855313</v>
      </c>
      <c r="L20" s="30">
        <f t="shared" si="0"/>
        <v>0.625229863920559</v>
      </c>
    </row>
    <row r="21" spans="1:12" s="21" customFormat="1" ht="24.75" customHeight="1">
      <c r="A21" s="27">
        <v>14</v>
      </c>
      <c r="B21" s="50" t="s">
        <v>8</v>
      </c>
      <c r="C21" s="50"/>
      <c r="D21" s="11">
        <v>22456</v>
      </c>
      <c r="E21" s="28">
        <v>2.301227574149926</v>
      </c>
      <c r="F21" s="29">
        <v>-4.871642802677285</v>
      </c>
      <c r="G21" s="3">
        <v>22169</v>
      </c>
      <c r="H21" s="28">
        <v>2.2782112203623925</v>
      </c>
      <c r="I21" s="30">
        <v>-1.2780548628428927</v>
      </c>
      <c r="J21" s="3">
        <v>21680</v>
      </c>
      <c r="K21" s="28">
        <f>J21/$J$30*100</f>
        <v>2.1856336926321562</v>
      </c>
      <c r="L21" s="30">
        <f t="shared" si="0"/>
        <v>-2.205782849925572</v>
      </c>
    </row>
    <row r="22" spans="1:12" s="21" customFormat="1" ht="24.75" customHeight="1">
      <c r="A22" s="27">
        <v>15</v>
      </c>
      <c r="B22" s="50" t="s">
        <v>9</v>
      </c>
      <c r="C22" s="50"/>
      <c r="D22" s="11">
        <v>74556</v>
      </c>
      <c r="E22" s="28">
        <v>7.640288698714014</v>
      </c>
      <c r="F22" s="29">
        <v>-3.7602137629245247</v>
      </c>
      <c r="G22" s="3">
        <v>77065</v>
      </c>
      <c r="H22" s="28">
        <v>7.919633167812161</v>
      </c>
      <c r="I22" s="30">
        <v>3.3652556467621655</v>
      </c>
      <c r="J22" s="3">
        <v>85246</v>
      </c>
      <c r="K22" s="28">
        <f aca="true" t="shared" si="2" ref="K22:K29">J22/$J$30*100</f>
        <v>8.593935874636568</v>
      </c>
      <c r="L22" s="30">
        <f t="shared" si="0"/>
        <v>10.615714007655875</v>
      </c>
    </row>
    <row r="23" spans="1:12" s="21" customFormat="1" ht="24.75" customHeight="1">
      <c r="A23" s="27">
        <v>16</v>
      </c>
      <c r="B23" s="50" t="s">
        <v>10</v>
      </c>
      <c r="C23" s="50"/>
      <c r="D23" s="11">
        <v>42330</v>
      </c>
      <c r="E23" s="28">
        <v>4.337859067232204</v>
      </c>
      <c r="F23" s="29">
        <v>-4.196089082020641</v>
      </c>
      <c r="G23" s="3">
        <v>45889</v>
      </c>
      <c r="H23" s="28">
        <v>4.715811930678417</v>
      </c>
      <c r="I23" s="30">
        <v>8.407748641625325</v>
      </c>
      <c r="J23" s="3">
        <v>47193</v>
      </c>
      <c r="K23" s="28">
        <f t="shared" si="2"/>
        <v>4.757685002600985</v>
      </c>
      <c r="L23" s="30">
        <f t="shared" si="0"/>
        <v>2.8416396086208024</v>
      </c>
    </row>
    <row r="24" spans="1:12" s="21" customFormat="1" ht="24.75" customHeight="1">
      <c r="A24" s="27">
        <v>17</v>
      </c>
      <c r="B24" s="50" t="s">
        <v>11</v>
      </c>
      <c r="C24" s="50"/>
      <c r="D24" s="11">
        <v>6145</v>
      </c>
      <c r="E24" s="28">
        <v>0.6297222765920598</v>
      </c>
      <c r="F24" s="29">
        <v>70.59966685174903</v>
      </c>
      <c r="G24" s="3">
        <v>3749</v>
      </c>
      <c r="H24" s="28">
        <v>0.385268341609392</v>
      </c>
      <c r="I24" s="30">
        <v>-38.991049633848654</v>
      </c>
      <c r="J24" s="3">
        <v>3542</v>
      </c>
      <c r="K24" s="28">
        <f>J24/$J$30*100-0.1</f>
        <v>0.25708092893464474</v>
      </c>
      <c r="L24" s="30">
        <f t="shared" si="0"/>
        <v>-5.521472392638037</v>
      </c>
    </row>
    <row r="25" spans="1:12" s="21" customFormat="1" ht="24.75" customHeight="1">
      <c r="A25" s="27">
        <v>18</v>
      </c>
      <c r="B25" s="50" t="s">
        <v>12</v>
      </c>
      <c r="C25" s="50"/>
      <c r="D25" s="11">
        <v>585</v>
      </c>
      <c r="E25" s="28">
        <v>0.059949150822840525</v>
      </c>
      <c r="F25" s="29">
        <v>-67.59002770083103</v>
      </c>
      <c r="G25" s="3">
        <v>463</v>
      </c>
      <c r="H25" s="28">
        <v>0.04758048604031701</v>
      </c>
      <c r="I25" s="30">
        <v>-20.854700854700855</v>
      </c>
      <c r="J25" s="3">
        <v>510</v>
      </c>
      <c r="K25" s="28">
        <f>J25/$J$30*100-0.1</f>
        <v>-0.04858518527479707</v>
      </c>
      <c r="L25" s="30">
        <f t="shared" si="0"/>
        <v>10.151187904967603</v>
      </c>
    </row>
    <row r="26" spans="1:12" s="21" customFormat="1" ht="24.75" customHeight="1">
      <c r="A26" s="27">
        <v>19</v>
      </c>
      <c r="B26" s="50" t="s">
        <v>13</v>
      </c>
      <c r="C26" s="50"/>
      <c r="D26" s="11">
        <v>21653</v>
      </c>
      <c r="E26" s="28">
        <v>2.218938397892249</v>
      </c>
      <c r="F26" s="29">
        <v>-39.045125693212846</v>
      </c>
      <c r="G26" s="3">
        <v>21704</v>
      </c>
      <c r="H26" s="28">
        <v>2.230425203064882</v>
      </c>
      <c r="I26" s="30">
        <v>0.23553318246894195</v>
      </c>
      <c r="J26" s="3">
        <v>24922</v>
      </c>
      <c r="K26" s="28">
        <f t="shared" si="2"/>
        <v>2.5124706129049166</v>
      </c>
      <c r="L26" s="30">
        <f t="shared" si="0"/>
        <v>14.826760044231477</v>
      </c>
    </row>
    <row r="27" spans="1:12" s="21" customFormat="1" ht="24.75" customHeight="1">
      <c r="A27" s="27">
        <v>20</v>
      </c>
      <c r="B27" s="50" t="s">
        <v>14</v>
      </c>
      <c r="C27" s="50"/>
      <c r="D27" s="11">
        <v>37594</v>
      </c>
      <c r="E27" s="28">
        <v>3.85252713851943</v>
      </c>
      <c r="F27" s="29">
        <v>-0.17525225703664365</v>
      </c>
      <c r="G27" s="3">
        <v>36855</v>
      </c>
      <c r="H27" s="28">
        <v>3.7874272419349535</v>
      </c>
      <c r="I27" s="30">
        <v>-1.9657392137043146</v>
      </c>
      <c r="J27" s="3">
        <v>35373</v>
      </c>
      <c r="K27" s="28">
        <f t="shared" si="2"/>
        <v>3.566071061322752</v>
      </c>
      <c r="L27" s="30">
        <f t="shared" si="0"/>
        <v>-4.021164021164021</v>
      </c>
    </row>
    <row r="28" spans="1:12" s="21" customFormat="1" ht="24.75" customHeight="1">
      <c r="A28" s="27">
        <v>21</v>
      </c>
      <c r="B28" s="50" t="s">
        <v>28</v>
      </c>
      <c r="C28" s="50"/>
      <c r="D28" s="11">
        <v>29337</v>
      </c>
      <c r="E28" s="28">
        <v>3.006373055879782</v>
      </c>
      <c r="F28" s="29">
        <v>-8.607476635514018</v>
      </c>
      <c r="G28" s="3">
        <v>33871</v>
      </c>
      <c r="H28" s="28">
        <v>3.480774606202111</v>
      </c>
      <c r="I28" s="30">
        <v>15.454886321028052</v>
      </c>
      <c r="J28" s="3">
        <v>35623</v>
      </c>
      <c r="K28" s="28">
        <f t="shared" si="2"/>
        <v>3.5912744018743217</v>
      </c>
      <c r="L28" s="30">
        <f t="shared" si="0"/>
        <v>5.172566502317617</v>
      </c>
    </row>
    <row r="29" spans="1:12" s="21" customFormat="1" ht="24.75" customHeight="1">
      <c r="A29" s="32">
        <v>22</v>
      </c>
      <c r="B29" s="51" t="s">
        <v>15</v>
      </c>
      <c r="C29" s="51"/>
      <c r="D29" s="12">
        <v>82209</v>
      </c>
      <c r="E29" s="43">
        <v>8.424546564093841</v>
      </c>
      <c r="F29" s="33">
        <v>0.5688490898414562</v>
      </c>
      <c r="G29" s="8">
        <v>71088</v>
      </c>
      <c r="H29" s="34">
        <v>7.305403005689105</v>
      </c>
      <c r="I29" s="35">
        <v>-13.527715943509836</v>
      </c>
      <c r="J29" s="8">
        <v>79549</v>
      </c>
      <c r="K29" s="28">
        <f t="shared" si="2"/>
        <v>8.01960215014739</v>
      </c>
      <c r="L29" s="35">
        <f t="shared" si="0"/>
        <v>11.902149448570785</v>
      </c>
    </row>
    <row r="30" spans="1:14" s="21" customFormat="1" ht="24.75" customHeight="1">
      <c r="A30" s="44"/>
      <c r="B30" s="54" t="s">
        <v>44</v>
      </c>
      <c r="C30" s="54"/>
      <c r="D30" s="15">
        <v>975827</v>
      </c>
      <c r="E30" s="37">
        <v>100</v>
      </c>
      <c r="F30" s="38">
        <v>-0.42991546434753886</v>
      </c>
      <c r="G30" s="6">
        <v>973088</v>
      </c>
      <c r="H30" s="37">
        <v>100</v>
      </c>
      <c r="I30" s="38">
        <v>-0.28068499846796613</v>
      </c>
      <c r="J30" s="6">
        <f>SUM(J18:J29)</f>
        <v>991932</v>
      </c>
      <c r="K30" s="37">
        <f>J30/$J$30*100</f>
        <v>100</v>
      </c>
      <c r="L30" s="38">
        <f t="shared" si="0"/>
        <v>1.9365155052780427</v>
      </c>
      <c r="N30" s="45"/>
    </row>
    <row r="31" spans="1:12" s="21" customFormat="1" ht="8.25" customHeight="1">
      <c r="A31" s="52"/>
      <c r="B31" s="52"/>
      <c r="C31" s="52"/>
      <c r="D31" s="52"/>
      <c r="E31" s="52"/>
      <c r="F31" s="52"/>
      <c r="G31" s="20"/>
      <c r="H31" s="46"/>
      <c r="I31" s="46"/>
      <c r="J31" s="20"/>
      <c r="K31" s="46"/>
      <c r="L31" s="46"/>
    </row>
    <row r="32" s="21" customFormat="1" ht="14.25" customHeight="1">
      <c r="A32" s="21" t="s">
        <v>0</v>
      </c>
    </row>
    <row r="33" s="21" customFormat="1" ht="17.25" customHeight="1"/>
    <row r="34" s="21" customFormat="1" ht="17.25" customHeight="1"/>
    <row r="35" spans="1:10" s="21" customFormat="1" ht="17.25" customHeight="1" thickBot="1">
      <c r="A35" s="53" t="s">
        <v>52</v>
      </c>
      <c r="B35" s="53"/>
      <c r="C35" s="53"/>
      <c r="D35" s="1"/>
      <c r="G35" s="1"/>
      <c r="J35" s="1" t="s">
        <v>48</v>
      </c>
    </row>
    <row r="36" spans="1:12" s="21" customFormat="1" ht="15.75" customHeight="1" thickTop="1">
      <c r="A36" s="64" t="s">
        <v>29</v>
      </c>
      <c r="B36" s="64"/>
      <c r="C36" s="64"/>
      <c r="D36" s="56" t="s">
        <v>53</v>
      </c>
      <c r="E36" s="61" t="s">
        <v>18</v>
      </c>
      <c r="F36" s="58" t="s">
        <v>2</v>
      </c>
      <c r="G36" s="56" t="s">
        <v>54</v>
      </c>
      <c r="H36" s="61" t="s">
        <v>18</v>
      </c>
      <c r="I36" s="58" t="s">
        <v>2</v>
      </c>
      <c r="J36" s="56" t="s">
        <v>55</v>
      </c>
      <c r="K36" s="61" t="s">
        <v>18</v>
      </c>
      <c r="L36" s="58" t="s">
        <v>2</v>
      </c>
    </row>
    <row r="37" spans="1:12" s="21" customFormat="1" ht="15.75" customHeight="1">
      <c r="A37" s="65"/>
      <c r="B37" s="65"/>
      <c r="C37" s="65"/>
      <c r="D37" s="57"/>
      <c r="E37" s="62"/>
      <c r="F37" s="59"/>
      <c r="G37" s="57"/>
      <c r="H37" s="62"/>
      <c r="I37" s="59"/>
      <c r="J37" s="57"/>
      <c r="K37" s="62"/>
      <c r="L37" s="59"/>
    </row>
    <row r="38" spans="1:12" s="21" customFormat="1" ht="24.75" customHeight="1">
      <c r="A38" s="23">
        <v>1</v>
      </c>
      <c r="B38" s="60" t="s">
        <v>30</v>
      </c>
      <c r="C38" s="60"/>
      <c r="D38" s="16">
        <v>214265</v>
      </c>
      <c r="E38" s="24">
        <v>22.84689122762121</v>
      </c>
      <c r="F38" s="25">
        <v>-1.0506142052276715</v>
      </c>
      <c r="G38" s="7">
        <v>209701</v>
      </c>
      <c r="H38" s="24">
        <v>22.40007605521267</v>
      </c>
      <c r="I38" s="26">
        <v>-2.1300725736821224</v>
      </c>
      <c r="J38" s="7">
        <v>207396</v>
      </c>
      <c r="K38" s="24">
        <f>J38/$J$56*100</f>
        <v>21.71829136372347</v>
      </c>
      <c r="L38" s="26">
        <f>(J38-G38)/G38*100</f>
        <v>-1.0991840763754108</v>
      </c>
    </row>
    <row r="39" spans="1:12" s="21" customFormat="1" ht="24.75" customHeight="1">
      <c r="A39" s="27">
        <v>2</v>
      </c>
      <c r="B39" s="50" t="s">
        <v>31</v>
      </c>
      <c r="C39" s="50"/>
      <c r="D39" s="17">
        <v>126645</v>
      </c>
      <c r="E39" s="28">
        <v>13.504046575605386</v>
      </c>
      <c r="F39" s="29">
        <v>-4.904036763380789</v>
      </c>
      <c r="G39" s="4">
        <v>128143</v>
      </c>
      <c r="H39" s="28">
        <v>13.688122354891568</v>
      </c>
      <c r="I39" s="30">
        <v>1.1828339057996762</v>
      </c>
      <c r="J39" s="4">
        <v>126446</v>
      </c>
      <c r="K39" s="28">
        <f>J39/$J$56*100</f>
        <v>13.241292357506307</v>
      </c>
      <c r="L39" s="30">
        <f aca="true" t="shared" si="3" ref="L39:L48">(J39-G39)/G39*100</f>
        <v>-1.3243017566312636</v>
      </c>
    </row>
    <row r="40" spans="1:12" s="21" customFormat="1" ht="24.75" customHeight="1">
      <c r="A40" s="27">
        <v>3</v>
      </c>
      <c r="B40" s="50" t="s">
        <v>20</v>
      </c>
      <c r="C40" s="50"/>
      <c r="D40" s="17">
        <v>9211</v>
      </c>
      <c r="E40" s="28">
        <v>0.9821609460136698</v>
      </c>
      <c r="F40" s="29">
        <v>-5.981422884556497</v>
      </c>
      <c r="G40" s="4">
        <v>9611</v>
      </c>
      <c r="H40" s="28">
        <v>1.0266385518745687</v>
      </c>
      <c r="I40" s="30">
        <v>4.342633807404191</v>
      </c>
      <c r="J40" s="4">
        <v>10115</v>
      </c>
      <c r="K40" s="28">
        <f>J40/$J$56*100</f>
        <v>1.0592321797144735</v>
      </c>
      <c r="L40" s="30">
        <f t="shared" si="3"/>
        <v>5.243991260014567</v>
      </c>
    </row>
    <row r="41" spans="1:12" s="21" customFormat="1" ht="24.75" customHeight="1">
      <c r="A41" s="27">
        <v>4</v>
      </c>
      <c r="B41" s="50" t="s">
        <v>32</v>
      </c>
      <c r="C41" s="50"/>
      <c r="D41" s="17">
        <v>115212</v>
      </c>
      <c r="E41" s="28">
        <v>12.284955695595151</v>
      </c>
      <c r="F41" s="29">
        <v>8.239228875819697</v>
      </c>
      <c r="G41" s="4">
        <v>123430</v>
      </c>
      <c r="H41" s="28">
        <v>13.184683847453751</v>
      </c>
      <c r="I41" s="30">
        <v>7.132937541228344</v>
      </c>
      <c r="J41" s="4">
        <v>127983</v>
      </c>
      <c r="K41" s="28">
        <f aca="true" t="shared" si="4" ref="K41:K48">J41/$J$56*100</f>
        <v>13.402245383726886</v>
      </c>
      <c r="L41" s="30">
        <f t="shared" si="3"/>
        <v>3.6887304545086286</v>
      </c>
    </row>
    <row r="42" spans="1:12" s="21" customFormat="1" ht="24.75" customHeight="1">
      <c r="A42" s="27">
        <v>5</v>
      </c>
      <c r="B42" s="50" t="s">
        <v>33</v>
      </c>
      <c r="C42" s="50"/>
      <c r="D42" s="17">
        <v>97463</v>
      </c>
      <c r="E42" s="28">
        <v>10.392395210219336</v>
      </c>
      <c r="F42" s="29">
        <v>-3.463748019017433</v>
      </c>
      <c r="G42" s="4">
        <v>95631</v>
      </c>
      <c r="H42" s="28">
        <v>10.215219160786274</v>
      </c>
      <c r="I42" s="30">
        <v>-1.8796876763489734</v>
      </c>
      <c r="J42" s="4">
        <v>94773</v>
      </c>
      <c r="K42" s="28">
        <f t="shared" si="4"/>
        <v>9.924529052701905</v>
      </c>
      <c r="L42" s="30">
        <f t="shared" si="3"/>
        <v>-0.8971986071462182</v>
      </c>
    </row>
    <row r="43" spans="1:12" s="21" customFormat="1" ht="24.75" customHeight="1">
      <c r="A43" s="27">
        <v>6</v>
      </c>
      <c r="B43" s="50" t="s">
        <v>34</v>
      </c>
      <c r="C43" s="50"/>
      <c r="D43" s="17">
        <v>120456</v>
      </c>
      <c r="E43" s="28">
        <v>12.844118870157706</v>
      </c>
      <c r="F43" s="29">
        <v>-2.274866136621775</v>
      </c>
      <c r="G43" s="4">
        <v>110382</v>
      </c>
      <c r="H43" s="28">
        <v>11.790907983874586</v>
      </c>
      <c r="I43" s="30">
        <v>-8.363219764893405</v>
      </c>
      <c r="J43" s="4">
        <v>118330</v>
      </c>
      <c r="K43" s="28">
        <f t="shared" si="4"/>
        <v>12.391393358933627</v>
      </c>
      <c r="L43" s="30">
        <f t="shared" si="3"/>
        <v>7.200449348625682</v>
      </c>
    </row>
    <row r="44" spans="1:12" s="21" customFormat="1" ht="24.75" customHeight="1">
      <c r="A44" s="49" t="s">
        <v>35</v>
      </c>
      <c r="B44" s="49"/>
      <c r="C44" s="49"/>
      <c r="D44" s="17">
        <v>120174</v>
      </c>
      <c r="E44" s="28">
        <v>12.814049454591983</v>
      </c>
      <c r="F44" s="29">
        <v>-2.3713777387828716</v>
      </c>
      <c r="G44" s="4">
        <v>110195</v>
      </c>
      <c r="H44" s="28">
        <v>11.770932808637822</v>
      </c>
      <c r="I44" s="30">
        <v>-8.303792833724433</v>
      </c>
      <c r="J44" s="4">
        <v>118218</v>
      </c>
      <c r="K44" s="28">
        <f t="shared" si="4"/>
        <v>12.379664836528482</v>
      </c>
      <c r="L44" s="30">
        <f t="shared" si="3"/>
        <v>7.280729615681292</v>
      </c>
    </row>
    <row r="45" spans="1:12" s="21" customFormat="1" ht="24.75" customHeight="1">
      <c r="A45" s="47"/>
      <c r="B45" s="49" t="s">
        <v>21</v>
      </c>
      <c r="C45" s="49"/>
      <c r="D45" s="17">
        <v>40536</v>
      </c>
      <c r="E45" s="28">
        <v>4.322318543872557</v>
      </c>
      <c r="F45" s="29">
        <v>9.809020723283219</v>
      </c>
      <c r="G45" s="4">
        <v>39127</v>
      </c>
      <c r="H45" s="28">
        <v>4.179511665715976</v>
      </c>
      <c r="I45" s="30">
        <v>-3.47592263666864</v>
      </c>
      <c r="J45" s="4">
        <v>36177</v>
      </c>
      <c r="K45" s="28">
        <f t="shared" si="4"/>
        <v>3.7884174558112207</v>
      </c>
      <c r="L45" s="30">
        <f t="shared" si="3"/>
        <v>-7.539550693894243</v>
      </c>
    </row>
    <row r="46" spans="1:12" s="21" customFormat="1" ht="24.75" customHeight="1">
      <c r="A46" s="47"/>
      <c r="B46" s="49" t="s">
        <v>17</v>
      </c>
      <c r="C46" s="49"/>
      <c r="D46" s="17">
        <v>74759</v>
      </c>
      <c r="E46" s="28">
        <v>7.971487369779171</v>
      </c>
      <c r="F46" s="29">
        <v>-6.8528140146276435</v>
      </c>
      <c r="G46" s="4">
        <v>66535</v>
      </c>
      <c r="H46" s="28">
        <v>7.107210076888401</v>
      </c>
      <c r="I46" s="30">
        <v>-11.000682192110649</v>
      </c>
      <c r="J46" s="4">
        <v>77975</v>
      </c>
      <c r="K46" s="28">
        <f t="shared" si="4"/>
        <v>8.165460129830555</v>
      </c>
      <c r="L46" s="30">
        <f t="shared" si="3"/>
        <v>17.193958067182685</v>
      </c>
    </row>
    <row r="47" spans="1:12" s="21" customFormat="1" ht="24.75" customHeight="1">
      <c r="A47" s="47"/>
      <c r="B47" s="49" t="s">
        <v>36</v>
      </c>
      <c r="C47" s="49"/>
      <c r="D47" s="17">
        <v>4879</v>
      </c>
      <c r="E47" s="28">
        <v>0.5202435409402557</v>
      </c>
      <c r="F47" s="29">
        <v>-17.57053556343977</v>
      </c>
      <c r="G47" s="4">
        <v>4533</v>
      </c>
      <c r="H47" s="28">
        <v>0.484211066033443</v>
      </c>
      <c r="I47" s="30">
        <v>-7.091617134658741</v>
      </c>
      <c r="J47" s="4">
        <f>J44-J45-J46</f>
        <v>4066</v>
      </c>
      <c r="K47" s="28">
        <f t="shared" si="4"/>
        <v>0.4257872508867077</v>
      </c>
      <c r="L47" s="30">
        <f t="shared" si="3"/>
        <v>-10.302228105007721</v>
      </c>
    </row>
    <row r="48" spans="1:12" s="21" customFormat="1" ht="24.75" customHeight="1">
      <c r="A48" s="49" t="s">
        <v>37</v>
      </c>
      <c r="B48" s="49"/>
      <c r="C48" s="49"/>
      <c r="D48" s="17">
        <v>282</v>
      </c>
      <c r="E48" s="28">
        <v>0.030069415565720865</v>
      </c>
      <c r="F48" s="29">
        <v>68.8622754491018</v>
      </c>
      <c r="G48" s="4">
        <v>187</v>
      </c>
      <c r="H48" s="28">
        <v>0.019975175236764578</v>
      </c>
      <c r="I48" s="30">
        <v>-33.687943262411345</v>
      </c>
      <c r="J48" s="4">
        <f>J43-J44</f>
        <v>112</v>
      </c>
      <c r="K48" s="28">
        <f t="shared" si="4"/>
        <v>0.011728522405142957</v>
      </c>
      <c r="L48" s="30">
        <f t="shared" si="3"/>
        <v>-40.106951871657756</v>
      </c>
    </row>
    <row r="49" spans="1:12" s="21" customFormat="1" ht="24.75" customHeight="1">
      <c r="A49" s="49" t="s">
        <v>38</v>
      </c>
      <c r="B49" s="49"/>
      <c r="C49" s="49"/>
      <c r="D49" s="17"/>
      <c r="E49" s="28"/>
      <c r="F49" s="29"/>
      <c r="G49" s="4"/>
      <c r="H49" s="28"/>
      <c r="I49" s="30"/>
      <c r="J49" s="4"/>
      <c r="K49" s="28"/>
      <c r="L49" s="30"/>
    </row>
    <row r="50" spans="1:12" s="21" customFormat="1" ht="24.75" customHeight="1">
      <c r="A50" s="27">
        <v>7</v>
      </c>
      <c r="B50" s="50" t="s">
        <v>39</v>
      </c>
      <c r="C50" s="50"/>
      <c r="D50" s="17">
        <v>115232</v>
      </c>
      <c r="E50" s="28">
        <v>12.287088278259386</v>
      </c>
      <c r="F50" s="29">
        <v>0.7730786721236926</v>
      </c>
      <c r="G50" s="4">
        <v>115573</v>
      </c>
      <c r="H50" s="28">
        <v>12.345406030152901</v>
      </c>
      <c r="I50" s="30">
        <v>0.2959247431269092</v>
      </c>
      <c r="J50" s="4">
        <v>115187</v>
      </c>
      <c r="K50" s="28">
        <f>J50/$J$56*100</f>
        <v>12.0622616989393</v>
      </c>
      <c r="L50" s="30">
        <f>(J50-G50)/G50*100</f>
        <v>-0.33398804218978484</v>
      </c>
    </row>
    <row r="51" spans="1:12" s="21" customFormat="1" ht="24.75" customHeight="1">
      <c r="A51" s="27">
        <v>8</v>
      </c>
      <c r="B51" s="50" t="s">
        <v>40</v>
      </c>
      <c r="C51" s="50"/>
      <c r="D51" s="17">
        <v>25613</v>
      </c>
      <c r="E51" s="28">
        <v>2.7310919889532217</v>
      </c>
      <c r="F51" s="29">
        <v>21.717435726845032</v>
      </c>
      <c r="G51" s="4">
        <v>21889</v>
      </c>
      <c r="H51" s="28">
        <v>2.3381636938905874</v>
      </c>
      <c r="I51" s="30">
        <v>-14.539491664389178</v>
      </c>
      <c r="J51" s="4">
        <v>25394</v>
      </c>
      <c r="K51" s="28">
        <f>J51/$J$56*100</f>
        <v>2.659233017466074</v>
      </c>
      <c r="L51" s="30">
        <f>(J51-G51)/G51*100</f>
        <v>16.012609073050392</v>
      </c>
    </row>
    <row r="52" spans="1:12" s="21" customFormat="1" ht="24.75" customHeight="1">
      <c r="A52" s="27">
        <v>9</v>
      </c>
      <c r="B52" s="50" t="s">
        <v>41</v>
      </c>
      <c r="C52" s="50"/>
      <c r="D52" s="17">
        <v>1851</v>
      </c>
      <c r="E52" s="28">
        <v>0.1973705255749976</v>
      </c>
      <c r="F52" s="29">
        <v>-33.703438395415475</v>
      </c>
      <c r="G52" s="4">
        <v>1637</v>
      </c>
      <c r="H52" s="28">
        <v>0.17486289766087493</v>
      </c>
      <c r="I52" s="30">
        <v>-11.561318206374931</v>
      </c>
      <c r="J52" s="4">
        <v>1950</v>
      </c>
      <c r="K52" s="28">
        <f>J52/$J$56*100</f>
        <v>0.20420195258954257</v>
      </c>
      <c r="L52" s="30">
        <f>(J52-G52)/G52*100</f>
        <v>19.120342089187538</v>
      </c>
    </row>
    <row r="53" spans="1:12" s="21" customFormat="1" ht="24.75" customHeight="1">
      <c r="A53" s="27">
        <v>10</v>
      </c>
      <c r="B53" s="50" t="s">
        <v>16</v>
      </c>
      <c r="C53" s="50"/>
      <c r="D53" s="17">
        <v>8309</v>
      </c>
      <c r="E53" s="28">
        <v>0.8859814678566478</v>
      </c>
      <c r="F53" s="29">
        <v>0.07226303745634108</v>
      </c>
      <c r="G53" s="4">
        <v>14350</v>
      </c>
      <c r="H53" s="28">
        <v>1.5328543564041266</v>
      </c>
      <c r="I53" s="30">
        <v>72.70429654591408</v>
      </c>
      <c r="J53" s="4">
        <v>17626</v>
      </c>
      <c r="K53" s="28">
        <f>J53/$J$56*100</f>
        <v>1.8457762135093732</v>
      </c>
      <c r="L53" s="30">
        <f>(J53-G53)/G53*100</f>
        <v>22.82926829268293</v>
      </c>
    </row>
    <row r="54" spans="1:12" s="21" customFormat="1" ht="24.75" customHeight="1">
      <c r="A54" s="27">
        <v>11</v>
      </c>
      <c r="B54" s="50" t="s">
        <v>42</v>
      </c>
      <c r="C54" s="50"/>
      <c r="D54" s="17">
        <v>103570</v>
      </c>
      <c r="E54" s="28">
        <v>11.043579326743654</v>
      </c>
      <c r="F54" s="29">
        <v>-1.1972334843787265</v>
      </c>
      <c r="G54" s="4">
        <v>105815</v>
      </c>
      <c r="H54" s="28">
        <v>11.303065067798094</v>
      </c>
      <c r="I54" s="30">
        <v>2.1676161050497247</v>
      </c>
      <c r="J54" s="4">
        <v>109737</v>
      </c>
      <c r="K54" s="28">
        <f>J54/$J$56*100</f>
        <v>11.491543421189041</v>
      </c>
      <c r="L54" s="30">
        <f>(J54-G54)/G54*100</f>
        <v>3.7064688371213914</v>
      </c>
    </row>
    <row r="55" spans="1:12" s="21" customFormat="1" ht="24.75" customHeight="1">
      <c r="A55" s="32">
        <v>12</v>
      </c>
      <c r="B55" s="51" t="s">
        <v>43</v>
      </c>
      <c r="C55" s="51"/>
      <c r="D55" s="18"/>
      <c r="E55" s="43"/>
      <c r="F55" s="33"/>
      <c r="G55" s="9"/>
      <c r="H55" s="34"/>
      <c r="I55" s="35"/>
      <c r="J55" s="9"/>
      <c r="K55" s="34"/>
      <c r="L55" s="35"/>
    </row>
    <row r="56" spans="1:12" s="21" customFormat="1" ht="24.75" customHeight="1">
      <c r="A56" s="36"/>
      <c r="B56" s="55" t="s">
        <v>46</v>
      </c>
      <c r="C56" s="55"/>
      <c r="D56" s="15">
        <v>937830</v>
      </c>
      <c r="E56" s="37">
        <v>100</v>
      </c>
      <c r="F56" s="38">
        <v>-0.38853389528066207</v>
      </c>
      <c r="G56" s="6">
        <v>936162</v>
      </c>
      <c r="H56" s="37">
        <v>100</v>
      </c>
      <c r="I56" s="38">
        <v>-0.17785739419724256</v>
      </c>
      <c r="J56" s="6">
        <f>SUM(J38:J43,J50:J55)</f>
        <v>954937</v>
      </c>
      <c r="K56" s="37">
        <f>J56/$J$56*100</f>
        <v>100</v>
      </c>
      <c r="L56" s="38">
        <f>(J56-G56)/G56*100</f>
        <v>2.0055289575949464</v>
      </c>
    </row>
  </sheetData>
  <mergeCells count="69">
    <mergeCell ref="J3:J4"/>
    <mergeCell ref="K3:K4"/>
    <mergeCell ref="L3:L4"/>
    <mergeCell ref="J36:J37"/>
    <mergeCell ref="K36:K37"/>
    <mergeCell ref="L36:L37"/>
    <mergeCell ref="H3:H4"/>
    <mergeCell ref="I3:I4"/>
    <mergeCell ref="G36:G37"/>
    <mergeCell ref="H36:H37"/>
    <mergeCell ref="I36:I37"/>
    <mergeCell ref="F3:F4"/>
    <mergeCell ref="E3:E4"/>
    <mergeCell ref="D3:D4"/>
    <mergeCell ref="G3:G4"/>
    <mergeCell ref="A2:C2"/>
    <mergeCell ref="B5:C5"/>
    <mergeCell ref="B11:C11"/>
    <mergeCell ref="B14:C14"/>
    <mergeCell ref="B12:C12"/>
    <mergeCell ref="B13:C13"/>
    <mergeCell ref="B6:C6"/>
    <mergeCell ref="B7:C7"/>
    <mergeCell ref="B8:C8"/>
    <mergeCell ref="A3:C4"/>
    <mergeCell ref="B25:C25"/>
    <mergeCell ref="A36:C37"/>
    <mergeCell ref="B29:C29"/>
    <mergeCell ref="B26:C26"/>
    <mergeCell ref="B27:C27"/>
    <mergeCell ref="E36:E37"/>
    <mergeCell ref="B15:C15"/>
    <mergeCell ref="B22:C22"/>
    <mergeCell ref="B23:C23"/>
    <mergeCell ref="B24:C24"/>
    <mergeCell ref="B21:C21"/>
    <mergeCell ref="B16:C16"/>
    <mergeCell ref="B17:C17"/>
    <mergeCell ref="B19:C19"/>
    <mergeCell ref="B20:C20"/>
    <mergeCell ref="B56:C56"/>
    <mergeCell ref="B51:C51"/>
    <mergeCell ref="B52:C52"/>
    <mergeCell ref="B53:C53"/>
    <mergeCell ref="B54:C54"/>
    <mergeCell ref="A49:C49"/>
    <mergeCell ref="B55:C55"/>
    <mergeCell ref="A9:C9"/>
    <mergeCell ref="A10:C10"/>
    <mergeCell ref="A31:F31"/>
    <mergeCell ref="A35:C35"/>
    <mergeCell ref="B30:C30"/>
    <mergeCell ref="B18:C18"/>
    <mergeCell ref="B43:C43"/>
    <mergeCell ref="B50:C50"/>
    <mergeCell ref="A48:C48"/>
    <mergeCell ref="B45:C45"/>
    <mergeCell ref="B46:C46"/>
    <mergeCell ref="B47:C47"/>
    <mergeCell ref="A1:I1"/>
    <mergeCell ref="A44:C44"/>
    <mergeCell ref="B41:C41"/>
    <mergeCell ref="B42:C42"/>
    <mergeCell ref="B40:C40"/>
    <mergeCell ref="D36:D37"/>
    <mergeCell ref="B28:C28"/>
    <mergeCell ref="F36:F37"/>
    <mergeCell ref="B38:C38"/>
    <mergeCell ref="B39:C39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2010-02-01T02:55:49Z</cp:lastPrinted>
  <dcterms:created xsi:type="dcterms:W3CDTF">2002-02-01T11:01:17Z</dcterms:created>
  <dcterms:modified xsi:type="dcterms:W3CDTF">2013-02-14T00:18:09Z</dcterms:modified>
  <cp:category/>
  <cp:version/>
  <cp:contentType/>
  <cp:contentStatus/>
</cp:coreProperties>
</file>