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10" activeTab="0"/>
  </bookViews>
  <sheets>
    <sheet name="11-22" sheetId="1" r:id="rId1"/>
  </sheets>
  <definedNames>
    <definedName name="_xlnm.Print_Area" localSheetId="0">'11-22'!$B$1:$AN$24</definedName>
    <definedName name="_xlnm.Print_Titles" localSheetId="0">'11-22'!$2:$5</definedName>
  </definedNames>
  <calcPr fullCalcOnLoad="1"/>
</workbook>
</file>

<file path=xl/sharedStrings.xml><?xml version="1.0" encoding="utf-8"?>
<sst xmlns="http://schemas.openxmlformats.org/spreadsheetml/2006/main" count="80" uniqueCount="79">
  <si>
    <t>一</t>
  </si>
  <si>
    <t>(2)</t>
  </si>
  <si>
    <t>(3)　</t>
  </si>
  <si>
    <t>(4)</t>
  </si>
  <si>
    <t>(1)</t>
  </si>
  <si>
    <t>ハ</t>
  </si>
  <si>
    <t>3</t>
  </si>
  <si>
    <t>4</t>
  </si>
  <si>
    <t>5</t>
  </si>
  <si>
    <t>6</t>
  </si>
  <si>
    <t>二</t>
  </si>
  <si>
    <t>1</t>
  </si>
  <si>
    <t>2</t>
  </si>
  <si>
    <t>　1</t>
  </si>
  <si>
    <t xml:space="preserve"> 市町村民税</t>
  </si>
  <si>
    <t>(1)</t>
  </si>
  <si>
    <t>2</t>
  </si>
  <si>
    <t xml:space="preserve">  固 定 資 産 税</t>
  </si>
  <si>
    <t>イ</t>
  </si>
  <si>
    <t xml:space="preserve"> 土　　　地</t>
  </si>
  <si>
    <t>ロ</t>
  </si>
  <si>
    <t>15年度
調定額</t>
  </si>
  <si>
    <t>15年度
収入額</t>
  </si>
  <si>
    <t>15年度
徴収率</t>
  </si>
  <si>
    <t>区分</t>
  </si>
  <si>
    <t>11年度
調定額</t>
  </si>
  <si>
    <t>11年度
収入額</t>
  </si>
  <si>
    <t>11年度
徴収率</t>
  </si>
  <si>
    <t>12年度
調定額</t>
  </si>
  <si>
    <t>12年度
収入額</t>
  </si>
  <si>
    <t>12年度
徴収率</t>
  </si>
  <si>
    <t>13年度
調定額</t>
  </si>
  <si>
    <t>13年度
収入額</t>
  </si>
  <si>
    <t>13年度
徴収率</t>
  </si>
  <si>
    <t>14年度
調定額</t>
  </si>
  <si>
    <t>14年度
収入額</t>
  </si>
  <si>
    <t>14年度
徴収率</t>
  </si>
  <si>
    <t>税目</t>
  </si>
  <si>
    <t>普  　通  　税</t>
  </si>
  <si>
    <t>個人均等割</t>
  </si>
  <si>
    <t>所得割</t>
  </si>
  <si>
    <t>法人均等割</t>
  </si>
  <si>
    <t>法人税割</t>
  </si>
  <si>
    <t>純固定資産税</t>
  </si>
  <si>
    <t xml:space="preserve"> 家　　　屋</t>
  </si>
  <si>
    <t xml:space="preserve"> 償却資産</t>
  </si>
  <si>
    <t>交 付 金</t>
  </si>
  <si>
    <t xml:space="preserve"> 軽自動車税</t>
  </si>
  <si>
    <t xml:space="preserve">  市町村たばこ税</t>
  </si>
  <si>
    <t xml:space="preserve"> 鉱   産   税</t>
  </si>
  <si>
    <t xml:space="preserve">  特別土地保有税</t>
  </si>
  <si>
    <t>目    的    税</t>
  </si>
  <si>
    <t xml:space="preserve"> 入   湯   税</t>
  </si>
  <si>
    <t xml:space="preserve">  都 市 計 画 税</t>
  </si>
  <si>
    <t>合       計</t>
  </si>
  <si>
    <t>16年度
調定額</t>
  </si>
  <si>
    <t>16年度
収入額</t>
  </si>
  <si>
    <t>16年度
徴収率</t>
  </si>
  <si>
    <t>17年度
調定額</t>
  </si>
  <si>
    <t>17年度
収入額</t>
  </si>
  <si>
    <t>17年度
徴収率</t>
  </si>
  <si>
    <t>18年度
調定額</t>
  </si>
  <si>
    <t>18年度
収入額</t>
  </si>
  <si>
    <t>18年度
徴収率</t>
  </si>
  <si>
    <t>19年度
調定額</t>
  </si>
  <si>
    <t>19年度
収入額</t>
  </si>
  <si>
    <t>19年度
徴収率</t>
  </si>
  <si>
    <t>20年度
調定額</t>
  </si>
  <si>
    <t>20年度
収入額</t>
  </si>
  <si>
    <t>20年度
徴収率</t>
  </si>
  <si>
    <t>21年度
調定額</t>
  </si>
  <si>
    <t>21年度
収入額</t>
  </si>
  <si>
    <t>21年度
徴収率</t>
  </si>
  <si>
    <t>22年度
調定額</t>
  </si>
  <si>
    <t>22年度
収入額</t>
  </si>
  <si>
    <t>22年度
徴収率</t>
  </si>
  <si>
    <t>14 市町村税の徴収実績</t>
  </si>
  <si>
    <t>　　</t>
  </si>
  <si>
    <t>(単位　百万円・％)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</si>
</sst>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#,##0.0;&quot;△ &quot;#,##0.0"/>
    <numFmt numFmtId="186" formatCode="#,##0;&quot;△ &quot;#,##0"/>
    <numFmt numFmtId="187" formatCode="#,##0_);[Red]\(#,##0\)"/>
    <numFmt numFmtId="188" formatCode="0.0_);[Red]\(0.0\)"/>
  </numFmts>
  <fonts count="2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6" borderId="0" applyNumberFormat="0" applyBorder="0" applyAlignment="0" applyProtection="0"/>
  </cellStyleXfs>
  <cellXfs count="159">
    <xf numFmtId="0" fontId="0" fillId="0" borderId="0" xfId="0" applyAlignment="1">
      <alignment/>
    </xf>
    <xf numFmtId="38" fontId="5" fillId="0" borderId="0" xfId="48" applyFont="1" applyAlignment="1">
      <alignment/>
    </xf>
    <xf numFmtId="49" fontId="6" fillId="0" borderId="0" xfId="48" applyNumberFormat="1" applyFont="1" applyAlignment="1">
      <alignment/>
    </xf>
    <xf numFmtId="38" fontId="5" fillId="0" borderId="0" xfId="48" applyFont="1" applyBorder="1" applyAlignment="1">
      <alignment/>
    </xf>
    <xf numFmtId="38" fontId="5" fillId="0" borderId="0" xfId="48" applyFont="1" applyFill="1" applyAlignment="1">
      <alignment/>
    </xf>
    <xf numFmtId="38" fontId="7" fillId="0" borderId="0" xfId="48" applyFont="1" applyAlignment="1">
      <alignment vertical="center"/>
    </xf>
    <xf numFmtId="49" fontId="7" fillId="0" borderId="0" xfId="48" applyNumberFormat="1" applyFont="1" applyAlignment="1">
      <alignment vertical="center"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38" fontId="7" fillId="0" borderId="0" xfId="48" applyFont="1" applyFill="1" applyAlignment="1">
      <alignment/>
    </xf>
    <xf numFmtId="38" fontId="7" fillId="0" borderId="0" xfId="48" applyFont="1" applyFill="1" applyAlignment="1">
      <alignment vertical="center"/>
    </xf>
    <xf numFmtId="186" fontId="7" fillId="0" borderId="10" xfId="0" applyNumberFormat="1" applyFont="1" applyBorder="1" applyAlignment="1" applyProtection="1">
      <alignment vertical="center"/>
      <protection/>
    </xf>
    <xf numFmtId="185" fontId="7" fillId="0" borderId="11" xfId="48" applyNumberFormat="1" applyFont="1" applyBorder="1" applyAlignment="1">
      <alignment vertical="center"/>
    </xf>
    <xf numFmtId="185" fontId="7" fillId="0" borderId="0" xfId="48" applyNumberFormat="1" applyFont="1" applyBorder="1" applyAlignment="1">
      <alignment vertical="center"/>
    </xf>
    <xf numFmtId="185" fontId="7" fillId="0" borderId="0" xfId="48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 applyProtection="1">
      <alignment vertical="center"/>
      <protection/>
    </xf>
    <xf numFmtId="49" fontId="7" fillId="0" borderId="0" xfId="48" applyNumberFormat="1" applyFont="1" applyBorder="1" applyAlignment="1">
      <alignment horizontal="right" vertical="center"/>
    </xf>
    <xf numFmtId="186" fontId="7" fillId="0" borderId="0" xfId="0" applyNumberFormat="1" applyFont="1" applyBorder="1" applyAlignment="1" applyProtection="1">
      <alignment vertical="center"/>
      <protection/>
    </xf>
    <xf numFmtId="186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48" applyNumberFormat="1" applyFont="1" applyBorder="1" applyAlignment="1">
      <alignment horizontal="left" vertical="center"/>
    </xf>
    <xf numFmtId="38" fontId="7" fillId="0" borderId="11" xfId="48" applyFont="1" applyBorder="1" applyAlignment="1">
      <alignment horizontal="distributed" vertical="center"/>
    </xf>
    <xf numFmtId="186" fontId="7" fillId="0" borderId="12" xfId="0" applyNumberFormat="1" applyFont="1" applyBorder="1" applyAlignment="1" applyProtection="1">
      <alignment vertical="center"/>
      <protection/>
    </xf>
    <xf numFmtId="186" fontId="7" fillId="0" borderId="13" xfId="0" applyNumberFormat="1" applyFont="1" applyBorder="1" applyAlignment="1" applyProtection="1">
      <alignment vertical="center"/>
      <protection/>
    </xf>
    <xf numFmtId="185" fontId="7" fillId="0" borderId="14" xfId="48" applyNumberFormat="1" applyFont="1" applyBorder="1" applyAlignment="1">
      <alignment vertical="center"/>
    </xf>
    <xf numFmtId="185" fontId="7" fillId="0" borderId="13" xfId="48" applyNumberFormat="1" applyFont="1" applyBorder="1" applyAlignment="1">
      <alignment vertical="center"/>
    </xf>
    <xf numFmtId="185" fontId="7" fillId="0" borderId="13" xfId="48" applyNumberFormat="1" applyFont="1" applyFill="1" applyBorder="1" applyAlignment="1">
      <alignment vertical="center"/>
    </xf>
    <xf numFmtId="186" fontId="7" fillId="0" borderId="12" xfId="0" applyNumberFormat="1" applyFont="1" applyFill="1" applyBorder="1" applyAlignment="1" applyProtection="1">
      <alignment vertical="center"/>
      <protection/>
    </xf>
    <xf numFmtId="186" fontId="7" fillId="0" borderId="13" xfId="0" applyNumberFormat="1" applyFont="1" applyFill="1" applyBorder="1" applyAlignment="1" applyProtection="1">
      <alignment vertical="center"/>
      <protection/>
    </xf>
    <xf numFmtId="38" fontId="8" fillId="0" borderId="0" xfId="48" applyFont="1" applyAlignment="1">
      <alignment/>
    </xf>
    <xf numFmtId="49" fontId="7" fillId="0" borderId="0" xfId="48" applyNumberFormat="1" applyFont="1" applyAlignment="1">
      <alignment/>
    </xf>
    <xf numFmtId="38" fontId="8" fillId="0" borderId="0" xfId="48" applyFont="1" applyBorder="1" applyAlignment="1">
      <alignment/>
    </xf>
    <xf numFmtId="38" fontId="5" fillId="0" borderId="0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185" fontId="6" fillId="0" borderId="0" xfId="48" applyNumberFormat="1" applyFont="1" applyFill="1" applyBorder="1" applyAlignment="1">
      <alignment vertical="center"/>
    </xf>
    <xf numFmtId="185" fontId="6" fillId="0" borderId="13" xfId="48" applyNumberFormat="1" applyFont="1" applyFill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9" fillId="0" borderId="0" xfId="48" applyFont="1" applyAlignment="1">
      <alignment/>
    </xf>
    <xf numFmtId="38" fontId="7" fillId="0" borderId="10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9" fillId="0" borderId="0" xfId="48" applyFont="1" applyFill="1" applyAlignment="1">
      <alignment/>
    </xf>
    <xf numFmtId="38" fontId="10" fillId="0" borderId="0" xfId="48" applyFont="1" applyAlignment="1">
      <alignment vertical="center"/>
    </xf>
    <xf numFmtId="49" fontId="11" fillId="0" borderId="0" xfId="48" applyNumberFormat="1" applyFont="1" applyAlignment="1">
      <alignment vertical="center"/>
    </xf>
    <xf numFmtId="38" fontId="12" fillId="0" borderId="0" xfId="48" applyFont="1" applyAlignment="1">
      <alignment/>
    </xf>
    <xf numFmtId="38" fontId="12" fillId="0" borderId="0" xfId="48" applyFont="1" applyBorder="1" applyAlignment="1">
      <alignment/>
    </xf>
    <xf numFmtId="38" fontId="12" fillId="0" borderId="0" xfId="48" applyFont="1" applyFill="1" applyAlignment="1">
      <alignment/>
    </xf>
    <xf numFmtId="38" fontId="12" fillId="0" borderId="0" xfId="48" applyFont="1" applyFill="1" applyBorder="1" applyAlignment="1">
      <alignment/>
    </xf>
    <xf numFmtId="38" fontId="7" fillId="0" borderId="15" xfId="48" applyFont="1" applyFill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185" fontId="6" fillId="0" borderId="11" xfId="48" applyNumberFormat="1" applyFont="1" applyFill="1" applyBorder="1" applyAlignment="1">
      <alignment vertical="center"/>
    </xf>
    <xf numFmtId="185" fontId="6" fillId="0" borderId="14" xfId="48" applyNumberFormat="1" applyFont="1" applyFill="1" applyBorder="1" applyAlignment="1">
      <alignment vertical="center"/>
    </xf>
    <xf numFmtId="186" fontId="7" fillId="0" borderId="17" xfId="0" applyNumberFormat="1" applyFont="1" applyBorder="1" applyAlignment="1" applyProtection="1">
      <alignment vertical="center"/>
      <protection/>
    </xf>
    <xf numFmtId="186" fontId="7" fillId="0" borderId="18" xfId="0" applyNumberFormat="1" applyFont="1" applyBorder="1" applyAlignment="1" applyProtection="1">
      <alignment vertical="center"/>
      <protection/>
    </xf>
    <xf numFmtId="185" fontId="7" fillId="0" borderId="19" xfId="48" applyNumberFormat="1" applyFont="1" applyBorder="1" applyAlignment="1">
      <alignment vertical="center"/>
    </xf>
    <xf numFmtId="185" fontId="7" fillId="0" borderId="18" xfId="48" applyNumberFormat="1" applyFont="1" applyBorder="1" applyAlignment="1">
      <alignment vertical="center"/>
    </xf>
    <xf numFmtId="185" fontId="7" fillId="0" borderId="18" xfId="48" applyNumberFormat="1" applyFont="1" applyFill="1" applyBorder="1" applyAlignment="1">
      <alignment vertical="center"/>
    </xf>
    <xf numFmtId="186" fontId="7" fillId="0" borderId="17" xfId="0" applyNumberFormat="1" applyFont="1" applyFill="1" applyBorder="1" applyAlignment="1" applyProtection="1">
      <alignment vertical="center"/>
      <protection/>
    </xf>
    <xf numFmtId="186" fontId="7" fillId="0" borderId="18" xfId="0" applyNumberFormat="1" applyFont="1" applyFill="1" applyBorder="1" applyAlignment="1" applyProtection="1">
      <alignment vertical="center"/>
      <protection/>
    </xf>
    <xf numFmtId="185" fontId="6" fillId="0" borderId="18" xfId="48" applyNumberFormat="1" applyFont="1" applyFill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20" xfId="48" applyFont="1" applyFill="1" applyBorder="1" applyAlignment="1">
      <alignment vertical="center"/>
    </xf>
    <xf numFmtId="185" fontId="6" fillId="0" borderId="19" xfId="48" applyNumberFormat="1" applyFont="1" applyFill="1" applyBorder="1" applyAlignment="1">
      <alignment vertical="center"/>
    </xf>
    <xf numFmtId="38" fontId="7" fillId="0" borderId="21" xfId="48" applyFont="1" applyBorder="1" applyAlignment="1">
      <alignment horizontal="distributed" vertical="center"/>
    </xf>
    <xf numFmtId="186" fontId="7" fillId="0" borderId="22" xfId="0" applyNumberFormat="1" applyFont="1" applyBorder="1" applyAlignment="1" applyProtection="1">
      <alignment vertical="center"/>
      <protection/>
    </xf>
    <xf numFmtId="186" fontId="7" fillId="0" borderId="23" xfId="0" applyNumberFormat="1" applyFont="1" applyBorder="1" applyAlignment="1" applyProtection="1">
      <alignment vertical="center"/>
      <protection/>
    </xf>
    <xf numFmtId="185" fontId="7" fillId="0" borderId="21" xfId="48" applyNumberFormat="1" applyFont="1" applyBorder="1" applyAlignment="1">
      <alignment vertical="center"/>
    </xf>
    <xf numFmtId="185" fontId="7" fillId="0" borderId="23" xfId="48" applyNumberFormat="1" applyFont="1" applyBorder="1" applyAlignment="1">
      <alignment vertical="center"/>
    </xf>
    <xf numFmtId="185" fontId="7" fillId="0" borderId="23" xfId="48" applyNumberFormat="1" applyFont="1" applyFill="1" applyBorder="1" applyAlignment="1">
      <alignment vertical="center"/>
    </xf>
    <xf numFmtId="186" fontId="7" fillId="0" borderId="22" xfId="0" applyNumberFormat="1" applyFont="1" applyFill="1" applyBorder="1" applyAlignment="1" applyProtection="1">
      <alignment vertical="center"/>
      <protection/>
    </xf>
    <xf numFmtId="186" fontId="7" fillId="0" borderId="23" xfId="0" applyNumberFormat="1" applyFont="1" applyFill="1" applyBorder="1" applyAlignment="1" applyProtection="1">
      <alignment vertical="center"/>
      <protection/>
    </xf>
    <xf numFmtId="185" fontId="6" fillId="0" borderId="23" xfId="48" applyNumberFormat="1" applyFont="1" applyFill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38" fontId="7" fillId="0" borderId="22" xfId="48" applyFont="1" applyFill="1" applyBorder="1" applyAlignment="1">
      <alignment vertical="center"/>
    </xf>
    <xf numFmtId="38" fontId="7" fillId="0" borderId="24" xfId="48" applyFont="1" applyFill="1" applyBorder="1" applyAlignment="1">
      <alignment vertical="center"/>
    </xf>
    <xf numFmtId="185" fontId="6" fillId="0" borderId="21" xfId="48" applyNumberFormat="1" applyFont="1" applyFill="1" applyBorder="1" applyAlignment="1">
      <alignment vertical="center"/>
    </xf>
    <xf numFmtId="186" fontId="7" fillId="0" borderId="25" xfId="0" applyNumberFormat="1" applyFont="1" applyBorder="1" applyAlignment="1" applyProtection="1">
      <alignment vertical="center"/>
      <protection/>
    </xf>
    <xf numFmtId="186" fontId="7" fillId="0" borderId="26" xfId="0" applyNumberFormat="1" applyFont="1" applyBorder="1" applyAlignment="1" applyProtection="1">
      <alignment vertical="center"/>
      <protection/>
    </xf>
    <xf numFmtId="185" fontId="7" fillId="0" borderId="27" xfId="48" applyNumberFormat="1" applyFont="1" applyBorder="1" applyAlignment="1">
      <alignment vertical="center"/>
    </xf>
    <xf numFmtId="185" fontId="7" fillId="0" borderId="26" xfId="48" applyNumberFormat="1" applyFont="1" applyBorder="1" applyAlignment="1">
      <alignment vertical="center"/>
    </xf>
    <xf numFmtId="185" fontId="7" fillId="0" borderId="26" xfId="48" applyNumberFormat="1" applyFont="1" applyFill="1" applyBorder="1" applyAlignment="1">
      <alignment vertical="center"/>
    </xf>
    <xf numFmtId="186" fontId="7" fillId="0" borderId="25" xfId="0" applyNumberFormat="1" applyFont="1" applyFill="1" applyBorder="1" applyAlignment="1" applyProtection="1">
      <alignment vertical="center"/>
      <protection/>
    </xf>
    <xf numFmtId="186" fontId="7" fillId="0" borderId="26" xfId="0" applyNumberFormat="1" applyFont="1" applyFill="1" applyBorder="1" applyAlignment="1" applyProtection="1">
      <alignment vertical="center"/>
      <protection/>
    </xf>
    <xf numFmtId="185" fontId="6" fillId="0" borderId="26" xfId="48" applyNumberFormat="1" applyFont="1" applyFill="1" applyBorder="1" applyAlignment="1">
      <alignment vertical="center"/>
    </xf>
    <xf numFmtId="38" fontId="7" fillId="0" borderId="25" xfId="48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185" fontId="6" fillId="0" borderId="27" xfId="48" applyNumberFormat="1" applyFont="1" applyFill="1" applyBorder="1" applyAlignment="1">
      <alignment vertical="center"/>
    </xf>
    <xf numFmtId="186" fontId="7" fillId="0" borderId="29" xfId="0" applyNumberFormat="1" applyFont="1" applyBorder="1" applyAlignment="1" applyProtection="1">
      <alignment vertical="center"/>
      <protection/>
    </xf>
    <xf numFmtId="186" fontId="7" fillId="0" borderId="30" xfId="0" applyNumberFormat="1" applyFont="1" applyBorder="1" applyAlignment="1" applyProtection="1">
      <alignment vertical="center"/>
      <protection/>
    </xf>
    <xf numFmtId="185" fontId="7" fillId="0" borderId="31" xfId="48" applyNumberFormat="1" applyFont="1" applyBorder="1" applyAlignment="1">
      <alignment vertical="center"/>
    </xf>
    <xf numFmtId="185" fontId="7" fillId="0" borderId="30" xfId="48" applyNumberFormat="1" applyFont="1" applyBorder="1" applyAlignment="1">
      <alignment vertical="center"/>
    </xf>
    <xf numFmtId="185" fontId="7" fillId="0" borderId="30" xfId="48" applyNumberFormat="1" applyFont="1" applyFill="1" applyBorder="1" applyAlignment="1">
      <alignment vertical="center"/>
    </xf>
    <xf numFmtId="186" fontId="7" fillId="0" borderId="29" xfId="0" applyNumberFormat="1" applyFont="1" applyFill="1" applyBorder="1" applyAlignment="1" applyProtection="1">
      <alignment vertical="center"/>
      <protection/>
    </xf>
    <xf numFmtId="186" fontId="7" fillId="0" borderId="30" xfId="0" applyNumberFormat="1" applyFont="1" applyFill="1" applyBorder="1" applyAlignment="1" applyProtection="1">
      <alignment vertical="center"/>
      <protection/>
    </xf>
    <xf numFmtId="185" fontId="6" fillId="0" borderId="30" xfId="48" applyNumberFormat="1" applyFont="1" applyFill="1" applyBorder="1" applyAlignment="1">
      <alignment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2" xfId="48" applyFont="1" applyFill="1" applyBorder="1" applyAlignment="1">
      <alignment vertical="center"/>
    </xf>
    <xf numFmtId="185" fontId="6" fillId="0" borderId="31" xfId="48" applyNumberFormat="1" applyFont="1" applyFill="1" applyBorder="1" applyAlignment="1">
      <alignment vertical="center"/>
    </xf>
    <xf numFmtId="49" fontId="7" fillId="0" borderId="23" xfId="48" applyNumberFormat="1" applyFont="1" applyBorder="1" applyAlignment="1">
      <alignment horizontal="left" vertical="center"/>
    </xf>
    <xf numFmtId="38" fontId="7" fillId="0" borderId="0" xfId="48" applyFont="1" applyAlignment="1">
      <alignment horizontal="right"/>
    </xf>
    <xf numFmtId="38" fontId="7" fillId="0" borderId="0" xfId="48" applyFont="1" applyAlignment="1">
      <alignment/>
    </xf>
    <xf numFmtId="38" fontId="7" fillId="0" borderId="23" xfId="48" applyFont="1" applyBorder="1" applyAlignment="1">
      <alignment horizontal="distributed" vertical="center"/>
    </xf>
    <xf numFmtId="38" fontId="7" fillId="0" borderId="18" xfId="48" applyFont="1" applyBorder="1" applyAlignment="1">
      <alignment horizontal="left" vertical="center"/>
    </xf>
    <xf numFmtId="38" fontId="7" fillId="0" borderId="0" xfId="48" applyFont="1" applyBorder="1" applyAlignment="1">
      <alignment horizontal="distributed" vertical="center"/>
    </xf>
    <xf numFmtId="49" fontId="7" fillId="0" borderId="26" xfId="48" applyNumberFormat="1" applyFont="1" applyBorder="1" applyAlignment="1">
      <alignment horizontal="right" vertical="center"/>
    </xf>
    <xf numFmtId="49" fontId="7" fillId="0" borderId="23" xfId="48" applyNumberFormat="1" applyFont="1" applyBorder="1" applyAlignment="1">
      <alignment horizontal="right" vertical="center"/>
    </xf>
    <xf numFmtId="49" fontId="7" fillId="0" borderId="13" xfId="48" applyNumberFormat="1" applyFont="1" applyBorder="1" applyAlignment="1">
      <alignment horizontal="right" vertical="center"/>
    </xf>
    <xf numFmtId="49" fontId="7" fillId="0" borderId="30" xfId="48" applyNumberFormat="1" applyFont="1" applyBorder="1" applyAlignment="1">
      <alignment horizontal="left" vertical="center"/>
    </xf>
    <xf numFmtId="38" fontId="7" fillId="0" borderId="33" xfId="48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38" fontId="7" fillId="0" borderId="34" xfId="48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/>
    </xf>
    <xf numFmtId="38" fontId="7" fillId="0" borderId="35" xfId="48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38" fontId="7" fillId="0" borderId="35" xfId="48" applyFont="1" applyBorder="1" applyAlignment="1">
      <alignment horizontal="distributed" vertical="center" wrapText="1"/>
    </xf>
    <xf numFmtId="38" fontId="7" fillId="0" borderId="35" xfId="48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/>
    </xf>
    <xf numFmtId="38" fontId="7" fillId="0" borderId="13" xfId="48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7" fillId="0" borderId="13" xfId="48" applyFont="1" applyBorder="1" applyAlignment="1">
      <alignment horizontal="distributed" vertical="center"/>
    </xf>
    <xf numFmtId="38" fontId="7" fillId="0" borderId="14" xfId="48" applyFont="1" applyBorder="1" applyAlignment="1">
      <alignment horizontal="distributed" vertical="center"/>
    </xf>
    <xf numFmtId="49" fontId="7" fillId="0" borderId="30" xfId="48" applyNumberFormat="1" applyFont="1" applyBorder="1" applyAlignment="1">
      <alignment horizontal="distributed" vertical="center"/>
    </xf>
    <xf numFmtId="49" fontId="7" fillId="0" borderId="31" xfId="48" applyNumberFormat="1" applyFont="1" applyBorder="1" applyAlignment="1">
      <alignment horizontal="distributed" vertical="center"/>
    </xf>
    <xf numFmtId="38" fontId="7" fillId="0" borderId="26" xfId="48" applyFont="1" applyBorder="1" applyAlignment="1">
      <alignment horizontal="distributed" vertical="center"/>
    </xf>
    <xf numFmtId="0" fontId="7" fillId="0" borderId="27" xfId="0" applyFont="1" applyBorder="1" applyAlignment="1">
      <alignment/>
    </xf>
    <xf numFmtId="49" fontId="7" fillId="0" borderId="13" xfId="48" applyNumberFormat="1" applyFont="1" applyBorder="1" applyAlignment="1">
      <alignment horizontal="distributed" vertical="center"/>
    </xf>
    <xf numFmtId="49" fontId="7" fillId="0" borderId="14" xfId="48" applyNumberFormat="1" applyFont="1" applyBorder="1" applyAlignment="1">
      <alignment horizontal="distributed" vertical="center"/>
    </xf>
    <xf numFmtId="49" fontId="7" fillId="0" borderId="23" xfId="48" applyNumberFormat="1" applyFont="1" applyBorder="1" applyAlignment="1">
      <alignment horizontal="distributed" vertical="center"/>
    </xf>
    <xf numFmtId="49" fontId="7" fillId="0" borderId="21" xfId="48" applyNumberFormat="1" applyFont="1" applyBorder="1" applyAlignment="1">
      <alignment horizontal="distributed" vertical="center"/>
    </xf>
    <xf numFmtId="38" fontId="7" fillId="0" borderId="33" xfId="48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49" fontId="7" fillId="0" borderId="37" xfId="48" applyNumberFormat="1" applyFont="1" applyBorder="1" applyAlignment="1">
      <alignment horizontal="right" vertic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13" xfId="48" applyNumberFormat="1" applyFont="1" applyBorder="1" applyAlignment="1">
      <alignment horizontal="left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26" xfId="48" applyNumberFormat="1" applyFont="1" applyBorder="1" applyAlignment="1">
      <alignment horizontal="distributed" vertical="center"/>
    </xf>
    <xf numFmtId="49" fontId="7" fillId="0" borderId="27" xfId="48" applyNumberFormat="1" applyFont="1" applyBorder="1" applyAlignment="1">
      <alignment horizontal="distributed" vertical="center"/>
    </xf>
    <xf numFmtId="49" fontId="7" fillId="0" borderId="0" xfId="48" applyNumberFormat="1" applyFont="1" applyBorder="1" applyAlignment="1">
      <alignment horizontal="distributed" vertical="center"/>
    </xf>
    <xf numFmtId="49" fontId="7" fillId="0" borderId="11" xfId="48" applyNumberFormat="1" applyFont="1" applyBorder="1" applyAlignment="1">
      <alignment horizontal="distributed" vertical="center"/>
    </xf>
    <xf numFmtId="49" fontId="7" fillId="0" borderId="18" xfId="48" applyNumberFormat="1" applyFont="1" applyBorder="1" applyAlignment="1">
      <alignment horizontal="distributed" vertical="center"/>
    </xf>
    <xf numFmtId="49" fontId="7" fillId="0" borderId="19" xfId="48" applyNumberFormat="1" applyFont="1" applyBorder="1" applyAlignment="1">
      <alignment horizontal="distributed" vertical="center"/>
    </xf>
    <xf numFmtId="38" fontId="7" fillId="0" borderId="37" xfId="48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/>
    </xf>
    <xf numFmtId="38" fontId="7" fillId="0" borderId="38" xfId="48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/>
    </xf>
    <xf numFmtId="38" fontId="7" fillId="0" borderId="23" xfId="48" applyFont="1" applyBorder="1" applyAlignment="1">
      <alignment horizontal="distributed" vertical="center"/>
    </xf>
    <xf numFmtId="0" fontId="7" fillId="0" borderId="21" xfId="0" applyFont="1" applyBorder="1" applyAlignment="1">
      <alignment/>
    </xf>
    <xf numFmtId="38" fontId="7" fillId="0" borderId="33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4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466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5"/>
  <sheetViews>
    <sheetView showGridLines="0" tabSelected="1" zoomScaleSheetLayoutView="100" zoomScalePageLayoutView="0" workbookViewId="0" topLeftCell="B1">
      <selection activeCell="AG9" sqref="AG9"/>
    </sheetView>
  </sheetViews>
  <sheetFormatPr defaultColWidth="4.796875" defaultRowHeight="14.25"/>
  <cols>
    <col min="1" max="1" width="0" style="1" hidden="1" customWidth="1"/>
    <col min="2" max="2" width="2.69921875" style="1" customWidth="1"/>
    <col min="3" max="3" width="3.19921875" style="2" customWidth="1"/>
    <col min="4" max="4" width="9.5" style="1" customWidth="1"/>
    <col min="5" max="6" width="6.59765625" style="1" hidden="1" customWidth="1"/>
    <col min="7" max="7" width="6.09765625" style="1" hidden="1" customWidth="1"/>
    <col min="8" max="9" width="6.59765625" style="1" hidden="1" customWidth="1"/>
    <col min="10" max="10" width="6.09765625" style="3" hidden="1" customWidth="1"/>
    <col min="11" max="12" width="6.59765625" style="1" hidden="1" customWidth="1"/>
    <col min="13" max="13" width="6.09765625" style="3" hidden="1" customWidth="1"/>
    <col min="14" max="14" width="7" style="1" hidden="1" customWidth="1"/>
    <col min="15" max="15" width="6.69921875" style="1" hidden="1" customWidth="1"/>
    <col min="16" max="16" width="6.59765625" style="1" hidden="1" customWidth="1"/>
    <col min="17" max="21" width="6.69921875" style="1" hidden="1" customWidth="1"/>
    <col min="22" max="22" width="6.69921875" style="31" hidden="1" customWidth="1"/>
    <col min="23" max="25" width="6.69921875" style="1" hidden="1" customWidth="1"/>
    <col min="26" max="28" width="6.69921875" style="4" hidden="1" customWidth="1"/>
    <col min="29" max="31" width="6.69921875" style="1" hidden="1" customWidth="1"/>
    <col min="32" max="40" width="6.69921875" style="1" customWidth="1"/>
    <col min="41" max="41" width="6.69921875" style="1" bestFit="1" customWidth="1"/>
    <col min="42" max="16384" width="4.69921875" style="1" customWidth="1"/>
  </cols>
  <sheetData>
    <row r="1" spans="2:28" ht="24.75" customHeight="1">
      <c r="B1" s="43" t="s">
        <v>76</v>
      </c>
      <c r="C1" s="44"/>
      <c r="D1" s="45"/>
      <c r="E1" s="45"/>
      <c r="F1" s="45"/>
      <c r="G1" s="45"/>
      <c r="H1" s="45"/>
      <c r="I1" s="45"/>
      <c r="J1" s="46"/>
      <c r="K1" s="45"/>
      <c r="L1" s="45"/>
      <c r="M1" s="46"/>
      <c r="N1" s="45"/>
      <c r="O1" s="45"/>
      <c r="P1" s="47"/>
      <c r="Q1" s="47"/>
      <c r="R1" s="45"/>
      <c r="S1" s="45"/>
      <c r="T1" s="45"/>
      <c r="U1" s="45"/>
      <c r="V1" s="48"/>
      <c r="W1" s="45"/>
      <c r="X1" s="45"/>
      <c r="Y1" s="45"/>
      <c r="Z1" s="47"/>
      <c r="AA1" s="47"/>
      <c r="AB1" s="47"/>
    </row>
    <row r="2" spans="2:40" s="7" customFormat="1" ht="16.5" customHeight="1">
      <c r="B2" s="5"/>
      <c r="C2" s="6"/>
      <c r="D2" s="5"/>
      <c r="H2" s="5"/>
      <c r="J2" s="8"/>
      <c r="M2" s="8"/>
      <c r="N2" s="5"/>
      <c r="P2" s="9"/>
      <c r="Q2" s="10"/>
      <c r="T2" s="10"/>
      <c r="V2" s="32"/>
      <c r="W2" s="10"/>
      <c r="Y2" s="32"/>
      <c r="AA2" s="9"/>
      <c r="AB2" s="32"/>
      <c r="AF2" s="10"/>
      <c r="AI2" s="10"/>
      <c r="AL2" s="10" t="s">
        <v>77</v>
      </c>
      <c r="AM2" s="108"/>
      <c r="AN2" s="107" t="s">
        <v>78</v>
      </c>
    </row>
    <row r="3" spans="1:212" s="7" customFormat="1" ht="24.75" customHeight="1">
      <c r="A3" s="8"/>
      <c r="B3" s="140" t="s">
        <v>24</v>
      </c>
      <c r="C3" s="141"/>
      <c r="D3" s="142"/>
      <c r="E3" s="120" t="s">
        <v>25</v>
      </c>
      <c r="F3" s="120" t="s">
        <v>26</v>
      </c>
      <c r="G3" s="120" t="s">
        <v>27</v>
      </c>
      <c r="H3" s="120" t="s">
        <v>28</v>
      </c>
      <c r="I3" s="120" t="s">
        <v>29</v>
      </c>
      <c r="J3" s="158" t="s">
        <v>30</v>
      </c>
      <c r="K3" s="122" t="s">
        <v>31</v>
      </c>
      <c r="L3" s="122" t="s">
        <v>32</v>
      </c>
      <c r="M3" s="138" t="s">
        <v>33</v>
      </c>
      <c r="N3" s="122" t="s">
        <v>34</v>
      </c>
      <c r="O3" s="122" t="s">
        <v>35</v>
      </c>
      <c r="P3" s="116" t="s">
        <v>36</v>
      </c>
      <c r="Q3" s="123" t="s">
        <v>21</v>
      </c>
      <c r="R3" s="122" t="s">
        <v>22</v>
      </c>
      <c r="S3" s="138" t="s">
        <v>23</v>
      </c>
      <c r="T3" s="123" t="s">
        <v>55</v>
      </c>
      <c r="U3" s="122" t="s">
        <v>56</v>
      </c>
      <c r="V3" s="116" t="s">
        <v>57</v>
      </c>
      <c r="W3" s="123" t="s">
        <v>58</v>
      </c>
      <c r="X3" s="122" t="s">
        <v>59</v>
      </c>
      <c r="Y3" s="116" t="s">
        <v>60</v>
      </c>
      <c r="Z3" s="116" t="s">
        <v>61</v>
      </c>
      <c r="AA3" s="118" t="s">
        <v>62</v>
      </c>
      <c r="AB3" s="152" t="s">
        <v>63</v>
      </c>
      <c r="AC3" s="116" t="s">
        <v>64</v>
      </c>
      <c r="AD3" s="118" t="s">
        <v>65</v>
      </c>
      <c r="AE3" s="152" t="s">
        <v>66</v>
      </c>
      <c r="AF3" s="116" t="s">
        <v>67</v>
      </c>
      <c r="AG3" s="118" t="s">
        <v>68</v>
      </c>
      <c r="AH3" s="152" t="s">
        <v>69</v>
      </c>
      <c r="AI3" s="116" t="s">
        <v>70</v>
      </c>
      <c r="AJ3" s="118" t="s">
        <v>71</v>
      </c>
      <c r="AK3" s="154" t="s">
        <v>72</v>
      </c>
      <c r="AL3" s="116" t="s">
        <v>73</v>
      </c>
      <c r="AM3" s="118" t="s">
        <v>74</v>
      </c>
      <c r="AN3" s="152" t="s">
        <v>75</v>
      </c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</row>
    <row r="4" spans="1:212" s="7" customFormat="1" ht="15" customHeight="1">
      <c r="A4" s="8"/>
      <c r="B4" s="143" t="s">
        <v>37</v>
      </c>
      <c r="C4" s="144"/>
      <c r="D4" s="145"/>
      <c r="E4" s="121"/>
      <c r="F4" s="121"/>
      <c r="G4" s="121"/>
      <c r="H4" s="121"/>
      <c r="I4" s="121"/>
      <c r="J4" s="139"/>
      <c r="K4" s="121"/>
      <c r="L4" s="121"/>
      <c r="M4" s="139"/>
      <c r="N4" s="121"/>
      <c r="O4" s="121"/>
      <c r="P4" s="117"/>
      <c r="Q4" s="124"/>
      <c r="R4" s="121"/>
      <c r="S4" s="139"/>
      <c r="T4" s="124"/>
      <c r="U4" s="121"/>
      <c r="V4" s="117"/>
      <c r="W4" s="124"/>
      <c r="X4" s="121"/>
      <c r="Y4" s="117"/>
      <c r="Z4" s="117"/>
      <c r="AA4" s="119"/>
      <c r="AB4" s="153"/>
      <c r="AC4" s="117"/>
      <c r="AD4" s="119"/>
      <c r="AE4" s="153"/>
      <c r="AF4" s="117"/>
      <c r="AG4" s="119"/>
      <c r="AH4" s="153"/>
      <c r="AI4" s="117"/>
      <c r="AJ4" s="119"/>
      <c r="AK4" s="155"/>
      <c r="AL4" s="117"/>
      <c r="AM4" s="119"/>
      <c r="AN4" s="153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</row>
    <row r="5" spans="1:212" s="7" customFormat="1" ht="19.5" customHeight="1">
      <c r="A5" s="8"/>
      <c r="B5" s="110" t="s">
        <v>0</v>
      </c>
      <c r="C5" s="150" t="s">
        <v>38</v>
      </c>
      <c r="D5" s="151"/>
      <c r="E5" s="53">
        <v>439355</v>
      </c>
      <c r="F5" s="54">
        <v>395022</v>
      </c>
      <c r="G5" s="55">
        <f>ROUND(F5/E5*100,1)</f>
        <v>89.9</v>
      </c>
      <c r="H5" s="53">
        <v>432656</v>
      </c>
      <c r="I5" s="54">
        <v>383560</v>
      </c>
      <c r="J5" s="56">
        <f aca="true" t="shared" si="0" ref="J5:J24">ROUND(I5/H5*100,1)</f>
        <v>88.7</v>
      </c>
      <c r="K5" s="53">
        <v>440040</v>
      </c>
      <c r="L5" s="54">
        <v>389646</v>
      </c>
      <c r="M5" s="56">
        <f aca="true" t="shared" si="1" ref="M5:M24">ROUND(L5/K5*100,1)</f>
        <v>88.5</v>
      </c>
      <c r="N5" s="53">
        <v>432978</v>
      </c>
      <c r="O5" s="54">
        <v>380062</v>
      </c>
      <c r="P5" s="57">
        <f aca="true" t="shared" si="2" ref="P5:P24">ROUND(O5/N5*100,1)</f>
        <v>87.8</v>
      </c>
      <c r="Q5" s="58">
        <v>421703</v>
      </c>
      <c r="R5" s="59">
        <v>369198</v>
      </c>
      <c r="S5" s="56">
        <f aca="true" t="shared" si="3" ref="S5:S24">ROUND(R5/Q5*100,1)</f>
        <v>87.5</v>
      </c>
      <c r="T5" s="58">
        <v>425431</v>
      </c>
      <c r="U5" s="59">
        <v>373864</v>
      </c>
      <c r="V5" s="60">
        <f aca="true" t="shared" si="4" ref="V5:V24">ROUND(U5/T5*100,1)</f>
        <v>87.9</v>
      </c>
      <c r="W5" s="61">
        <f>SUM(W6,W11,W17,W18,W19,W20)</f>
        <v>433577</v>
      </c>
      <c r="X5" s="62">
        <f>SUM(X6,X11,X17,X18,X19,X20)</f>
        <v>384062</v>
      </c>
      <c r="Y5" s="60">
        <f>ROUND(X5/W5*100,1)</f>
        <v>88.6</v>
      </c>
      <c r="Z5" s="63">
        <f>SUM(Z6,Z11,Z17,Z18,Z19,Z20)</f>
        <v>447354</v>
      </c>
      <c r="AA5" s="64">
        <f>SUM(AA6,AA11,AA17,AA18,AA19,AA20)</f>
        <v>400190</v>
      </c>
      <c r="AB5" s="60">
        <f>ROUND(AA5/Z5*100,1)</f>
        <v>89.5</v>
      </c>
      <c r="AC5" s="63">
        <f>+AC6+AC11+SUM(AC17:AC20)</f>
        <v>485443</v>
      </c>
      <c r="AD5" s="64">
        <f>+AD6+AD11+SUM(AD17:AD20)</f>
        <v>439578</v>
      </c>
      <c r="AE5" s="60">
        <f aca="true" t="shared" si="5" ref="AE5:AE24">ROUND(AD5/AC5*100,1)</f>
        <v>90.6</v>
      </c>
      <c r="AF5" s="63">
        <f>+AF6+AF11+SUM(AF17:AF20)</f>
        <v>482449</v>
      </c>
      <c r="AG5" s="64">
        <v>437296</v>
      </c>
      <c r="AH5" s="60">
        <f aca="true" t="shared" si="6" ref="AH5:AH24">ROUND(AG5/AF5*100,1)</f>
        <v>90.6</v>
      </c>
      <c r="AI5" s="63">
        <f>+AI6+AI11+SUM(AI17:AI20)</f>
        <v>456048</v>
      </c>
      <c r="AJ5" s="64">
        <v>411247</v>
      </c>
      <c r="AK5" s="65">
        <f aca="true" t="shared" si="7" ref="AK5:AK24">ROUND(AJ5/AI5*100,1)</f>
        <v>90.2</v>
      </c>
      <c r="AL5" s="63">
        <f>+AL6+AL11+SUM(AL17:AL20)</f>
        <v>452907</v>
      </c>
      <c r="AM5" s="64">
        <f>+AM6+AM11+SUM(AM17:AM20)</f>
        <v>407372</v>
      </c>
      <c r="AN5" s="60">
        <f aca="true" t="shared" si="8" ref="AN5:AN24">ROUND(AM5/AL5*100,1)</f>
        <v>89.9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</row>
    <row r="6" spans="1:212" s="7" customFormat="1" ht="19.5" customHeight="1">
      <c r="A6" s="8"/>
      <c r="B6" s="16" t="s">
        <v>13</v>
      </c>
      <c r="C6" s="148" t="s">
        <v>14</v>
      </c>
      <c r="D6" s="149"/>
      <c r="E6" s="11">
        <v>184812</v>
      </c>
      <c r="F6" s="17">
        <v>168775</v>
      </c>
      <c r="G6" s="12">
        <f aca="true" t="shared" si="9" ref="G6:G24">ROUND(F6/E6*100,1)</f>
        <v>91.3</v>
      </c>
      <c r="H6" s="11">
        <v>180910</v>
      </c>
      <c r="I6" s="17">
        <v>162985</v>
      </c>
      <c r="J6" s="13">
        <f t="shared" si="0"/>
        <v>90.1</v>
      </c>
      <c r="K6" s="11">
        <v>181188</v>
      </c>
      <c r="L6" s="17">
        <v>164759</v>
      </c>
      <c r="M6" s="13">
        <f t="shared" si="1"/>
        <v>90.9</v>
      </c>
      <c r="N6" s="11">
        <v>170354</v>
      </c>
      <c r="O6" s="17">
        <v>153798</v>
      </c>
      <c r="P6" s="14">
        <f t="shared" si="2"/>
        <v>90.3</v>
      </c>
      <c r="Q6" s="15">
        <v>168138</v>
      </c>
      <c r="R6" s="18">
        <v>151891</v>
      </c>
      <c r="S6" s="13">
        <f t="shared" si="3"/>
        <v>90.3</v>
      </c>
      <c r="T6" s="15">
        <v>167238</v>
      </c>
      <c r="U6" s="18">
        <v>151572</v>
      </c>
      <c r="V6" s="33">
        <f t="shared" si="4"/>
        <v>90.6</v>
      </c>
      <c r="W6" s="37">
        <v>175518</v>
      </c>
      <c r="X6" s="35">
        <v>160532</v>
      </c>
      <c r="Y6" s="33">
        <f aca="true" t="shared" si="10" ref="Y6:Y24">ROUND(X6/W6*100,1)</f>
        <v>91.5</v>
      </c>
      <c r="Z6" s="40">
        <v>195375</v>
      </c>
      <c r="AA6" s="49">
        <v>180554</v>
      </c>
      <c r="AB6" s="33">
        <f aca="true" t="shared" si="11" ref="AB6:AB24">ROUND(AA6/Z6*100,1)</f>
        <v>92.4</v>
      </c>
      <c r="AC6" s="40">
        <f>SUM(AC7:AC10)</f>
        <v>231566</v>
      </c>
      <c r="AD6" s="49">
        <f>SUM(AD7:AD10)</f>
        <v>215494</v>
      </c>
      <c r="AE6" s="33">
        <f t="shared" si="5"/>
        <v>93.1</v>
      </c>
      <c r="AF6" s="40">
        <f>SUM(AF7:AF10)</f>
        <v>226986</v>
      </c>
      <c r="AG6" s="49">
        <v>209780</v>
      </c>
      <c r="AH6" s="33">
        <f t="shared" si="6"/>
        <v>92.4</v>
      </c>
      <c r="AI6" s="40">
        <f>SUM(AI7:AI10)</f>
        <v>206529</v>
      </c>
      <c r="AJ6" s="49">
        <v>188408</v>
      </c>
      <c r="AK6" s="51">
        <f t="shared" si="7"/>
        <v>91.2</v>
      </c>
      <c r="AL6" s="40">
        <f>SUM(AL7:AL10)</f>
        <v>201142</v>
      </c>
      <c r="AM6" s="49">
        <f>SUM(AM7:AM10)</f>
        <v>182657</v>
      </c>
      <c r="AN6" s="33">
        <f t="shared" si="8"/>
        <v>90.8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</row>
    <row r="7" spans="1:212" s="7" customFormat="1" ht="19.5" customHeight="1">
      <c r="A7" s="8"/>
      <c r="B7" s="111"/>
      <c r="C7" s="19" t="s">
        <v>15</v>
      </c>
      <c r="D7" s="20" t="s">
        <v>39</v>
      </c>
      <c r="E7" s="11">
        <v>2671</v>
      </c>
      <c r="F7" s="17">
        <v>2393</v>
      </c>
      <c r="G7" s="12">
        <f t="shared" si="9"/>
        <v>89.6</v>
      </c>
      <c r="H7" s="11">
        <v>2677</v>
      </c>
      <c r="I7" s="17">
        <v>2381</v>
      </c>
      <c r="J7" s="13">
        <f t="shared" si="0"/>
        <v>88.9</v>
      </c>
      <c r="K7" s="11">
        <v>2685</v>
      </c>
      <c r="L7" s="17">
        <v>2386</v>
      </c>
      <c r="M7" s="13">
        <f t="shared" si="1"/>
        <v>88.9</v>
      </c>
      <c r="N7" s="11">
        <v>2678</v>
      </c>
      <c r="O7" s="17">
        <v>2371</v>
      </c>
      <c r="P7" s="14">
        <f t="shared" si="2"/>
        <v>88.5</v>
      </c>
      <c r="Q7" s="15">
        <v>2696</v>
      </c>
      <c r="R7" s="18">
        <v>2376</v>
      </c>
      <c r="S7" s="13">
        <f t="shared" si="3"/>
        <v>88.1</v>
      </c>
      <c r="T7" s="15">
        <v>3551</v>
      </c>
      <c r="U7" s="18">
        <v>3130</v>
      </c>
      <c r="V7" s="33">
        <v>88.2</v>
      </c>
      <c r="W7" s="37">
        <v>3932</v>
      </c>
      <c r="X7" s="35">
        <v>3501</v>
      </c>
      <c r="Y7" s="33">
        <f t="shared" si="10"/>
        <v>89</v>
      </c>
      <c r="Z7" s="40">
        <v>4425</v>
      </c>
      <c r="AA7" s="49">
        <v>3979</v>
      </c>
      <c r="AB7" s="33">
        <f t="shared" si="11"/>
        <v>89.9</v>
      </c>
      <c r="AC7" s="40">
        <v>4489</v>
      </c>
      <c r="AD7" s="49">
        <v>4079</v>
      </c>
      <c r="AE7" s="33">
        <f t="shared" si="5"/>
        <v>90.9</v>
      </c>
      <c r="AF7" s="40">
        <v>4623</v>
      </c>
      <c r="AG7" s="49">
        <v>4183</v>
      </c>
      <c r="AH7" s="33">
        <f t="shared" si="6"/>
        <v>90.5</v>
      </c>
      <c r="AI7" s="40">
        <v>4694</v>
      </c>
      <c r="AJ7" s="49">
        <v>4219</v>
      </c>
      <c r="AK7" s="51">
        <f t="shared" si="7"/>
        <v>89.9</v>
      </c>
      <c r="AL7" s="40">
        <v>4654</v>
      </c>
      <c r="AM7" s="49">
        <v>4138</v>
      </c>
      <c r="AN7" s="33">
        <f t="shared" si="8"/>
        <v>88.9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</row>
    <row r="8" spans="1:212" s="7" customFormat="1" ht="19.5" customHeight="1">
      <c r="A8" s="8"/>
      <c r="B8" s="111"/>
      <c r="C8" s="19" t="s">
        <v>1</v>
      </c>
      <c r="D8" s="20" t="s">
        <v>40</v>
      </c>
      <c r="E8" s="11">
        <v>141814</v>
      </c>
      <c r="F8" s="17">
        <v>127573</v>
      </c>
      <c r="G8" s="12">
        <f t="shared" si="9"/>
        <v>90</v>
      </c>
      <c r="H8" s="11">
        <v>135258</v>
      </c>
      <c r="I8" s="17">
        <v>120706</v>
      </c>
      <c r="J8" s="13">
        <f t="shared" si="0"/>
        <v>89.2</v>
      </c>
      <c r="K8" s="11">
        <v>133526</v>
      </c>
      <c r="L8" s="17">
        <v>118815</v>
      </c>
      <c r="M8" s="13">
        <f t="shared" si="1"/>
        <v>89</v>
      </c>
      <c r="N8" s="11">
        <v>131529</v>
      </c>
      <c r="O8" s="17">
        <v>116616</v>
      </c>
      <c r="P8" s="14">
        <f t="shared" si="2"/>
        <v>88.7</v>
      </c>
      <c r="Q8" s="15">
        <v>124426</v>
      </c>
      <c r="R8" s="18">
        <v>109880</v>
      </c>
      <c r="S8" s="13">
        <f t="shared" si="3"/>
        <v>88.3</v>
      </c>
      <c r="T8" s="15">
        <v>118828</v>
      </c>
      <c r="U8" s="18">
        <v>104921</v>
      </c>
      <c r="V8" s="33">
        <f t="shared" si="4"/>
        <v>88.3</v>
      </c>
      <c r="W8" s="37">
        <v>122959</v>
      </c>
      <c r="X8" s="35">
        <v>109593</v>
      </c>
      <c r="Y8" s="33">
        <f t="shared" si="10"/>
        <v>89.1</v>
      </c>
      <c r="Z8" s="40">
        <v>132881</v>
      </c>
      <c r="AA8" s="49">
        <v>119645</v>
      </c>
      <c r="AB8" s="33">
        <f t="shared" si="11"/>
        <v>90</v>
      </c>
      <c r="AC8" s="40">
        <v>162797</v>
      </c>
      <c r="AD8" s="49">
        <v>148158</v>
      </c>
      <c r="AE8" s="33">
        <f t="shared" si="5"/>
        <v>91</v>
      </c>
      <c r="AF8" s="40">
        <v>167587</v>
      </c>
      <c r="AG8" s="49">
        <v>151749</v>
      </c>
      <c r="AH8" s="33">
        <f t="shared" si="6"/>
        <v>90.5</v>
      </c>
      <c r="AI8" s="40">
        <v>167238</v>
      </c>
      <c r="AJ8" s="49">
        <v>150484</v>
      </c>
      <c r="AK8" s="51">
        <f t="shared" si="7"/>
        <v>90</v>
      </c>
      <c r="AL8" s="40">
        <v>156687</v>
      </c>
      <c r="AM8" s="49">
        <v>139635</v>
      </c>
      <c r="AN8" s="33">
        <f t="shared" si="8"/>
        <v>89.1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</row>
    <row r="9" spans="1:41" s="7" customFormat="1" ht="19.5" customHeight="1">
      <c r="A9" s="8"/>
      <c r="B9" s="111"/>
      <c r="C9" s="19" t="s">
        <v>2</v>
      </c>
      <c r="D9" s="20" t="s">
        <v>41</v>
      </c>
      <c r="E9" s="11">
        <v>8733</v>
      </c>
      <c r="F9" s="17">
        <v>8300</v>
      </c>
      <c r="G9" s="12">
        <f t="shared" si="9"/>
        <v>95</v>
      </c>
      <c r="H9" s="11">
        <v>9040</v>
      </c>
      <c r="I9" s="17">
        <v>8605</v>
      </c>
      <c r="J9" s="13">
        <f t="shared" si="0"/>
        <v>95.2</v>
      </c>
      <c r="K9" s="11">
        <v>9109</v>
      </c>
      <c r="L9" s="17">
        <v>8623</v>
      </c>
      <c r="M9" s="13">
        <f t="shared" si="1"/>
        <v>94.7</v>
      </c>
      <c r="N9" s="11">
        <v>8904</v>
      </c>
      <c r="O9" s="17">
        <v>8433</v>
      </c>
      <c r="P9" s="14">
        <f t="shared" si="2"/>
        <v>94.7</v>
      </c>
      <c r="Q9" s="15">
        <v>9025</v>
      </c>
      <c r="R9" s="18">
        <v>8550</v>
      </c>
      <c r="S9" s="13">
        <f t="shared" si="3"/>
        <v>94.7</v>
      </c>
      <c r="T9" s="15">
        <v>9288</v>
      </c>
      <c r="U9" s="18">
        <v>8853</v>
      </c>
      <c r="V9" s="33">
        <f t="shared" si="4"/>
        <v>95.3</v>
      </c>
      <c r="W9" s="37">
        <v>9266</v>
      </c>
      <c r="X9" s="35">
        <v>8891</v>
      </c>
      <c r="Y9" s="33">
        <f t="shared" si="10"/>
        <v>96</v>
      </c>
      <c r="Z9" s="40">
        <v>9241</v>
      </c>
      <c r="AA9" s="49">
        <v>8838</v>
      </c>
      <c r="AB9" s="33">
        <f t="shared" si="11"/>
        <v>95.6</v>
      </c>
      <c r="AC9" s="40">
        <v>9442</v>
      </c>
      <c r="AD9" s="49">
        <v>9108</v>
      </c>
      <c r="AE9" s="33">
        <f t="shared" si="5"/>
        <v>96.5</v>
      </c>
      <c r="AF9" s="40">
        <v>9422</v>
      </c>
      <c r="AG9" s="49">
        <v>9091</v>
      </c>
      <c r="AH9" s="33">
        <f t="shared" si="6"/>
        <v>96.5</v>
      </c>
      <c r="AI9" s="40">
        <v>9275</v>
      </c>
      <c r="AJ9" s="49">
        <v>8908</v>
      </c>
      <c r="AK9" s="51">
        <f t="shared" si="7"/>
        <v>96</v>
      </c>
      <c r="AL9" s="40">
        <v>9475</v>
      </c>
      <c r="AM9" s="49">
        <v>9103</v>
      </c>
      <c r="AN9" s="33">
        <f t="shared" si="8"/>
        <v>96.1</v>
      </c>
      <c r="AO9" s="8"/>
    </row>
    <row r="10" spans="1:41" s="7" customFormat="1" ht="19.5" customHeight="1">
      <c r="A10" s="8"/>
      <c r="B10" s="109"/>
      <c r="C10" s="106" t="s">
        <v>3</v>
      </c>
      <c r="D10" s="66" t="s">
        <v>42</v>
      </c>
      <c r="E10" s="67">
        <v>31594</v>
      </c>
      <c r="F10" s="68">
        <v>30509</v>
      </c>
      <c r="G10" s="69">
        <f t="shared" si="9"/>
        <v>96.6</v>
      </c>
      <c r="H10" s="67">
        <v>32173</v>
      </c>
      <c r="I10" s="68">
        <v>31293</v>
      </c>
      <c r="J10" s="70">
        <f t="shared" si="0"/>
        <v>97.3</v>
      </c>
      <c r="K10" s="67">
        <v>35868</v>
      </c>
      <c r="L10" s="68">
        <v>34935</v>
      </c>
      <c r="M10" s="70">
        <f t="shared" si="1"/>
        <v>97.4</v>
      </c>
      <c r="N10" s="67">
        <v>27243</v>
      </c>
      <c r="O10" s="68">
        <v>26378</v>
      </c>
      <c r="P10" s="71">
        <f t="shared" si="2"/>
        <v>96.8</v>
      </c>
      <c r="Q10" s="72">
        <v>31991</v>
      </c>
      <c r="R10" s="73">
        <v>31084</v>
      </c>
      <c r="S10" s="70">
        <f t="shared" si="3"/>
        <v>97.2</v>
      </c>
      <c r="T10" s="72">
        <v>35571</v>
      </c>
      <c r="U10" s="73">
        <v>34668</v>
      </c>
      <c r="V10" s="74">
        <f t="shared" si="4"/>
        <v>97.5</v>
      </c>
      <c r="W10" s="75">
        <v>39362</v>
      </c>
      <c r="X10" s="76">
        <v>38547</v>
      </c>
      <c r="Y10" s="74">
        <f t="shared" si="10"/>
        <v>97.9</v>
      </c>
      <c r="Z10" s="77">
        <v>48827</v>
      </c>
      <c r="AA10" s="78">
        <v>48091</v>
      </c>
      <c r="AB10" s="74">
        <f t="shared" si="11"/>
        <v>98.5</v>
      </c>
      <c r="AC10" s="77">
        <v>54838</v>
      </c>
      <c r="AD10" s="78">
        <v>54149</v>
      </c>
      <c r="AE10" s="74">
        <f t="shared" si="5"/>
        <v>98.7</v>
      </c>
      <c r="AF10" s="77">
        <v>45354</v>
      </c>
      <c r="AG10" s="78">
        <v>44756</v>
      </c>
      <c r="AH10" s="74">
        <f t="shared" si="6"/>
        <v>98.7</v>
      </c>
      <c r="AI10" s="77">
        <v>25322</v>
      </c>
      <c r="AJ10" s="78">
        <v>24798</v>
      </c>
      <c r="AK10" s="79">
        <f t="shared" si="7"/>
        <v>97.9</v>
      </c>
      <c r="AL10" s="77">
        <v>30326</v>
      </c>
      <c r="AM10" s="78">
        <v>29781</v>
      </c>
      <c r="AN10" s="74">
        <f t="shared" si="8"/>
        <v>98.2</v>
      </c>
      <c r="AO10" s="8"/>
    </row>
    <row r="11" spans="1:41" s="7" customFormat="1" ht="19.5" customHeight="1">
      <c r="A11" s="8"/>
      <c r="B11" s="16" t="s">
        <v>16</v>
      </c>
      <c r="C11" s="148" t="s">
        <v>17</v>
      </c>
      <c r="D11" s="149"/>
      <c r="E11" s="11">
        <v>226434</v>
      </c>
      <c r="F11" s="17">
        <v>201465</v>
      </c>
      <c r="G11" s="12">
        <f t="shared" si="9"/>
        <v>89</v>
      </c>
      <c r="H11" s="11">
        <v>223772</v>
      </c>
      <c r="I11" s="17">
        <v>195842</v>
      </c>
      <c r="J11" s="13">
        <f t="shared" si="0"/>
        <v>87.5</v>
      </c>
      <c r="K11" s="11">
        <v>230948</v>
      </c>
      <c r="L11" s="17">
        <v>200481</v>
      </c>
      <c r="M11" s="13">
        <f t="shared" si="1"/>
        <v>86.8</v>
      </c>
      <c r="N11" s="11">
        <v>235310</v>
      </c>
      <c r="O11" s="17">
        <v>202254</v>
      </c>
      <c r="P11" s="14">
        <f t="shared" si="2"/>
        <v>86</v>
      </c>
      <c r="Q11" s="15">
        <v>226567</v>
      </c>
      <c r="R11" s="18">
        <v>193046</v>
      </c>
      <c r="S11" s="13">
        <f t="shared" si="3"/>
        <v>85.2</v>
      </c>
      <c r="T11" s="15">
        <v>231327</v>
      </c>
      <c r="U11" s="18">
        <v>197755</v>
      </c>
      <c r="V11" s="33">
        <f t="shared" si="4"/>
        <v>85.5</v>
      </c>
      <c r="W11" s="37">
        <v>231874</v>
      </c>
      <c r="X11" s="35">
        <v>199506</v>
      </c>
      <c r="Y11" s="33">
        <f t="shared" si="10"/>
        <v>86</v>
      </c>
      <c r="Z11" s="40">
        <v>225409</v>
      </c>
      <c r="AA11" s="49">
        <v>194934</v>
      </c>
      <c r="AB11" s="33">
        <f t="shared" si="11"/>
        <v>86.5</v>
      </c>
      <c r="AC11" s="40">
        <f>SUM(AC12+AC16)</f>
        <v>227409</v>
      </c>
      <c r="AD11" s="49">
        <f>SUM(AD12+AD16)</f>
        <v>199321</v>
      </c>
      <c r="AE11" s="33">
        <f t="shared" si="5"/>
        <v>87.6</v>
      </c>
      <c r="AF11" s="40">
        <f>SUM(AF12+AF16)</f>
        <v>230023</v>
      </c>
      <c r="AG11" s="49">
        <f>SUM(AG12+AG16)</f>
        <v>203449</v>
      </c>
      <c r="AH11" s="33">
        <f t="shared" si="6"/>
        <v>88.4</v>
      </c>
      <c r="AI11" s="40">
        <v>224850</v>
      </c>
      <c r="AJ11" s="49">
        <f>SUM(AJ12+AJ16)</f>
        <v>199369</v>
      </c>
      <c r="AK11" s="51">
        <f t="shared" si="7"/>
        <v>88.7</v>
      </c>
      <c r="AL11" s="40">
        <f>SUM(AL12+AL16)</f>
        <v>226156</v>
      </c>
      <c r="AM11" s="49">
        <f>SUM(AM12+AM16)</f>
        <v>200600</v>
      </c>
      <c r="AN11" s="33">
        <f t="shared" si="8"/>
        <v>88.7</v>
      </c>
      <c r="AO11" s="8"/>
    </row>
    <row r="12" spans="1:41" s="7" customFormat="1" ht="19.5" customHeight="1">
      <c r="A12" s="8"/>
      <c r="B12" s="111"/>
      <c r="C12" s="19" t="s">
        <v>4</v>
      </c>
      <c r="D12" s="20" t="s">
        <v>43</v>
      </c>
      <c r="E12" s="11">
        <v>225073</v>
      </c>
      <c r="F12" s="17">
        <v>200104</v>
      </c>
      <c r="G12" s="12">
        <f t="shared" si="9"/>
        <v>88.9</v>
      </c>
      <c r="H12" s="11">
        <v>222355</v>
      </c>
      <c r="I12" s="17">
        <v>194425</v>
      </c>
      <c r="J12" s="13">
        <f t="shared" si="0"/>
        <v>87.4</v>
      </c>
      <c r="K12" s="11">
        <v>229468</v>
      </c>
      <c r="L12" s="17">
        <v>199000</v>
      </c>
      <c r="M12" s="13">
        <f t="shared" si="1"/>
        <v>86.7</v>
      </c>
      <c r="N12" s="11">
        <v>233935</v>
      </c>
      <c r="O12" s="17">
        <v>200879</v>
      </c>
      <c r="P12" s="14">
        <f t="shared" si="2"/>
        <v>85.9</v>
      </c>
      <c r="Q12" s="15">
        <v>225225</v>
      </c>
      <c r="R12" s="18">
        <v>191704</v>
      </c>
      <c r="S12" s="13">
        <f t="shared" si="3"/>
        <v>85.1</v>
      </c>
      <c r="T12" s="15">
        <v>229798</v>
      </c>
      <c r="U12" s="18">
        <v>196226</v>
      </c>
      <c r="V12" s="33">
        <f t="shared" si="4"/>
        <v>85.4</v>
      </c>
      <c r="W12" s="37">
        <v>230467</v>
      </c>
      <c r="X12" s="35">
        <v>198099</v>
      </c>
      <c r="Y12" s="33">
        <f t="shared" si="10"/>
        <v>86</v>
      </c>
      <c r="Z12" s="40">
        <v>224005</v>
      </c>
      <c r="AA12" s="49">
        <v>193530</v>
      </c>
      <c r="AB12" s="33">
        <f t="shared" si="11"/>
        <v>86.4</v>
      </c>
      <c r="AC12" s="40">
        <f>SUM(AC13:AC15)</f>
        <v>225536</v>
      </c>
      <c r="AD12" s="49">
        <f>SUM(AD13:AD15)</f>
        <v>197448</v>
      </c>
      <c r="AE12" s="33">
        <f t="shared" si="5"/>
        <v>87.5</v>
      </c>
      <c r="AF12" s="40">
        <f>SUM(AF13:AF15)</f>
        <v>228379</v>
      </c>
      <c r="AG12" s="49">
        <f>SUM(AG13:AG15)</f>
        <v>201805</v>
      </c>
      <c r="AH12" s="33">
        <f t="shared" si="6"/>
        <v>88.4</v>
      </c>
      <c r="AI12" s="40">
        <f>SUM(AI13:AI15)</f>
        <v>223181</v>
      </c>
      <c r="AJ12" s="49">
        <v>197701</v>
      </c>
      <c r="AK12" s="51">
        <f t="shared" si="7"/>
        <v>88.6</v>
      </c>
      <c r="AL12" s="40">
        <f>SUM(AL13:AL15)</f>
        <v>224486</v>
      </c>
      <c r="AM12" s="49">
        <f>SUM(AM13:AM15)</f>
        <v>198930</v>
      </c>
      <c r="AN12" s="33">
        <f t="shared" si="8"/>
        <v>88.6</v>
      </c>
      <c r="AO12" s="8"/>
    </row>
    <row r="13" spans="1:41" s="7" customFormat="1" ht="19.5" customHeight="1">
      <c r="A13" s="8"/>
      <c r="B13" s="111"/>
      <c r="C13" s="16" t="s">
        <v>18</v>
      </c>
      <c r="D13" s="20" t="s">
        <v>19</v>
      </c>
      <c r="E13" s="11">
        <v>69894</v>
      </c>
      <c r="F13" s="17">
        <v>61765</v>
      </c>
      <c r="G13" s="12">
        <f t="shared" si="9"/>
        <v>88.4</v>
      </c>
      <c r="H13" s="11">
        <v>71978</v>
      </c>
      <c r="I13" s="17">
        <v>62614</v>
      </c>
      <c r="J13" s="13">
        <f t="shared" si="0"/>
        <v>87</v>
      </c>
      <c r="K13" s="11">
        <v>73887</v>
      </c>
      <c r="L13" s="17">
        <v>63648</v>
      </c>
      <c r="M13" s="13">
        <f t="shared" si="1"/>
        <v>86.1</v>
      </c>
      <c r="N13" s="11">
        <v>74614</v>
      </c>
      <c r="O13" s="17">
        <v>63672</v>
      </c>
      <c r="P13" s="14">
        <f t="shared" si="2"/>
        <v>85.3</v>
      </c>
      <c r="Q13" s="15">
        <v>75979</v>
      </c>
      <c r="R13" s="18">
        <v>64257</v>
      </c>
      <c r="S13" s="13">
        <f t="shared" si="3"/>
        <v>84.6</v>
      </c>
      <c r="T13" s="15">
        <v>75837</v>
      </c>
      <c r="U13" s="18">
        <v>64249</v>
      </c>
      <c r="V13" s="33">
        <f t="shared" si="4"/>
        <v>84.7</v>
      </c>
      <c r="W13" s="37">
        <v>75038</v>
      </c>
      <c r="X13" s="35">
        <v>64008</v>
      </c>
      <c r="Y13" s="33">
        <f t="shared" si="10"/>
        <v>85.3</v>
      </c>
      <c r="Z13" s="40">
        <v>76700</v>
      </c>
      <c r="AA13" s="49">
        <v>65792</v>
      </c>
      <c r="AB13" s="33">
        <f t="shared" si="11"/>
        <v>85.8</v>
      </c>
      <c r="AC13" s="40">
        <v>75684</v>
      </c>
      <c r="AD13" s="49">
        <v>65799</v>
      </c>
      <c r="AE13" s="33">
        <f t="shared" si="5"/>
        <v>86.9</v>
      </c>
      <c r="AF13" s="40">
        <v>75554</v>
      </c>
      <c r="AG13" s="49">
        <v>66382</v>
      </c>
      <c r="AH13" s="33">
        <f t="shared" si="6"/>
        <v>87.9</v>
      </c>
      <c r="AI13" s="40">
        <v>74588</v>
      </c>
      <c r="AJ13" s="49">
        <v>65722</v>
      </c>
      <c r="AK13" s="51">
        <f t="shared" si="7"/>
        <v>88.1</v>
      </c>
      <c r="AL13" s="40">
        <v>74319</v>
      </c>
      <c r="AM13" s="49">
        <v>65497</v>
      </c>
      <c r="AN13" s="33">
        <f t="shared" si="8"/>
        <v>88.1</v>
      </c>
      <c r="AO13" s="8"/>
    </row>
    <row r="14" spans="1:41" s="7" customFormat="1" ht="19.5" customHeight="1">
      <c r="A14" s="8"/>
      <c r="B14" s="111"/>
      <c r="C14" s="16" t="s">
        <v>20</v>
      </c>
      <c r="D14" s="20" t="s">
        <v>44</v>
      </c>
      <c r="E14" s="11">
        <v>104181</v>
      </c>
      <c r="F14" s="17">
        <v>92203</v>
      </c>
      <c r="G14" s="12">
        <f t="shared" si="9"/>
        <v>88.5</v>
      </c>
      <c r="H14" s="11">
        <v>99281</v>
      </c>
      <c r="I14" s="17">
        <v>86201</v>
      </c>
      <c r="J14" s="13">
        <f t="shared" si="0"/>
        <v>86.8</v>
      </c>
      <c r="K14" s="11">
        <v>104638</v>
      </c>
      <c r="L14" s="17">
        <v>90249</v>
      </c>
      <c r="M14" s="13">
        <f t="shared" si="1"/>
        <v>86.2</v>
      </c>
      <c r="N14" s="11">
        <v>109280</v>
      </c>
      <c r="O14" s="17">
        <v>93387</v>
      </c>
      <c r="P14" s="14">
        <f t="shared" si="2"/>
        <v>85.5</v>
      </c>
      <c r="Q14" s="15">
        <v>100486</v>
      </c>
      <c r="R14" s="18">
        <v>85090</v>
      </c>
      <c r="S14" s="13">
        <f t="shared" si="3"/>
        <v>84.7</v>
      </c>
      <c r="T14" s="15">
        <v>103838</v>
      </c>
      <c r="U14" s="18">
        <v>88095</v>
      </c>
      <c r="V14" s="33">
        <f t="shared" si="4"/>
        <v>84.8</v>
      </c>
      <c r="W14" s="37">
        <v>106696</v>
      </c>
      <c r="X14" s="35">
        <v>91097</v>
      </c>
      <c r="Y14" s="33">
        <f t="shared" si="10"/>
        <v>85.4</v>
      </c>
      <c r="Z14" s="40">
        <v>96452</v>
      </c>
      <c r="AA14" s="49">
        <v>82624</v>
      </c>
      <c r="AB14" s="33">
        <f t="shared" si="11"/>
        <v>85.7</v>
      </c>
      <c r="AC14" s="40">
        <v>98607</v>
      </c>
      <c r="AD14" s="49">
        <v>85759</v>
      </c>
      <c r="AE14" s="33">
        <f t="shared" si="5"/>
        <v>87</v>
      </c>
      <c r="AF14" s="40">
        <v>100781</v>
      </c>
      <c r="AG14" s="49">
        <v>88511</v>
      </c>
      <c r="AH14" s="33">
        <f t="shared" si="6"/>
        <v>87.8</v>
      </c>
      <c r="AI14" s="40">
        <v>96680</v>
      </c>
      <c r="AJ14" s="49">
        <v>85130</v>
      </c>
      <c r="AK14" s="51">
        <f t="shared" si="7"/>
        <v>88.1</v>
      </c>
      <c r="AL14" s="40">
        <v>99651</v>
      </c>
      <c r="AM14" s="49">
        <v>87789</v>
      </c>
      <c r="AN14" s="33">
        <f t="shared" si="8"/>
        <v>88.1</v>
      </c>
      <c r="AO14" s="8"/>
    </row>
    <row r="15" spans="1:41" s="7" customFormat="1" ht="19.5" customHeight="1">
      <c r="A15" s="8"/>
      <c r="B15" s="111"/>
      <c r="C15" s="16" t="s">
        <v>5</v>
      </c>
      <c r="D15" s="20" t="s">
        <v>45</v>
      </c>
      <c r="E15" s="11">
        <v>50998</v>
      </c>
      <c r="F15" s="17">
        <v>46136</v>
      </c>
      <c r="G15" s="12">
        <f t="shared" si="9"/>
        <v>90.5</v>
      </c>
      <c r="H15" s="11">
        <v>51096</v>
      </c>
      <c r="I15" s="17">
        <v>45610</v>
      </c>
      <c r="J15" s="13">
        <f t="shared" si="0"/>
        <v>89.3</v>
      </c>
      <c r="K15" s="11">
        <v>50943</v>
      </c>
      <c r="L15" s="17">
        <v>45103</v>
      </c>
      <c r="M15" s="13">
        <f t="shared" si="1"/>
        <v>88.5</v>
      </c>
      <c r="N15" s="11">
        <v>50042</v>
      </c>
      <c r="O15" s="17">
        <v>43820</v>
      </c>
      <c r="P15" s="14">
        <f t="shared" si="2"/>
        <v>87.6</v>
      </c>
      <c r="Q15" s="15">
        <v>48760</v>
      </c>
      <c r="R15" s="18">
        <v>42357</v>
      </c>
      <c r="S15" s="13">
        <f t="shared" si="3"/>
        <v>86.9</v>
      </c>
      <c r="T15" s="15">
        <v>50123</v>
      </c>
      <c r="U15" s="18">
        <v>43882</v>
      </c>
      <c r="V15" s="33">
        <v>87.6</v>
      </c>
      <c r="W15" s="37">
        <v>48733</v>
      </c>
      <c r="X15" s="35">
        <v>42994</v>
      </c>
      <c r="Y15" s="33">
        <f t="shared" si="10"/>
        <v>88.2</v>
      </c>
      <c r="Z15" s="40">
        <v>50853</v>
      </c>
      <c r="AA15" s="49">
        <v>45114</v>
      </c>
      <c r="AB15" s="33">
        <f t="shared" si="11"/>
        <v>88.7</v>
      </c>
      <c r="AC15" s="40">
        <v>51245</v>
      </c>
      <c r="AD15" s="49">
        <v>45890</v>
      </c>
      <c r="AE15" s="33">
        <f t="shared" si="5"/>
        <v>89.6</v>
      </c>
      <c r="AF15" s="40">
        <v>52044</v>
      </c>
      <c r="AG15" s="49">
        <v>46912</v>
      </c>
      <c r="AH15" s="33">
        <f t="shared" si="6"/>
        <v>90.1</v>
      </c>
      <c r="AI15" s="40">
        <v>51913</v>
      </c>
      <c r="AJ15" s="49">
        <v>46848</v>
      </c>
      <c r="AK15" s="51">
        <f t="shared" si="7"/>
        <v>90.2</v>
      </c>
      <c r="AL15" s="40">
        <v>50516</v>
      </c>
      <c r="AM15" s="49">
        <v>45644</v>
      </c>
      <c r="AN15" s="33">
        <f t="shared" si="8"/>
        <v>90.4</v>
      </c>
      <c r="AO15" s="8"/>
    </row>
    <row r="16" spans="1:41" s="7" customFormat="1" ht="19.5" customHeight="1">
      <c r="A16" s="8"/>
      <c r="B16" s="109"/>
      <c r="C16" s="106" t="s">
        <v>1</v>
      </c>
      <c r="D16" s="66" t="s">
        <v>46</v>
      </c>
      <c r="E16" s="67">
        <v>1361</v>
      </c>
      <c r="F16" s="68">
        <v>1361</v>
      </c>
      <c r="G16" s="69">
        <f t="shared" si="9"/>
        <v>100</v>
      </c>
      <c r="H16" s="67">
        <v>1417</v>
      </c>
      <c r="I16" s="68">
        <v>1417</v>
      </c>
      <c r="J16" s="70">
        <f t="shared" si="0"/>
        <v>100</v>
      </c>
      <c r="K16" s="67">
        <v>1480</v>
      </c>
      <c r="L16" s="68">
        <v>1480</v>
      </c>
      <c r="M16" s="70">
        <f t="shared" si="1"/>
        <v>100</v>
      </c>
      <c r="N16" s="67">
        <v>1375</v>
      </c>
      <c r="O16" s="68">
        <v>1375</v>
      </c>
      <c r="P16" s="71">
        <f t="shared" si="2"/>
        <v>100</v>
      </c>
      <c r="Q16" s="72">
        <v>1342</v>
      </c>
      <c r="R16" s="73">
        <v>1342</v>
      </c>
      <c r="S16" s="70">
        <f t="shared" si="3"/>
        <v>100</v>
      </c>
      <c r="T16" s="72">
        <v>1529</v>
      </c>
      <c r="U16" s="73">
        <v>1529</v>
      </c>
      <c r="V16" s="74">
        <f t="shared" si="4"/>
        <v>100</v>
      </c>
      <c r="W16" s="75">
        <v>1407</v>
      </c>
      <c r="X16" s="76">
        <v>1407</v>
      </c>
      <c r="Y16" s="74">
        <f t="shared" si="10"/>
        <v>100</v>
      </c>
      <c r="Z16" s="77">
        <v>1404</v>
      </c>
      <c r="AA16" s="78">
        <v>1404</v>
      </c>
      <c r="AB16" s="74">
        <f t="shared" si="11"/>
        <v>100</v>
      </c>
      <c r="AC16" s="77">
        <v>1873</v>
      </c>
      <c r="AD16" s="78">
        <v>1873</v>
      </c>
      <c r="AE16" s="74">
        <f t="shared" si="5"/>
        <v>100</v>
      </c>
      <c r="AF16" s="77">
        <v>1644</v>
      </c>
      <c r="AG16" s="78">
        <v>1644</v>
      </c>
      <c r="AH16" s="74">
        <f t="shared" si="6"/>
        <v>100</v>
      </c>
      <c r="AI16" s="77">
        <v>1668</v>
      </c>
      <c r="AJ16" s="78">
        <v>1668</v>
      </c>
      <c r="AK16" s="79">
        <f t="shared" si="7"/>
        <v>100</v>
      </c>
      <c r="AL16" s="77">
        <v>1670</v>
      </c>
      <c r="AM16" s="78">
        <v>1670</v>
      </c>
      <c r="AN16" s="74">
        <f t="shared" si="8"/>
        <v>100</v>
      </c>
      <c r="AO16" s="8"/>
    </row>
    <row r="17" spans="1:41" s="7" customFormat="1" ht="19.5" customHeight="1">
      <c r="A17" s="8"/>
      <c r="B17" s="112" t="s">
        <v>6</v>
      </c>
      <c r="C17" s="146" t="s">
        <v>47</v>
      </c>
      <c r="D17" s="147"/>
      <c r="E17" s="67">
        <v>3434</v>
      </c>
      <c r="F17" s="68">
        <v>3048</v>
      </c>
      <c r="G17" s="69">
        <f t="shared" si="9"/>
        <v>88.8</v>
      </c>
      <c r="H17" s="67">
        <v>3623</v>
      </c>
      <c r="I17" s="68">
        <v>3193</v>
      </c>
      <c r="J17" s="70">
        <f t="shared" si="0"/>
        <v>88.1</v>
      </c>
      <c r="K17" s="67">
        <v>3829</v>
      </c>
      <c r="L17" s="68">
        <v>3352</v>
      </c>
      <c r="M17" s="70">
        <f t="shared" si="1"/>
        <v>87.5</v>
      </c>
      <c r="N17" s="67">
        <v>4024</v>
      </c>
      <c r="O17" s="68">
        <v>3492</v>
      </c>
      <c r="P17" s="71">
        <f t="shared" si="2"/>
        <v>86.8</v>
      </c>
      <c r="Q17" s="72">
        <v>4247</v>
      </c>
      <c r="R17" s="73">
        <v>3662</v>
      </c>
      <c r="S17" s="70">
        <f t="shared" si="3"/>
        <v>86.2</v>
      </c>
      <c r="T17" s="72">
        <v>4464</v>
      </c>
      <c r="U17" s="73">
        <v>3823</v>
      </c>
      <c r="V17" s="74">
        <f t="shared" si="4"/>
        <v>85.6</v>
      </c>
      <c r="W17" s="75">
        <v>4694</v>
      </c>
      <c r="X17" s="76">
        <v>3996</v>
      </c>
      <c r="Y17" s="74">
        <f t="shared" si="10"/>
        <v>85.1</v>
      </c>
      <c r="Z17" s="77">
        <v>4947</v>
      </c>
      <c r="AA17" s="78">
        <v>4196</v>
      </c>
      <c r="AB17" s="74">
        <f t="shared" si="11"/>
        <v>84.8</v>
      </c>
      <c r="AC17" s="77">
        <v>5192</v>
      </c>
      <c r="AD17" s="78">
        <v>4409</v>
      </c>
      <c r="AE17" s="74">
        <f t="shared" si="5"/>
        <v>84.9</v>
      </c>
      <c r="AF17" s="77">
        <v>5413</v>
      </c>
      <c r="AG17" s="78">
        <v>4610</v>
      </c>
      <c r="AH17" s="74">
        <f t="shared" si="6"/>
        <v>85.2</v>
      </c>
      <c r="AI17" s="77">
        <v>5632</v>
      </c>
      <c r="AJ17" s="78">
        <v>4802</v>
      </c>
      <c r="AK17" s="79">
        <f t="shared" si="7"/>
        <v>85.3</v>
      </c>
      <c r="AL17" s="77">
        <v>5803</v>
      </c>
      <c r="AM17" s="78">
        <v>4939</v>
      </c>
      <c r="AN17" s="74">
        <f t="shared" si="8"/>
        <v>85.1</v>
      </c>
      <c r="AO17" s="8"/>
    </row>
    <row r="18" spans="1:41" s="7" customFormat="1" ht="19.5" customHeight="1">
      <c r="A18" s="8"/>
      <c r="B18" s="113" t="s">
        <v>7</v>
      </c>
      <c r="C18" s="156" t="s">
        <v>48</v>
      </c>
      <c r="D18" s="157"/>
      <c r="E18" s="80">
        <v>20509</v>
      </c>
      <c r="F18" s="81">
        <v>20507</v>
      </c>
      <c r="G18" s="82">
        <f t="shared" si="9"/>
        <v>100</v>
      </c>
      <c r="H18" s="80">
        <v>20432</v>
      </c>
      <c r="I18" s="81">
        <v>20427</v>
      </c>
      <c r="J18" s="83">
        <f t="shared" si="0"/>
        <v>100</v>
      </c>
      <c r="K18" s="80">
        <v>20171</v>
      </c>
      <c r="L18" s="81">
        <v>20168</v>
      </c>
      <c r="M18" s="83">
        <f t="shared" si="1"/>
        <v>100</v>
      </c>
      <c r="N18" s="80">
        <v>19727</v>
      </c>
      <c r="O18" s="81">
        <v>19725</v>
      </c>
      <c r="P18" s="84">
        <f t="shared" si="2"/>
        <v>100</v>
      </c>
      <c r="Q18" s="85">
        <v>20169</v>
      </c>
      <c r="R18" s="86">
        <v>20165</v>
      </c>
      <c r="S18" s="83">
        <f t="shared" si="3"/>
        <v>100</v>
      </c>
      <c r="T18" s="85">
        <v>20470</v>
      </c>
      <c r="U18" s="86">
        <v>20468</v>
      </c>
      <c r="V18" s="87">
        <f t="shared" si="4"/>
        <v>100</v>
      </c>
      <c r="W18" s="88">
        <v>19908</v>
      </c>
      <c r="X18" s="89">
        <v>19907</v>
      </c>
      <c r="Y18" s="87">
        <f t="shared" si="10"/>
        <v>100</v>
      </c>
      <c r="Z18" s="90">
        <v>20488</v>
      </c>
      <c r="AA18" s="91">
        <v>20487</v>
      </c>
      <c r="AB18" s="92">
        <f t="shared" si="11"/>
        <v>100</v>
      </c>
      <c r="AC18" s="90">
        <v>20310</v>
      </c>
      <c r="AD18" s="91">
        <v>20310</v>
      </c>
      <c r="AE18" s="92">
        <f t="shared" si="5"/>
        <v>100</v>
      </c>
      <c r="AF18" s="90">
        <v>19424</v>
      </c>
      <c r="AG18" s="91">
        <v>19424</v>
      </c>
      <c r="AH18" s="87">
        <f t="shared" si="6"/>
        <v>100</v>
      </c>
      <c r="AI18" s="90">
        <v>18465</v>
      </c>
      <c r="AJ18" s="91">
        <v>18465</v>
      </c>
      <c r="AK18" s="92">
        <f t="shared" si="7"/>
        <v>100</v>
      </c>
      <c r="AL18" s="90">
        <v>19160</v>
      </c>
      <c r="AM18" s="91">
        <v>19159</v>
      </c>
      <c r="AN18" s="87">
        <f t="shared" si="8"/>
        <v>100</v>
      </c>
      <c r="AO18" s="8"/>
    </row>
    <row r="19" spans="1:41" s="7" customFormat="1" ht="19.5" customHeight="1">
      <c r="A19" s="8"/>
      <c r="B19" s="113" t="s">
        <v>8</v>
      </c>
      <c r="C19" s="136" t="s">
        <v>49</v>
      </c>
      <c r="D19" s="137"/>
      <c r="E19" s="67">
        <v>3</v>
      </c>
      <c r="F19" s="68">
        <v>3</v>
      </c>
      <c r="G19" s="69">
        <f t="shared" si="9"/>
        <v>100</v>
      </c>
      <c r="H19" s="67">
        <v>3</v>
      </c>
      <c r="I19" s="68">
        <v>3</v>
      </c>
      <c r="J19" s="70">
        <f t="shared" si="0"/>
        <v>100</v>
      </c>
      <c r="K19" s="67">
        <v>3</v>
      </c>
      <c r="L19" s="68">
        <v>3</v>
      </c>
      <c r="M19" s="70">
        <f t="shared" si="1"/>
        <v>100</v>
      </c>
      <c r="N19" s="67">
        <v>3</v>
      </c>
      <c r="O19" s="68">
        <v>3</v>
      </c>
      <c r="P19" s="71">
        <f t="shared" si="2"/>
        <v>100</v>
      </c>
      <c r="Q19" s="72">
        <v>3</v>
      </c>
      <c r="R19" s="73">
        <v>3</v>
      </c>
      <c r="S19" s="70">
        <f t="shared" si="3"/>
        <v>100</v>
      </c>
      <c r="T19" s="72">
        <v>3</v>
      </c>
      <c r="U19" s="73">
        <v>3</v>
      </c>
      <c r="V19" s="74">
        <f t="shared" si="4"/>
        <v>100</v>
      </c>
      <c r="W19" s="75">
        <v>3</v>
      </c>
      <c r="X19" s="76">
        <v>3</v>
      </c>
      <c r="Y19" s="74">
        <f t="shared" si="10"/>
        <v>100</v>
      </c>
      <c r="Z19" s="77">
        <v>3</v>
      </c>
      <c r="AA19" s="78">
        <v>3</v>
      </c>
      <c r="AB19" s="74">
        <f t="shared" si="11"/>
        <v>100</v>
      </c>
      <c r="AC19" s="77">
        <v>3</v>
      </c>
      <c r="AD19" s="78">
        <v>3</v>
      </c>
      <c r="AE19" s="74">
        <f t="shared" si="5"/>
        <v>100</v>
      </c>
      <c r="AF19" s="77">
        <v>3</v>
      </c>
      <c r="AG19" s="78">
        <v>3</v>
      </c>
      <c r="AH19" s="74">
        <f t="shared" si="6"/>
        <v>100</v>
      </c>
      <c r="AI19" s="77">
        <v>2</v>
      </c>
      <c r="AJ19" s="78">
        <v>2</v>
      </c>
      <c r="AK19" s="79">
        <f t="shared" si="7"/>
        <v>100</v>
      </c>
      <c r="AL19" s="77">
        <v>2</v>
      </c>
      <c r="AM19" s="78">
        <v>2</v>
      </c>
      <c r="AN19" s="74">
        <f t="shared" si="8"/>
        <v>100</v>
      </c>
      <c r="AO19" s="8"/>
    </row>
    <row r="20" spans="1:41" s="7" customFormat="1" ht="19.5" customHeight="1">
      <c r="A20" s="8"/>
      <c r="B20" s="114" t="s">
        <v>9</v>
      </c>
      <c r="C20" s="128" t="s">
        <v>50</v>
      </c>
      <c r="D20" s="129"/>
      <c r="E20" s="21">
        <v>4163</v>
      </c>
      <c r="F20" s="22">
        <v>1224</v>
      </c>
      <c r="G20" s="23">
        <f t="shared" si="9"/>
        <v>29.4</v>
      </c>
      <c r="H20" s="21">
        <v>3916</v>
      </c>
      <c r="I20" s="22">
        <v>1110</v>
      </c>
      <c r="J20" s="24">
        <f t="shared" si="0"/>
        <v>28.3</v>
      </c>
      <c r="K20" s="21">
        <v>3901</v>
      </c>
      <c r="L20" s="22">
        <v>883</v>
      </c>
      <c r="M20" s="24">
        <f t="shared" si="1"/>
        <v>22.6</v>
      </c>
      <c r="N20" s="21">
        <v>3560</v>
      </c>
      <c r="O20" s="22">
        <v>791</v>
      </c>
      <c r="P20" s="25">
        <f t="shared" si="2"/>
        <v>22.2</v>
      </c>
      <c r="Q20" s="26">
        <v>2579</v>
      </c>
      <c r="R20" s="27">
        <v>431</v>
      </c>
      <c r="S20" s="24">
        <f t="shared" si="3"/>
        <v>16.7</v>
      </c>
      <c r="T20" s="26">
        <v>1929</v>
      </c>
      <c r="U20" s="27">
        <v>243</v>
      </c>
      <c r="V20" s="34">
        <f t="shared" si="4"/>
        <v>12.6</v>
      </c>
      <c r="W20" s="38">
        <v>1580</v>
      </c>
      <c r="X20" s="39">
        <v>118</v>
      </c>
      <c r="Y20" s="34">
        <f t="shared" si="10"/>
        <v>7.5</v>
      </c>
      <c r="Z20" s="41">
        <v>1132</v>
      </c>
      <c r="AA20" s="50">
        <v>16</v>
      </c>
      <c r="AB20" s="34">
        <f t="shared" si="11"/>
        <v>1.4</v>
      </c>
      <c r="AC20" s="41">
        <v>963</v>
      </c>
      <c r="AD20" s="50">
        <v>41</v>
      </c>
      <c r="AE20" s="34">
        <f t="shared" si="5"/>
        <v>4.3</v>
      </c>
      <c r="AF20" s="41">
        <v>600</v>
      </c>
      <c r="AG20" s="50">
        <v>31</v>
      </c>
      <c r="AH20" s="34">
        <v>5.1</v>
      </c>
      <c r="AI20" s="41">
        <v>570</v>
      </c>
      <c r="AJ20" s="50">
        <v>200</v>
      </c>
      <c r="AK20" s="52">
        <v>35.2</v>
      </c>
      <c r="AL20" s="41">
        <v>644</v>
      </c>
      <c r="AM20" s="50">
        <v>15</v>
      </c>
      <c r="AN20" s="34">
        <v>2.4</v>
      </c>
      <c r="AO20" s="8"/>
    </row>
    <row r="21" spans="1:41" s="7" customFormat="1" ht="19.5" customHeight="1">
      <c r="A21" s="8"/>
      <c r="B21" s="115" t="s">
        <v>10</v>
      </c>
      <c r="C21" s="130" t="s">
        <v>51</v>
      </c>
      <c r="D21" s="131"/>
      <c r="E21" s="93">
        <v>19925</v>
      </c>
      <c r="F21" s="94">
        <v>17518</v>
      </c>
      <c r="G21" s="95">
        <f t="shared" si="9"/>
        <v>87.9</v>
      </c>
      <c r="H21" s="93">
        <v>19679</v>
      </c>
      <c r="I21" s="94">
        <v>17022</v>
      </c>
      <c r="J21" s="96">
        <f t="shared" si="0"/>
        <v>86.5</v>
      </c>
      <c r="K21" s="93">
        <v>20230</v>
      </c>
      <c r="L21" s="94">
        <v>17355</v>
      </c>
      <c r="M21" s="96">
        <f t="shared" si="1"/>
        <v>85.8</v>
      </c>
      <c r="N21" s="93">
        <v>20622</v>
      </c>
      <c r="O21" s="94">
        <v>17537</v>
      </c>
      <c r="P21" s="97">
        <f t="shared" si="2"/>
        <v>85</v>
      </c>
      <c r="Q21" s="98">
        <v>19721</v>
      </c>
      <c r="R21" s="99">
        <v>16715</v>
      </c>
      <c r="S21" s="96">
        <f t="shared" si="3"/>
        <v>84.8</v>
      </c>
      <c r="T21" s="98">
        <v>19833</v>
      </c>
      <c r="U21" s="99">
        <v>16854</v>
      </c>
      <c r="V21" s="100">
        <f t="shared" si="4"/>
        <v>85</v>
      </c>
      <c r="W21" s="101">
        <f>SUM(W22:W23)</f>
        <v>19841</v>
      </c>
      <c r="X21" s="102">
        <f>SUM(X22:X23)</f>
        <v>16954</v>
      </c>
      <c r="Y21" s="100">
        <f t="shared" si="10"/>
        <v>85.4</v>
      </c>
      <c r="Z21" s="103">
        <f>SUM(Z22:Z23)</f>
        <v>18755</v>
      </c>
      <c r="AA21" s="104">
        <f>SUM(AA22:AA23)</f>
        <v>16070</v>
      </c>
      <c r="AB21" s="100">
        <f t="shared" si="11"/>
        <v>85.7</v>
      </c>
      <c r="AC21" s="103">
        <f>+AC22+AC23</f>
        <v>20152</v>
      </c>
      <c r="AD21" s="104">
        <f>+AD22+AD23</f>
        <v>17608</v>
      </c>
      <c r="AE21" s="100">
        <f t="shared" si="5"/>
        <v>87.4</v>
      </c>
      <c r="AF21" s="103">
        <f>+AF22+AF23</f>
        <v>20442</v>
      </c>
      <c r="AG21" s="104">
        <f>+AG22+AG23</f>
        <v>18030</v>
      </c>
      <c r="AH21" s="100">
        <f t="shared" si="6"/>
        <v>88.2</v>
      </c>
      <c r="AI21" s="103">
        <f>+AI22+AI23</f>
        <v>20063</v>
      </c>
      <c r="AJ21" s="104">
        <v>17759</v>
      </c>
      <c r="AK21" s="105">
        <f t="shared" si="7"/>
        <v>88.5</v>
      </c>
      <c r="AL21" s="103">
        <f>+AL22+AL23</f>
        <v>20249</v>
      </c>
      <c r="AM21" s="104">
        <f>+AM22+AM23</f>
        <v>17972</v>
      </c>
      <c r="AN21" s="100">
        <f t="shared" si="8"/>
        <v>88.8</v>
      </c>
      <c r="AO21" s="8"/>
    </row>
    <row r="22" spans="1:41" s="7" customFormat="1" ht="19.5" customHeight="1">
      <c r="A22" s="8"/>
      <c r="B22" s="112" t="s">
        <v>11</v>
      </c>
      <c r="C22" s="132" t="s">
        <v>52</v>
      </c>
      <c r="D22" s="133"/>
      <c r="E22" s="80">
        <v>293</v>
      </c>
      <c r="F22" s="81">
        <v>292</v>
      </c>
      <c r="G22" s="82">
        <f t="shared" si="9"/>
        <v>99.7</v>
      </c>
      <c r="H22" s="80">
        <v>335</v>
      </c>
      <c r="I22" s="81">
        <v>334</v>
      </c>
      <c r="J22" s="83">
        <f t="shared" si="0"/>
        <v>99.7</v>
      </c>
      <c r="K22" s="80">
        <v>380</v>
      </c>
      <c r="L22" s="81">
        <v>378</v>
      </c>
      <c r="M22" s="83">
        <f t="shared" si="1"/>
        <v>99.5</v>
      </c>
      <c r="N22" s="80">
        <v>428</v>
      </c>
      <c r="O22" s="81">
        <v>422</v>
      </c>
      <c r="P22" s="84">
        <f t="shared" si="2"/>
        <v>98.6</v>
      </c>
      <c r="Q22" s="85">
        <v>466</v>
      </c>
      <c r="R22" s="86">
        <v>453</v>
      </c>
      <c r="S22" s="83">
        <f t="shared" si="3"/>
        <v>97.2</v>
      </c>
      <c r="T22" s="85">
        <v>433</v>
      </c>
      <c r="U22" s="86">
        <v>428</v>
      </c>
      <c r="V22" s="87">
        <v>98.9</v>
      </c>
      <c r="W22" s="88">
        <v>444</v>
      </c>
      <c r="X22" s="89">
        <v>438</v>
      </c>
      <c r="Y22" s="87">
        <f t="shared" si="10"/>
        <v>98.6</v>
      </c>
      <c r="Z22" s="90">
        <v>434</v>
      </c>
      <c r="AA22" s="91">
        <v>426</v>
      </c>
      <c r="AB22" s="87">
        <v>98.4</v>
      </c>
      <c r="AC22" s="90">
        <v>426</v>
      </c>
      <c r="AD22" s="91">
        <v>418</v>
      </c>
      <c r="AE22" s="87">
        <f t="shared" si="5"/>
        <v>98.1</v>
      </c>
      <c r="AF22" s="90">
        <v>430</v>
      </c>
      <c r="AG22" s="91">
        <v>416</v>
      </c>
      <c r="AH22" s="87">
        <v>96.8</v>
      </c>
      <c r="AI22" s="90">
        <v>411</v>
      </c>
      <c r="AJ22" s="91">
        <v>397</v>
      </c>
      <c r="AK22" s="92">
        <v>96.5</v>
      </c>
      <c r="AL22" s="90">
        <v>406</v>
      </c>
      <c r="AM22" s="91">
        <v>390</v>
      </c>
      <c r="AN22" s="87">
        <f t="shared" si="8"/>
        <v>96.1</v>
      </c>
      <c r="AO22" s="8"/>
    </row>
    <row r="23" spans="1:41" s="7" customFormat="1" ht="19.5" customHeight="1">
      <c r="A23" s="8"/>
      <c r="B23" s="114" t="s">
        <v>12</v>
      </c>
      <c r="C23" s="134" t="s">
        <v>53</v>
      </c>
      <c r="D23" s="135"/>
      <c r="E23" s="21">
        <v>19632</v>
      </c>
      <c r="F23" s="22">
        <v>17226</v>
      </c>
      <c r="G23" s="23">
        <f t="shared" si="9"/>
        <v>87.7</v>
      </c>
      <c r="H23" s="21">
        <v>19344</v>
      </c>
      <c r="I23" s="22">
        <v>16688</v>
      </c>
      <c r="J23" s="24">
        <f t="shared" si="0"/>
        <v>86.3</v>
      </c>
      <c r="K23" s="21">
        <v>19850</v>
      </c>
      <c r="L23" s="22">
        <v>16977</v>
      </c>
      <c r="M23" s="24">
        <f t="shared" si="1"/>
        <v>85.5</v>
      </c>
      <c r="N23" s="21">
        <v>20194</v>
      </c>
      <c r="O23" s="22">
        <v>17115</v>
      </c>
      <c r="P23" s="25">
        <f t="shared" si="2"/>
        <v>84.8</v>
      </c>
      <c r="Q23" s="26">
        <v>19255</v>
      </c>
      <c r="R23" s="27">
        <v>16262</v>
      </c>
      <c r="S23" s="24">
        <f t="shared" si="3"/>
        <v>84.5</v>
      </c>
      <c r="T23" s="26">
        <v>19400</v>
      </c>
      <c r="U23" s="27">
        <v>16426</v>
      </c>
      <c r="V23" s="34">
        <f t="shared" si="4"/>
        <v>84.7</v>
      </c>
      <c r="W23" s="38">
        <v>19397</v>
      </c>
      <c r="X23" s="39">
        <v>16516</v>
      </c>
      <c r="Y23" s="34">
        <f t="shared" si="10"/>
        <v>85.1</v>
      </c>
      <c r="Z23" s="41">
        <v>18321</v>
      </c>
      <c r="AA23" s="50">
        <v>15644</v>
      </c>
      <c r="AB23" s="34">
        <f t="shared" si="11"/>
        <v>85.4</v>
      </c>
      <c r="AC23" s="41">
        <v>19726</v>
      </c>
      <c r="AD23" s="50">
        <v>17190</v>
      </c>
      <c r="AE23" s="34">
        <f t="shared" si="5"/>
        <v>87.1</v>
      </c>
      <c r="AF23" s="41">
        <v>20012</v>
      </c>
      <c r="AG23" s="50">
        <v>17614</v>
      </c>
      <c r="AH23" s="34">
        <f t="shared" si="6"/>
        <v>88</v>
      </c>
      <c r="AI23" s="41">
        <v>19652</v>
      </c>
      <c r="AJ23" s="50">
        <v>17363</v>
      </c>
      <c r="AK23" s="52">
        <v>88.3</v>
      </c>
      <c r="AL23" s="41">
        <v>19843</v>
      </c>
      <c r="AM23" s="50">
        <v>17582</v>
      </c>
      <c r="AN23" s="34">
        <f t="shared" si="8"/>
        <v>88.6</v>
      </c>
      <c r="AO23" s="8"/>
    </row>
    <row r="24" spans="1:41" s="7" customFormat="1" ht="19.5" customHeight="1">
      <c r="A24" s="8"/>
      <c r="B24" s="125" t="s">
        <v>54</v>
      </c>
      <c r="C24" s="126"/>
      <c r="D24" s="127"/>
      <c r="E24" s="21">
        <v>459280</v>
      </c>
      <c r="F24" s="22">
        <v>412540</v>
      </c>
      <c r="G24" s="23">
        <f t="shared" si="9"/>
        <v>89.8</v>
      </c>
      <c r="H24" s="21">
        <v>452335</v>
      </c>
      <c r="I24" s="22">
        <v>400582</v>
      </c>
      <c r="J24" s="24">
        <f t="shared" si="0"/>
        <v>88.6</v>
      </c>
      <c r="K24" s="21">
        <v>460270</v>
      </c>
      <c r="L24" s="22">
        <v>407001</v>
      </c>
      <c r="M24" s="24">
        <f t="shared" si="1"/>
        <v>88.4</v>
      </c>
      <c r="N24" s="21">
        <v>453600</v>
      </c>
      <c r="O24" s="22">
        <v>397599</v>
      </c>
      <c r="P24" s="25">
        <f t="shared" si="2"/>
        <v>87.7</v>
      </c>
      <c r="Q24" s="26">
        <v>441424</v>
      </c>
      <c r="R24" s="27">
        <v>385913</v>
      </c>
      <c r="S24" s="24">
        <f t="shared" si="3"/>
        <v>87.4</v>
      </c>
      <c r="T24" s="26">
        <v>445264</v>
      </c>
      <c r="U24" s="27">
        <v>390718</v>
      </c>
      <c r="V24" s="34">
        <f t="shared" si="4"/>
        <v>87.7</v>
      </c>
      <c r="W24" s="38">
        <v>453418</v>
      </c>
      <c r="X24" s="39">
        <v>401016</v>
      </c>
      <c r="Y24" s="34">
        <f t="shared" si="10"/>
        <v>88.4</v>
      </c>
      <c r="Z24" s="41">
        <v>466107</v>
      </c>
      <c r="AA24" s="50">
        <v>416259</v>
      </c>
      <c r="AB24" s="34">
        <f t="shared" si="11"/>
        <v>89.3</v>
      </c>
      <c r="AC24" s="41">
        <f>+AC21+AC5</f>
        <v>505595</v>
      </c>
      <c r="AD24" s="50">
        <f>+AD21+AD5</f>
        <v>457186</v>
      </c>
      <c r="AE24" s="34">
        <f t="shared" si="5"/>
        <v>90.4</v>
      </c>
      <c r="AF24" s="41">
        <f>+AF21+AF5</f>
        <v>502891</v>
      </c>
      <c r="AG24" s="50">
        <v>455326</v>
      </c>
      <c r="AH24" s="34">
        <f t="shared" si="6"/>
        <v>90.5</v>
      </c>
      <c r="AI24" s="41">
        <f>+AI21+AI5</f>
        <v>476111</v>
      </c>
      <c r="AJ24" s="50">
        <f>+AJ21+AJ5</f>
        <v>429006</v>
      </c>
      <c r="AK24" s="52">
        <f t="shared" si="7"/>
        <v>90.1</v>
      </c>
      <c r="AL24" s="41">
        <f>+AL21+AL5</f>
        <v>473156</v>
      </c>
      <c r="AM24" s="50">
        <f>+AM21+AM5</f>
        <v>425344</v>
      </c>
      <c r="AN24" s="34">
        <f t="shared" si="8"/>
        <v>89.9</v>
      </c>
      <c r="AO24" s="8"/>
    </row>
    <row r="25" spans="3:28" s="28" customFormat="1" ht="13.5">
      <c r="C25" s="29"/>
      <c r="J25" s="30"/>
      <c r="M25" s="30"/>
      <c r="T25" s="36"/>
      <c r="U25" s="36"/>
      <c r="V25" s="36"/>
      <c r="W25" s="36"/>
      <c r="X25" s="36"/>
      <c r="Y25" s="36"/>
      <c r="Z25" s="42"/>
      <c r="AA25" s="42"/>
      <c r="AB25" s="42"/>
    </row>
  </sheetData>
  <sheetProtection/>
  <mergeCells count="49">
    <mergeCell ref="AM3:AM4"/>
    <mergeCell ref="C18:D18"/>
    <mergeCell ref="M3:M4"/>
    <mergeCell ref="H3:H4"/>
    <mergeCell ref="I3:I4"/>
    <mergeCell ref="J3:J4"/>
    <mergeCell ref="AC3:AC4"/>
    <mergeCell ref="U3:U4"/>
    <mergeCell ref="AN3:AN4"/>
    <mergeCell ref="AG3:AG4"/>
    <mergeCell ref="AH3:AH4"/>
    <mergeCell ref="AA3:AA4"/>
    <mergeCell ref="AB3:AB4"/>
    <mergeCell ref="AD3:AD4"/>
    <mergeCell ref="AE3:AE4"/>
    <mergeCell ref="AK3:AK4"/>
    <mergeCell ref="AF3:AF4"/>
    <mergeCell ref="AL3:AL4"/>
    <mergeCell ref="C11:D11"/>
    <mergeCell ref="K3:K4"/>
    <mergeCell ref="L3:L4"/>
    <mergeCell ref="R3:R4"/>
    <mergeCell ref="C5:D5"/>
    <mergeCell ref="C6:D6"/>
    <mergeCell ref="C19:D19"/>
    <mergeCell ref="W3:W4"/>
    <mergeCell ref="Y3:Y4"/>
    <mergeCell ref="S3:S4"/>
    <mergeCell ref="B3:D3"/>
    <mergeCell ref="B4:D4"/>
    <mergeCell ref="E3:E4"/>
    <mergeCell ref="T3:T4"/>
    <mergeCell ref="C17:D17"/>
    <mergeCell ref="G3:G4"/>
    <mergeCell ref="B24:D24"/>
    <mergeCell ref="C20:D20"/>
    <mergeCell ref="C21:D21"/>
    <mergeCell ref="C22:D22"/>
    <mergeCell ref="C23:D23"/>
    <mergeCell ref="AI3:AI4"/>
    <mergeCell ref="AJ3:AJ4"/>
    <mergeCell ref="F3:F4"/>
    <mergeCell ref="Z3:Z4"/>
    <mergeCell ref="N3:N4"/>
    <mergeCell ref="O3:O4"/>
    <mergeCell ref="P3:P4"/>
    <mergeCell ref="Q3:Q4"/>
    <mergeCell ref="X3:X4"/>
    <mergeCell ref="V3:V4"/>
  </mergeCells>
  <printOptions horizontalCentered="1"/>
  <pageMargins left="0.7086614173228347" right="0.7086614173228347" top="0.7874015748031497" bottom="1.062992125984252" header="0.5118110236220472" footer="0.7874015748031497"/>
  <pageSetup firstPageNumber="29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cp:lastPrinted>2012-06-04T00:03:26Z</cp:lastPrinted>
  <dcterms:created xsi:type="dcterms:W3CDTF">1999-05-30T12:14:50Z</dcterms:created>
  <dcterms:modified xsi:type="dcterms:W3CDTF">2013-02-12T06:53:20Z</dcterms:modified>
  <cp:category/>
  <cp:version/>
  <cp:contentType/>
  <cp:contentStatus/>
</cp:coreProperties>
</file>