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2-1姉妹都市等の提携状況（国内）" sheetId="9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'02-1姉妹都市等の提携状況（国内）'!$B$1:$N$50</definedName>
    <definedName name="_xlnm.Print_Area">#REF!</definedName>
    <definedName name="_xlnm.Print_Titles" localSheetId="0">'02-1姉妹都市等の提携状況（国内）'!$4:$4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N50" i="92" l="1"/>
  <c r="K50" i="92"/>
  <c r="H50" i="92"/>
  <c r="E50" i="92"/>
  <c r="N49" i="92" l="1"/>
  <c r="K49" i="92"/>
  <c r="H49" i="92"/>
  <c r="E49" i="92"/>
  <c r="N41" i="92" l="1"/>
  <c r="N40" i="92"/>
  <c r="K41" i="92"/>
  <c r="K40" i="92"/>
  <c r="H41" i="92"/>
  <c r="H40" i="92"/>
  <c r="E41" i="92"/>
  <c r="E40" i="92"/>
  <c r="N48" i="92" l="1"/>
  <c r="N47" i="92"/>
  <c r="N46" i="92"/>
  <c r="N45" i="92"/>
  <c r="N44" i="92"/>
  <c r="N43" i="92"/>
  <c r="N42" i="92"/>
  <c r="N39" i="92"/>
  <c r="N38" i="92"/>
  <c r="N37" i="92"/>
  <c r="N36" i="92"/>
  <c r="N35" i="92"/>
  <c r="N34" i="92"/>
  <c r="N33" i="9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K48" i="92"/>
  <c r="K47" i="92"/>
  <c r="K46" i="92"/>
  <c r="K45" i="92"/>
  <c r="K44" i="92"/>
  <c r="K43" i="92"/>
  <c r="K42" i="92"/>
  <c r="K39" i="92"/>
  <c r="K38" i="92"/>
  <c r="K37" i="92"/>
  <c r="K36" i="92"/>
  <c r="K35" i="92"/>
  <c r="K34" i="92"/>
  <c r="K33" i="92"/>
  <c r="K32" i="92"/>
  <c r="K31" i="92"/>
  <c r="K30" i="92"/>
  <c r="H48" i="92" l="1"/>
  <c r="H47" i="92"/>
  <c r="H46" i="92"/>
  <c r="H45" i="92"/>
  <c r="H44" i="92"/>
  <c r="E48" i="92"/>
  <c r="E47" i="92"/>
  <c r="E46" i="92"/>
  <c r="E45" i="92"/>
  <c r="E44" i="92"/>
  <c r="H43" i="92"/>
  <c r="E43" i="92"/>
  <c r="H42" i="92"/>
  <c r="E42" i="92"/>
  <c r="H39" i="92"/>
  <c r="E39" i="92"/>
  <c r="H38" i="92"/>
  <c r="E38" i="92"/>
  <c r="H37" i="92"/>
  <c r="E37" i="92"/>
  <c r="H36" i="92"/>
  <c r="E36" i="92"/>
  <c r="H35" i="92"/>
  <c r="E35" i="92"/>
  <c r="E34" i="92"/>
  <c r="H34" i="92"/>
  <c r="H33" i="92"/>
  <c r="E33" i="92"/>
  <c r="H32" i="92"/>
  <c r="E32" i="92"/>
  <c r="H31" i="92"/>
  <c r="E31" i="92"/>
  <c r="H30" i="92"/>
  <c r="E30" i="92"/>
  <c r="K29" i="92"/>
  <c r="K28" i="92"/>
  <c r="K27" i="92"/>
  <c r="K26" i="92"/>
  <c r="K25" i="92"/>
  <c r="H29" i="92"/>
  <c r="H28" i="92"/>
  <c r="H27" i="92"/>
  <c r="H26" i="92"/>
  <c r="H25" i="92"/>
  <c r="E29" i="92"/>
  <c r="E28" i="92"/>
  <c r="E27" i="92"/>
  <c r="E26" i="92"/>
  <c r="E25" i="92"/>
  <c r="K24" i="92"/>
  <c r="H24" i="92" l="1"/>
  <c r="E24" i="92"/>
  <c r="K23" i="92"/>
  <c r="K22" i="92"/>
  <c r="H23" i="92"/>
  <c r="H22" i="92"/>
  <c r="E23" i="92"/>
  <c r="E22" i="92"/>
  <c r="K21" i="92"/>
  <c r="K20" i="92"/>
  <c r="K19" i="92"/>
  <c r="K18" i="92"/>
  <c r="H21" i="92"/>
  <c r="H20" i="92"/>
  <c r="H19" i="92"/>
  <c r="H18" i="92"/>
  <c r="E21" i="92"/>
  <c r="E20" i="92"/>
  <c r="E19" i="92"/>
  <c r="E18" i="92"/>
  <c r="K17" i="92" l="1"/>
  <c r="N17" i="92"/>
  <c r="H17" i="92"/>
  <c r="E17" i="92"/>
  <c r="K3" i="92"/>
  <c r="N5" i="92"/>
  <c r="N7" i="92"/>
  <c r="K7" i="92"/>
  <c r="H7" i="92"/>
  <c r="E7" i="92"/>
  <c r="N6" i="92"/>
  <c r="K6" i="92"/>
  <c r="H6" i="92"/>
  <c r="E6" i="92"/>
  <c r="K5" i="92"/>
  <c r="H5" i="92"/>
  <c r="E5" i="92"/>
  <c r="N16" i="92"/>
  <c r="K16" i="92"/>
  <c r="H16" i="92"/>
  <c r="E16" i="92"/>
  <c r="N15" i="92"/>
  <c r="K15" i="92"/>
  <c r="H15" i="92"/>
  <c r="E15" i="92"/>
  <c r="N14" i="92"/>
  <c r="K14" i="92"/>
  <c r="H14" i="92"/>
  <c r="E14" i="92"/>
  <c r="N13" i="92"/>
  <c r="K13" i="92"/>
  <c r="H13" i="92"/>
  <c r="E13" i="92"/>
  <c r="N12" i="92"/>
  <c r="K12" i="92"/>
  <c r="H12" i="92"/>
  <c r="E12" i="92"/>
  <c r="N11" i="92"/>
  <c r="K11" i="92"/>
  <c r="H11" i="92"/>
  <c r="E11" i="92"/>
  <c r="H10" i="92"/>
  <c r="K10" i="92"/>
  <c r="N10" i="92"/>
  <c r="E10" i="92"/>
  <c r="E9" i="92"/>
  <c r="N9" i="92"/>
  <c r="K9" i="92"/>
  <c r="H9" i="92"/>
  <c r="N8" i="92"/>
  <c r="K8" i="92"/>
  <c r="H8" i="92"/>
  <c r="E8" i="92"/>
</calcChain>
</file>

<file path=xl/sharedStrings.xml><?xml version="1.0" encoding="utf-8"?>
<sst xmlns="http://schemas.openxmlformats.org/spreadsheetml/2006/main" count="29" uniqueCount="29">
  <si>
    <t>筑西市</t>
    <rPh sb="0" eb="3">
      <t>チクセイシ</t>
    </rPh>
    <phoneticPr fontId="20"/>
  </si>
  <si>
    <t>つくばみらい市</t>
    <rPh sb="6" eb="7">
      <t>シ</t>
    </rPh>
    <phoneticPr fontId="20"/>
  </si>
  <si>
    <t>古河市</t>
    <rPh sb="0" eb="3">
      <t>コガシ</t>
    </rPh>
    <phoneticPr fontId="20"/>
  </si>
  <si>
    <t>笠間市</t>
    <rPh sb="0" eb="3">
      <t>カサマシ</t>
    </rPh>
    <phoneticPr fontId="20"/>
  </si>
  <si>
    <t>水戸市</t>
    <rPh sb="0" eb="3">
      <t>ミトシ</t>
    </rPh>
    <phoneticPr fontId="20"/>
  </si>
  <si>
    <t>日立市</t>
    <rPh sb="0" eb="3">
      <t>ヒタチシ</t>
    </rPh>
    <phoneticPr fontId="20"/>
  </si>
  <si>
    <t>土浦市</t>
    <rPh sb="0" eb="3">
      <t>ツチウラシ</t>
    </rPh>
    <phoneticPr fontId="20"/>
  </si>
  <si>
    <t>結城市</t>
    <rPh sb="0" eb="3">
      <t>ユウキシ</t>
    </rPh>
    <phoneticPr fontId="20"/>
  </si>
  <si>
    <t>常陸太田市</t>
    <rPh sb="0" eb="5">
      <t>ヒタチオオタシ</t>
    </rPh>
    <phoneticPr fontId="20"/>
  </si>
  <si>
    <t>高萩市</t>
    <rPh sb="0" eb="3">
      <t>タカハギシ</t>
    </rPh>
    <phoneticPr fontId="20"/>
  </si>
  <si>
    <t>北茨城市</t>
    <rPh sb="0" eb="4">
      <t>キタイバラキシ</t>
    </rPh>
    <phoneticPr fontId="20"/>
  </si>
  <si>
    <t>取手市</t>
    <rPh sb="0" eb="3">
      <t>トリデシ</t>
    </rPh>
    <phoneticPr fontId="20"/>
  </si>
  <si>
    <t>牛久市</t>
    <rPh sb="0" eb="3">
      <t>ウシクシ</t>
    </rPh>
    <phoneticPr fontId="20"/>
  </si>
  <si>
    <t>つくば市</t>
    <rPh sb="3" eb="4">
      <t>シ</t>
    </rPh>
    <phoneticPr fontId="20"/>
  </si>
  <si>
    <t>ひたちなか市</t>
    <rPh sb="5" eb="6">
      <t>シ</t>
    </rPh>
    <phoneticPr fontId="20"/>
  </si>
  <si>
    <t>茨城町</t>
    <rPh sb="0" eb="3">
      <t>イバラキマチ</t>
    </rPh>
    <phoneticPr fontId="20"/>
  </si>
  <si>
    <t>大洗町</t>
    <rPh sb="0" eb="3">
      <t>オオアライマチ</t>
    </rPh>
    <phoneticPr fontId="20"/>
  </si>
  <si>
    <t>大子町</t>
    <rPh sb="0" eb="3">
      <t>ダイゴマチ</t>
    </rPh>
    <phoneticPr fontId="20"/>
  </si>
  <si>
    <t>提携市区町村名</t>
    <rPh sb="0" eb="2">
      <t>テイケイ</t>
    </rPh>
    <rPh sb="2" eb="6">
      <t>シクチョウソン</t>
    </rPh>
    <rPh sb="6" eb="7">
      <t>メイ</t>
    </rPh>
    <phoneticPr fontId="20"/>
  </si>
  <si>
    <t>都道府県名</t>
    <rPh sb="0" eb="4">
      <t>トドウフケン</t>
    </rPh>
    <rPh sb="4" eb="5">
      <t>メイ</t>
    </rPh>
    <phoneticPr fontId="20"/>
  </si>
  <si>
    <t>提携年月日</t>
    <rPh sb="0" eb="2">
      <t>テイケイ</t>
    </rPh>
    <rPh sb="2" eb="5">
      <t>ネンガッピ</t>
    </rPh>
    <phoneticPr fontId="20"/>
  </si>
  <si>
    <t>提携名称</t>
    <rPh sb="0" eb="2">
      <t>テイケイ</t>
    </rPh>
    <rPh sb="2" eb="4">
      <t>メイショウ</t>
    </rPh>
    <phoneticPr fontId="20"/>
  </si>
  <si>
    <t>那珂市</t>
    <rPh sb="0" eb="3">
      <t>ナカシ</t>
    </rPh>
    <phoneticPr fontId="20"/>
  </si>
  <si>
    <t>　　　（１）　国　内</t>
    <rPh sb="7" eb="8">
      <t>コクナイ</t>
    </rPh>
    <rPh sb="9" eb="10">
      <t>ナイ</t>
    </rPh>
    <phoneticPr fontId="20"/>
  </si>
  <si>
    <t>２　姉妹都市等の提携状況</t>
    <rPh sb="2" eb="4">
      <t>シマイ</t>
    </rPh>
    <rPh sb="4" eb="6">
      <t>トシ</t>
    </rPh>
    <rPh sb="6" eb="7">
      <t>トウ</t>
    </rPh>
    <rPh sb="8" eb="10">
      <t>テイケイ</t>
    </rPh>
    <rPh sb="10" eb="12">
      <t>ジョウキョウ</t>
    </rPh>
    <phoneticPr fontId="20"/>
  </si>
  <si>
    <t>市町村名</t>
    <rPh sb="0" eb="4">
      <t>シチョウソンメイ</t>
    </rPh>
    <phoneticPr fontId="20"/>
  </si>
  <si>
    <t>下妻市</t>
    <rPh sb="0" eb="3">
      <t>シモツマシ</t>
    </rPh>
    <phoneticPr fontId="20"/>
  </si>
  <si>
    <t>常陸大宮市</t>
    <rPh sb="0" eb="5">
      <t>ヒタチオオミヤシ</t>
    </rPh>
    <phoneticPr fontId="20"/>
  </si>
  <si>
    <t>境町</t>
    <rPh sb="0" eb="2">
      <t>サカイマチ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</si>
</sst>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0.0_ "/>
    <numFmt numFmtId="183" formatCode="0.00_ "/>
    <numFmt numFmtId="185" formatCode="[$-411]ggge&quot;年&quot;m&quot;月&quot;d&quot;日&quot;;@"/>
    <numFmt numFmtId="186" formatCode="#,##0_);[Red]\(#,##0\)"/>
    <numFmt numFmtId="190" formatCode="#,##0.0_);[Red]\(#,##0.0\)"/>
    <numFmt numFmtId="197" formatCode="#,##0;\-#,##0;&quot;-&quot;"/>
    <numFmt numFmtId="198" formatCode="&quot;SFr.&quot;#,##0;[Red]&quot;SFr.&quot;\-#,##0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u/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7" fillId="0" borderId="0" applyFill="0" applyBorder="0" applyAlignment="0"/>
    <xf numFmtId="0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98" fontId="6" fillId="0" borderId="0"/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/>
    <xf numFmtId="0" fontId="34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0" borderId="0"/>
    <xf numFmtId="0" fontId="37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6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19">
    <xf numFmtId="0" fontId="0" fillId="0" borderId="0" xfId="0"/>
    <xf numFmtId="0" fontId="23" fillId="24" borderId="0" xfId="0" applyFont="1" applyFill="1" applyAlignment="1">
      <alignment vertical="center"/>
    </xf>
    <xf numFmtId="190" fontId="23" fillId="24" borderId="0" xfId="0" applyNumberFormat="1" applyFont="1" applyFill="1" applyAlignment="1">
      <alignment vertical="center"/>
    </xf>
    <xf numFmtId="186" fontId="23" fillId="24" borderId="0" xfId="0" applyNumberFormat="1" applyFont="1" applyFill="1" applyAlignment="1">
      <alignment vertical="center"/>
    </xf>
    <xf numFmtId="177" fontId="23" fillId="24" borderId="0" xfId="0" applyNumberFormat="1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186" fontId="23" fillId="24" borderId="0" xfId="0" applyNumberFormat="1" applyFont="1" applyFill="1" applyBorder="1" applyAlignment="1">
      <alignment vertical="center"/>
    </xf>
    <xf numFmtId="0" fontId="24" fillId="24" borderId="15" xfId="0" applyFont="1" applyFill="1" applyBorder="1" applyAlignment="1">
      <alignment horizontal="distributed" vertical="center"/>
    </xf>
    <xf numFmtId="0" fontId="24" fillId="24" borderId="24" xfId="0" applyFont="1" applyFill="1" applyBorder="1" applyAlignment="1">
      <alignment horizontal="distributed" vertical="center"/>
    </xf>
    <xf numFmtId="0" fontId="26" fillId="24" borderId="0" xfId="0" applyFont="1" applyFill="1" applyAlignment="1">
      <alignment horizontal="center"/>
    </xf>
    <xf numFmtId="177" fontId="23" fillId="24" borderId="0" xfId="0" applyNumberFormat="1" applyFont="1" applyFill="1" applyAlignment="1">
      <alignment horizontal="center" vertical="center"/>
    </xf>
    <xf numFmtId="186" fontId="24" fillId="24" borderId="2" xfId="0" applyNumberFormat="1" applyFont="1" applyFill="1" applyBorder="1" applyAlignment="1">
      <alignment horizontal="distributed" vertical="center"/>
    </xf>
    <xf numFmtId="186" fontId="24" fillId="24" borderId="16" xfId="0" applyNumberFormat="1" applyFont="1" applyFill="1" applyBorder="1" applyAlignment="1">
      <alignment horizontal="distributed" vertical="center"/>
    </xf>
    <xf numFmtId="0" fontId="24" fillId="24" borderId="0" xfId="0" applyFont="1" applyFill="1" applyAlignment="1">
      <alignment horizontal="distributed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distributed" vertical="center"/>
    </xf>
    <xf numFmtId="177" fontId="24" fillId="24" borderId="0" xfId="0" applyNumberFormat="1" applyFont="1" applyFill="1" applyBorder="1" applyAlignment="1">
      <alignment horizontal="center" vertical="center"/>
    </xf>
    <xf numFmtId="177" fontId="24" fillId="24" borderId="22" xfId="0" applyNumberFormat="1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177" fontId="24" fillId="24" borderId="15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center"/>
    </xf>
    <xf numFmtId="177" fontId="24" fillId="24" borderId="24" xfId="0" applyNumberFormat="1" applyFont="1" applyFill="1" applyBorder="1" applyAlignment="1">
      <alignment horizontal="center" vertical="center"/>
    </xf>
    <xf numFmtId="190" fontId="24" fillId="24" borderId="0" xfId="0" applyNumberFormat="1" applyFont="1" applyFill="1" applyBorder="1" applyAlignment="1">
      <alignment horizontal="left" vertical="center"/>
    </xf>
    <xf numFmtId="190" fontId="24" fillId="24" borderId="24" xfId="0" applyNumberFormat="1" applyFont="1" applyFill="1" applyBorder="1" applyAlignment="1">
      <alignment horizontal="left" vertical="center"/>
    </xf>
    <xf numFmtId="190" fontId="23" fillId="24" borderId="0" xfId="0" applyNumberFormat="1" applyFont="1" applyFill="1" applyAlignment="1">
      <alignment horizontal="center" vertical="center"/>
    </xf>
    <xf numFmtId="186" fontId="23" fillId="24" borderId="0" xfId="0" applyNumberFormat="1" applyFont="1" applyFill="1" applyAlignment="1">
      <alignment horizontal="center" vertical="center"/>
    </xf>
    <xf numFmtId="177" fontId="24" fillId="24" borderId="2" xfId="0" applyNumberFormat="1" applyFont="1" applyFill="1" applyBorder="1" applyAlignment="1">
      <alignment horizontal="center" vertical="center"/>
    </xf>
    <xf numFmtId="0" fontId="24" fillId="24" borderId="2" xfId="0" applyFont="1" applyFill="1" applyBorder="1" applyAlignment="1">
      <alignment horizontal="distributed" vertical="center"/>
    </xf>
    <xf numFmtId="0" fontId="24" fillId="24" borderId="2" xfId="0" applyFont="1" applyFill="1" applyBorder="1" applyAlignment="1">
      <alignment horizontal="left" vertical="center"/>
    </xf>
    <xf numFmtId="186" fontId="24" fillId="24" borderId="0" xfId="0" applyNumberFormat="1" applyFont="1" applyFill="1" applyBorder="1" applyAlignment="1">
      <alignment horizontal="distributed" vertical="center"/>
    </xf>
    <xf numFmtId="186" fontId="24" fillId="24" borderId="13" xfId="0" applyNumberFormat="1" applyFont="1" applyFill="1" applyBorder="1" applyAlignment="1">
      <alignment horizontal="center" vertical="center"/>
    </xf>
    <xf numFmtId="186" fontId="24" fillId="24" borderId="0" xfId="0" applyNumberFormat="1" applyFont="1" applyFill="1" applyBorder="1" applyAlignment="1">
      <alignment horizontal="center" vertical="center"/>
    </xf>
    <xf numFmtId="177" fontId="24" fillId="24" borderId="0" xfId="0" applyNumberFormat="1" applyFont="1" applyFill="1" applyBorder="1" applyAlignment="1">
      <alignment horizontal="distributed" vertical="center"/>
    </xf>
    <xf numFmtId="0" fontId="24" fillId="24" borderId="0" xfId="0" applyFont="1" applyFill="1" applyBorder="1" applyAlignment="1">
      <alignment horizontal="center" vertical="center"/>
    </xf>
    <xf numFmtId="58" fontId="24" fillId="24" borderId="0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190" fontId="24" fillId="24" borderId="0" xfId="0" applyNumberFormat="1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177" fontId="24" fillId="24" borderId="15" xfId="0" applyNumberFormat="1" applyFont="1" applyFill="1" applyBorder="1" applyAlignment="1">
      <alignment horizontal="distributed" vertical="center"/>
    </xf>
    <xf numFmtId="186" fontId="24" fillId="24" borderId="15" xfId="0" applyNumberFormat="1" applyFont="1" applyFill="1" applyBorder="1" applyAlignment="1">
      <alignment horizontal="center" vertical="center"/>
    </xf>
    <xf numFmtId="190" fontId="24" fillId="24" borderId="15" xfId="0" applyNumberFormat="1" applyFont="1" applyFill="1" applyBorder="1" applyAlignment="1">
      <alignment horizontal="center" vertical="center"/>
    </xf>
    <xf numFmtId="183" fontId="24" fillId="24" borderId="13" xfId="0" applyNumberFormat="1" applyFont="1" applyFill="1" applyBorder="1" applyAlignment="1">
      <alignment vertical="center"/>
    </xf>
    <xf numFmtId="183" fontId="24" fillId="24" borderId="0" xfId="0" applyNumberFormat="1" applyFont="1" applyFill="1" applyBorder="1" applyAlignment="1">
      <alignment vertical="center"/>
    </xf>
    <xf numFmtId="183" fontId="24" fillId="24" borderId="0" xfId="0" applyNumberFormat="1" applyFont="1" applyFill="1" applyBorder="1" applyAlignment="1">
      <alignment horizontal="distributed" vertical="center"/>
    </xf>
    <xf numFmtId="183" fontId="24" fillId="24" borderId="0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186" fontId="24" fillId="24" borderId="24" xfId="0" applyNumberFormat="1" applyFont="1" applyFill="1" applyBorder="1" applyAlignment="1">
      <alignment horizontal="distributed" vertical="center"/>
    </xf>
    <xf numFmtId="186" fontId="24" fillId="24" borderId="24" xfId="0" applyNumberFormat="1" applyFont="1" applyFill="1" applyBorder="1" applyAlignment="1">
      <alignment horizontal="center" vertical="center"/>
    </xf>
    <xf numFmtId="177" fontId="24" fillId="24" borderId="24" xfId="0" applyNumberFormat="1" applyFont="1" applyFill="1" applyBorder="1" applyAlignment="1">
      <alignment horizontal="distributed" vertical="center"/>
    </xf>
    <xf numFmtId="190" fontId="24" fillId="24" borderId="24" xfId="0" applyNumberFormat="1" applyFont="1" applyFill="1" applyBorder="1" applyAlignment="1">
      <alignment horizontal="center" vertical="center"/>
    </xf>
    <xf numFmtId="186" fontId="24" fillId="24" borderId="22" xfId="0" applyNumberFormat="1" applyFont="1" applyFill="1" applyBorder="1" applyAlignment="1">
      <alignment horizontal="distributed" vertical="center"/>
    </xf>
    <xf numFmtId="186" fontId="24" fillId="24" borderId="22" xfId="0" applyNumberFormat="1" applyFont="1" applyFill="1" applyBorder="1" applyAlignment="1">
      <alignment horizontal="center" vertical="center"/>
    </xf>
    <xf numFmtId="177" fontId="24" fillId="24" borderId="22" xfId="0" applyNumberFormat="1" applyFont="1" applyFill="1" applyBorder="1" applyAlignment="1">
      <alignment horizontal="distributed" vertical="center"/>
    </xf>
    <xf numFmtId="190" fontId="24" fillId="24" borderId="22" xfId="0" applyNumberFormat="1" applyFont="1" applyFill="1" applyBorder="1" applyAlignment="1">
      <alignment horizontal="center" vertical="center"/>
    </xf>
    <xf numFmtId="190" fontId="24" fillId="24" borderId="22" xfId="0" applyNumberFormat="1" applyFont="1" applyFill="1" applyBorder="1" applyAlignment="1">
      <alignment horizontal="left" vertical="center"/>
    </xf>
    <xf numFmtId="186" fontId="24" fillId="24" borderId="15" xfId="0" applyNumberFormat="1" applyFont="1" applyFill="1" applyBorder="1" applyAlignment="1">
      <alignment horizontal="distributed" vertical="center"/>
    </xf>
    <xf numFmtId="190" fontId="24" fillId="24" borderId="15" xfId="0" applyNumberFormat="1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distributed"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186" fontId="24" fillId="24" borderId="0" xfId="0" applyNumberFormat="1" applyFont="1" applyFill="1" applyAlignment="1">
      <alignment horizontal="center" vertical="center"/>
    </xf>
    <xf numFmtId="177" fontId="24" fillId="24" borderId="0" xfId="0" applyNumberFormat="1" applyFont="1" applyFill="1" applyAlignment="1">
      <alignment horizontal="center" vertical="center"/>
    </xf>
    <xf numFmtId="190" fontId="24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25" xfId="0" applyFont="1" applyFill="1" applyBorder="1" applyAlignment="1">
      <alignment horizontal="distributed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186" fontId="24" fillId="24" borderId="25" xfId="0" applyNumberFormat="1" applyFont="1" applyFill="1" applyBorder="1" applyAlignment="1">
      <alignment horizontal="distributed" vertical="center"/>
    </xf>
    <xf numFmtId="186" fontId="24" fillId="24" borderId="25" xfId="0" applyNumberFormat="1" applyFont="1" applyFill="1" applyBorder="1" applyAlignment="1">
      <alignment horizontal="center" vertical="center"/>
    </xf>
    <xf numFmtId="177" fontId="24" fillId="24" borderId="25" xfId="0" applyNumberFormat="1" applyFont="1" applyFill="1" applyBorder="1" applyAlignment="1">
      <alignment horizontal="distributed" vertical="center"/>
    </xf>
    <xf numFmtId="177" fontId="24" fillId="24" borderId="25" xfId="0" applyNumberFormat="1" applyFont="1" applyFill="1" applyBorder="1" applyAlignment="1">
      <alignment horizontal="center" vertical="center"/>
    </xf>
    <xf numFmtId="190" fontId="24" fillId="24" borderId="25" xfId="0" applyNumberFormat="1" applyFont="1" applyFill="1" applyBorder="1" applyAlignment="1">
      <alignment horizontal="center" vertical="center"/>
    </xf>
    <xf numFmtId="190" fontId="24" fillId="24" borderId="25" xfId="0" applyNumberFormat="1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distributed" vertical="center"/>
    </xf>
    <xf numFmtId="0" fontId="24" fillId="24" borderId="2" xfId="0" applyFont="1" applyFill="1" applyBorder="1" applyAlignment="1">
      <alignment horizontal="center" vertical="center"/>
    </xf>
    <xf numFmtId="0" fontId="38" fillId="24" borderId="0" xfId="0" applyFont="1" applyFill="1" applyBorder="1" applyAlignment="1" applyProtection="1">
      <alignment horizontal="left" vertical="center"/>
    </xf>
    <xf numFmtId="186" fontId="23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24" fillId="24" borderId="0" xfId="0" applyNumberFormat="1" applyFont="1" applyFill="1" applyBorder="1" applyAlignment="1">
      <alignment horizontal="center" vertical="center" shrinkToFit="1"/>
    </xf>
    <xf numFmtId="0" fontId="24" fillId="24" borderId="15" xfId="0" applyNumberFormat="1" applyFont="1" applyFill="1" applyBorder="1" applyAlignment="1">
      <alignment horizontal="center" vertical="center" shrinkToFit="1"/>
    </xf>
    <xf numFmtId="0" fontId="24" fillId="24" borderId="24" xfId="0" applyNumberFormat="1" applyFont="1" applyFill="1" applyBorder="1" applyAlignment="1">
      <alignment horizontal="center" vertical="center" shrinkToFit="1"/>
    </xf>
    <xf numFmtId="0" fontId="24" fillId="24" borderId="22" xfId="0" applyNumberFormat="1" applyFont="1" applyFill="1" applyBorder="1" applyAlignment="1">
      <alignment horizontal="center" vertical="center" shrinkToFit="1"/>
    </xf>
    <xf numFmtId="0" fontId="24" fillId="24" borderId="25" xfId="0" applyNumberFormat="1" applyFont="1" applyFill="1" applyBorder="1" applyAlignment="1">
      <alignment horizontal="center" vertical="center" shrinkToFit="1"/>
    </xf>
    <xf numFmtId="185" fontId="24" fillId="24" borderId="15" xfId="0" applyNumberFormat="1" applyFont="1" applyFill="1" applyBorder="1" applyAlignment="1">
      <alignment horizontal="center" vertical="center" shrinkToFit="1"/>
    </xf>
    <xf numFmtId="185" fontId="24" fillId="24" borderId="0" xfId="0" applyNumberFormat="1" applyFont="1" applyFill="1" applyBorder="1" applyAlignment="1">
      <alignment horizontal="center" vertical="center" shrinkToFit="1"/>
    </xf>
    <xf numFmtId="58" fontId="24" fillId="24" borderId="24" xfId="0" applyNumberFormat="1" applyFont="1" applyFill="1" applyBorder="1" applyAlignment="1">
      <alignment horizontal="center" vertical="center" shrinkToFit="1"/>
    </xf>
    <xf numFmtId="14" fontId="24" fillId="24" borderId="22" xfId="0" applyNumberFormat="1" applyFont="1" applyFill="1" applyBorder="1" applyAlignment="1">
      <alignment horizontal="center" vertical="center" shrinkToFit="1"/>
    </xf>
    <xf numFmtId="0" fontId="24" fillId="24" borderId="32" xfId="0" applyFont="1" applyFill="1" applyBorder="1" applyAlignment="1">
      <alignment horizontal="distributed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186" fontId="24" fillId="24" borderId="32" xfId="0" applyNumberFormat="1" applyFont="1" applyFill="1" applyBorder="1" applyAlignment="1">
      <alignment horizontal="distributed" vertical="center"/>
    </xf>
    <xf numFmtId="186" fontId="24" fillId="24" borderId="32" xfId="0" applyNumberFormat="1" applyFont="1" applyFill="1" applyBorder="1" applyAlignment="1">
      <alignment horizontal="center" vertical="center"/>
    </xf>
    <xf numFmtId="177" fontId="24" fillId="24" borderId="32" xfId="0" applyNumberFormat="1" applyFont="1" applyFill="1" applyBorder="1" applyAlignment="1">
      <alignment horizontal="distributed" vertical="center"/>
    </xf>
    <xf numFmtId="177" fontId="24" fillId="24" borderId="32" xfId="0" applyNumberFormat="1" applyFont="1" applyFill="1" applyBorder="1" applyAlignment="1">
      <alignment horizontal="center" vertical="center"/>
    </xf>
    <xf numFmtId="0" fontId="24" fillId="24" borderId="32" xfId="0" applyNumberFormat="1" applyFont="1" applyFill="1" applyBorder="1" applyAlignment="1">
      <alignment horizontal="center" vertical="center" shrinkToFit="1"/>
    </xf>
    <xf numFmtId="190" fontId="24" fillId="24" borderId="32" xfId="0" applyNumberFormat="1" applyFont="1" applyFill="1" applyBorder="1" applyAlignment="1">
      <alignment horizontal="center" vertical="center"/>
    </xf>
    <xf numFmtId="190" fontId="24" fillId="24" borderId="32" xfId="0" applyNumberFormat="1" applyFont="1" applyFill="1" applyBorder="1" applyAlignment="1">
      <alignment horizontal="left" vertical="center"/>
    </xf>
    <xf numFmtId="0" fontId="24" fillId="24" borderId="28" xfId="0" applyFont="1" applyFill="1" applyBorder="1" applyAlignment="1">
      <alignment horizontal="distributed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186" fontId="24" fillId="24" borderId="28" xfId="0" applyNumberFormat="1" applyFont="1" applyFill="1" applyBorder="1" applyAlignment="1">
      <alignment horizontal="distributed" vertical="center"/>
    </xf>
    <xf numFmtId="186" fontId="24" fillId="24" borderId="28" xfId="0" applyNumberFormat="1" applyFont="1" applyFill="1" applyBorder="1" applyAlignment="1">
      <alignment horizontal="center" vertical="center"/>
    </xf>
    <xf numFmtId="177" fontId="24" fillId="24" borderId="28" xfId="0" applyNumberFormat="1" applyFont="1" applyFill="1" applyBorder="1" applyAlignment="1">
      <alignment horizontal="distributed" vertical="center"/>
    </xf>
    <xf numFmtId="177" fontId="24" fillId="24" borderId="28" xfId="0" applyNumberFormat="1" applyFont="1" applyFill="1" applyBorder="1" applyAlignment="1">
      <alignment horizontal="center" vertical="center"/>
    </xf>
    <xf numFmtId="185" fontId="24" fillId="24" borderId="28" xfId="0" applyNumberFormat="1" applyFont="1" applyFill="1" applyBorder="1" applyAlignment="1">
      <alignment horizontal="center" vertical="center" shrinkToFit="1"/>
    </xf>
    <xf numFmtId="190" fontId="24" fillId="24" borderId="28" xfId="0" applyNumberFormat="1" applyFont="1" applyFill="1" applyBorder="1" applyAlignment="1">
      <alignment horizontal="center" vertical="center"/>
    </xf>
    <xf numFmtId="190" fontId="24" fillId="24" borderId="28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0" fontId="38" fillId="24" borderId="0" xfId="0" applyFont="1" applyFill="1" applyBorder="1" applyAlignment="1" applyProtection="1">
      <alignment horizontal="left" vertical="center"/>
    </xf>
    <xf numFmtId="0" fontId="24" fillId="24" borderId="12" xfId="0" applyNumberFormat="1" applyFont="1" applyFill="1" applyBorder="1" applyAlignment="1">
      <alignment horizontal="right" vertical="center"/>
    </xf>
    <xf numFmtId="186" fontId="24" fillId="24" borderId="17" xfId="0" applyNumberFormat="1" applyFont="1" applyFill="1" applyBorder="1" applyAlignment="1">
      <alignment horizontal="center" vertical="center"/>
    </xf>
    <xf numFmtId="186" fontId="24" fillId="24" borderId="2" xfId="0" applyNumberFormat="1" applyFont="1" applyFill="1" applyBorder="1" applyAlignment="1">
      <alignment horizontal="center" vertical="center"/>
    </xf>
    <xf numFmtId="186" fontId="23" fillId="24" borderId="0" xfId="0" applyNumberFormat="1" applyFont="1" applyFill="1" applyAlignment="1">
      <alignment horizontal="right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3&#31520;&#38291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7&#12402;&#12383;&#12385;&#12394;&#12363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1&#24120;&#38520;&#22823;&#23470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3&#31569;&#35199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1&#12388;&#12367;&#12400;&#12415;&#12425;&#12356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3&#33576;&#22478;&#30010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7&#22823;&#23376;&#30010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3&#22659;&#30010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8&#19979;&#22971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1&#39640;&#33833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  <cell r="H24" t="str">
            <v>長野県</v>
          </cell>
          <cell r="K24" t="str">
            <v>昭和55年５月29日</v>
          </cell>
        </row>
      </sheetData>
      <sheetData sheetId="2">
        <row r="15">
          <cell r="E15" t="str">
            <v>ワイロア地区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</row>
      </sheetData>
      <sheetData sheetId="5">
        <row r="20">
          <cell r="D20">
            <v>19</v>
          </cell>
        </row>
      </sheetData>
      <sheetData sheetId="6">
        <row r="25">
          <cell r="C25" t="str">
            <v>870</v>
          </cell>
        </row>
      </sheetData>
      <sheetData sheetId="7"/>
      <sheetData sheetId="8"/>
      <sheetData sheetId="9">
        <row r="17">
          <cell r="B17" t="str">
            <v>北茨城市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5">
          <cell r="E25" t="str">
            <v>矢板市</v>
          </cell>
          <cell r="H25" t="str">
            <v>栃木県</v>
          </cell>
          <cell r="K25" t="str">
            <v>昭和55年７月23日</v>
          </cell>
        </row>
        <row r="26">
          <cell r="E26" t="str">
            <v>赤穂市</v>
          </cell>
          <cell r="H26" t="str">
            <v>兵庫県</v>
          </cell>
          <cell r="K26" t="str">
            <v>昭和55年11月７日</v>
          </cell>
        </row>
        <row r="27">
          <cell r="E27" t="str">
            <v>田辺市</v>
          </cell>
          <cell r="H27" t="str">
            <v>和歌山県</v>
          </cell>
          <cell r="K27" t="str">
            <v>平成13年５月10日</v>
          </cell>
        </row>
        <row r="28">
          <cell r="E28" t="str">
            <v>遠軽町</v>
          </cell>
          <cell r="H28" t="str">
            <v>北海道</v>
          </cell>
          <cell r="K28" t="str">
            <v>平成13年５月10日</v>
          </cell>
        </row>
        <row r="29">
          <cell r="E29" t="str">
            <v>綾部市</v>
          </cell>
          <cell r="H29" t="str">
            <v>京都府</v>
          </cell>
          <cell r="K29" t="str">
            <v>平成20年２月23日</v>
          </cell>
        </row>
        <row r="30">
          <cell r="K30" t="str">
            <v>平成21年８月８日</v>
          </cell>
        </row>
        <row r="31">
          <cell r="K31" t="str">
            <v>昭和63年７月23日</v>
          </cell>
        </row>
        <row r="32">
          <cell r="K32" t="str">
            <v>平成19年７月28日</v>
          </cell>
        </row>
        <row r="33">
          <cell r="K33" t="str">
            <v>平成20年５月28日</v>
          </cell>
        </row>
        <row r="34">
          <cell r="K34" t="str">
            <v>平成26年10月31日</v>
          </cell>
        </row>
        <row r="35">
          <cell r="K35" t="str">
            <v>平成18年２月13日</v>
          </cell>
        </row>
        <row r="36">
          <cell r="K36" t="str">
            <v>平成18年３月24日</v>
          </cell>
        </row>
        <row r="37">
          <cell r="K37">
            <v>42298</v>
          </cell>
        </row>
        <row r="38">
          <cell r="K38" t="str">
            <v>平成16年10月22日</v>
          </cell>
        </row>
        <row r="39">
          <cell r="K39" t="str">
            <v>平成19年１月30日</v>
          </cell>
        </row>
        <row r="42">
          <cell r="K42" t="str">
            <v>平成26年１月７日</v>
          </cell>
        </row>
        <row r="43">
          <cell r="K43" t="str">
            <v>平成24年７月25日</v>
          </cell>
        </row>
        <row r="44">
          <cell r="K44" t="str">
            <v>平成24年11月８日</v>
          </cell>
        </row>
        <row r="45">
          <cell r="K45" t="str">
            <v>平成25年７月４日</v>
          </cell>
        </row>
        <row r="46">
          <cell r="K46" t="str">
            <v>平成26年２月13日</v>
          </cell>
        </row>
        <row r="47">
          <cell r="K47" t="str">
            <v>平成26年10月７日</v>
          </cell>
        </row>
        <row r="48">
          <cell r="K48" t="str">
            <v>平成27年２月26日</v>
          </cell>
        </row>
      </sheetData>
      <sheetData sheetId="2"/>
      <sheetData sheetId="3">
        <row r="18">
          <cell r="D18" t="str">
            <v>非核平和　健康都市</v>
          </cell>
        </row>
      </sheetData>
      <sheetData sheetId="4">
        <row r="18">
          <cell r="E18" t="str">
            <v>きく</v>
          </cell>
        </row>
      </sheetData>
      <sheetData sheetId="5">
        <row r="21">
          <cell r="D21">
            <v>22</v>
          </cell>
        </row>
      </sheetData>
      <sheetData sheetId="6">
        <row r="27">
          <cell r="C27" t="str">
            <v>900</v>
          </cell>
        </row>
      </sheetData>
      <sheetData sheetId="7">
        <row r="10">
          <cell r="C10" t="str">
            <v>笠間市</v>
          </cell>
        </row>
      </sheetData>
      <sheetData sheetId="8"/>
      <sheetData sheetId="9">
        <row r="18">
          <cell r="B18" t="str">
            <v>笠間市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  <cell r="H30" t="str">
            <v>群馬県</v>
          </cell>
        </row>
      </sheetData>
      <sheetData sheetId="2">
        <row r="16">
          <cell r="E16" t="str">
            <v>カリフォルニア州ユーバ市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</row>
      </sheetData>
      <sheetData sheetId="5">
        <row r="22">
          <cell r="D22">
            <v>24</v>
          </cell>
        </row>
      </sheetData>
      <sheetData sheetId="6">
        <row r="28">
          <cell r="C28" t="str">
            <v>876</v>
          </cell>
        </row>
      </sheetData>
      <sheetData sheetId="7"/>
      <sheetData sheetId="8"/>
      <sheetData sheetId="9">
        <row r="19">
          <cell r="B19" t="str">
            <v>取手市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  <cell r="H31" t="str">
            <v>宮城県</v>
          </cell>
        </row>
        <row r="32">
          <cell r="E32" t="str">
            <v>常陸太田市</v>
          </cell>
          <cell r="H32" t="str">
            <v>茨城県</v>
          </cell>
        </row>
      </sheetData>
      <sheetData sheetId="2">
        <row r="18">
          <cell r="E18" t="str">
            <v>ユーコン準州ホワイトホース市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</row>
      </sheetData>
      <sheetData sheetId="5">
        <row r="23">
          <cell r="D23">
            <v>22</v>
          </cell>
        </row>
      </sheetData>
      <sheetData sheetId="6">
        <row r="30">
          <cell r="C30" t="str">
            <v>880</v>
          </cell>
        </row>
      </sheetData>
      <sheetData sheetId="7"/>
      <sheetData sheetId="8"/>
      <sheetData sheetId="9">
        <row r="20">
          <cell r="B20" t="str">
            <v>牛久市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  <cell r="H33" t="str">
            <v>東京都</v>
          </cell>
        </row>
        <row r="34">
          <cell r="E34" t="str">
            <v>郡山市</v>
          </cell>
          <cell r="H34" t="str">
            <v>福島県</v>
          </cell>
        </row>
      </sheetData>
      <sheetData sheetId="2">
        <row r="21">
          <cell r="E21" t="str">
            <v>マサチューセッツ州ケンブリッジ市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</row>
      </sheetData>
      <sheetData sheetId="5">
        <row r="24">
          <cell r="D24">
            <v>28</v>
          </cell>
        </row>
      </sheetData>
      <sheetData sheetId="6">
        <row r="31">
          <cell r="C31" t="str">
            <v>927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5">
          <cell r="E35" t="str">
            <v>石巻市</v>
          </cell>
          <cell r="H35" t="str">
            <v>宮城県</v>
          </cell>
        </row>
        <row r="36">
          <cell r="E36" t="str">
            <v>那須塩原市</v>
          </cell>
          <cell r="H36" t="str">
            <v>栃木県</v>
          </cell>
        </row>
      </sheetData>
      <sheetData sheetId="2"/>
      <sheetData sheetId="3">
        <row r="22">
          <cell r="D22" t="str">
            <v>核兵器廃絶平和</v>
          </cell>
        </row>
      </sheetData>
      <sheetData sheetId="4">
        <row r="22">
          <cell r="E22" t="str">
            <v>はまぎく</v>
          </cell>
        </row>
      </sheetData>
      <sheetData sheetId="5">
        <row r="25">
          <cell r="D25">
            <v>25</v>
          </cell>
        </row>
      </sheetData>
      <sheetData sheetId="6">
        <row r="32">
          <cell r="C32" t="str">
            <v>963</v>
          </cell>
        </row>
      </sheetData>
      <sheetData sheetId="7"/>
      <sheetData sheetId="8"/>
      <sheetData sheetId="9">
        <row r="22">
          <cell r="B22" t="str">
            <v>ひたちなか市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7">
          <cell r="E37" t="str">
            <v>大館市</v>
          </cell>
          <cell r="H37" t="str">
            <v>秋田県</v>
          </cell>
        </row>
      </sheetData>
      <sheetData sheetId="2"/>
      <sheetData sheetId="3">
        <row r="26">
          <cell r="D26" t="str">
            <v>核兵器廃絶平和都市　環境にやさしいまち　福祉と健康のまち　覚せい剤等薬物乱用のないまち　租税完納推進のまち
ゆとりある安心・快適なまち　郷育立市宣言</v>
          </cell>
        </row>
      </sheetData>
      <sheetData sheetId="4">
        <row r="26">
          <cell r="E26" t="str">
            <v>ばら</v>
          </cell>
        </row>
      </sheetData>
      <sheetData sheetId="5">
        <row r="29">
          <cell r="D29">
            <v>20</v>
          </cell>
        </row>
      </sheetData>
      <sheetData sheetId="6">
        <row r="39">
          <cell r="C39">
            <v>820</v>
          </cell>
        </row>
      </sheetData>
      <sheetData sheetId="7"/>
      <sheetData sheetId="8"/>
      <sheetData sheetId="9">
        <row r="26">
          <cell r="B26" t="str">
            <v>常陸大宮市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  <cell r="H38" t="str">
            <v>秋田県</v>
          </cell>
        </row>
      </sheetData>
      <sheetData sheetId="2">
        <row r="30">
          <cell r="E30" t="str">
            <v>テネシー州オークリッジ市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</row>
      </sheetData>
      <sheetData sheetId="5">
        <row r="30">
          <cell r="D30">
            <v>18</v>
          </cell>
        </row>
      </sheetData>
      <sheetData sheetId="6">
        <row r="41">
          <cell r="C41" t="str">
            <v>841</v>
          </cell>
        </row>
      </sheetData>
      <sheetData sheetId="7"/>
      <sheetData sheetId="8"/>
      <sheetData sheetId="9">
        <row r="27">
          <cell r="B27" t="str">
            <v>那珂市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9">
          <cell r="E39" t="str">
            <v>高梁市</v>
          </cell>
          <cell r="H39" t="str">
            <v>岡山県</v>
          </cell>
        </row>
      </sheetData>
      <sheetData sheetId="2"/>
      <sheetData sheetId="3">
        <row r="28">
          <cell r="D28" t="str">
            <v>非核平和都市宣言　男女共同参画都市宣言</v>
          </cell>
        </row>
      </sheetData>
      <sheetData sheetId="4">
        <row r="28">
          <cell r="E28" t="str">
            <v>なしのはな・コスモス</v>
          </cell>
        </row>
      </sheetData>
      <sheetData sheetId="5">
        <row r="31">
          <cell r="D31">
            <v>24</v>
          </cell>
        </row>
      </sheetData>
      <sheetData sheetId="6">
        <row r="42">
          <cell r="C42" t="str">
            <v>957</v>
          </cell>
        </row>
      </sheetData>
      <sheetData sheetId="7"/>
      <sheetData sheetId="8"/>
      <sheetData sheetId="9">
        <row r="28">
          <cell r="B28" t="str">
            <v>筑西市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0">
          <cell r="E40" t="str">
            <v>伊奈町</v>
          </cell>
          <cell r="H40" t="str">
            <v>埼玉県</v>
          </cell>
          <cell r="K40" t="str">
            <v>平成25年１月17日</v>
          </cell>
          <cell r="N40" t="str">
            <v>友好都市</v>
          </cell>
        </row>
        <row r="41">
          <cell r="E41" t="str">
            <v>香取市</v>
          </cell>
          <cell r="H41" t="str">
            <v>千葉県</v>
          </cell>
          <cell r="K41" t="str">
            <v>平成28年３月16日</v>
          </cell>
          <cell r="N41" t="str">
            <v>交流都市</v>
          </cell>
        </row>
      </sheetData>
      <sheetData sheetId="2"/>
      <sheetData sheetId="3">
        <row r="36">
          <cell r="D36" t="str">
            <v>非核平和　青色申告・期限内納税推進　交通安全　暴走族追放　暴力追放　青少年を覚せい剤等薬物乱用から守る　男女共同参画</v>
          </cell>
        </row>
      </sheetData>
      <sheetData sheetId="4">
        <row r="36">
          <cell r="E36" t="str">
            <v>なのはな</v>
          </cell>
        </row>
      </sheetData>
      <sheetData sheetId="5">
        <row r="39">
          <cell r="D39">
            <v>18</v>
          </cell>
        </row>
      </sheetData>
      <sheetData sheetId="6">
        <row r="54">
          <cell r="C54" t="str">
            <v>741</v>
          </cell>
        </row>
      </sheetData>
      <sheetData sheetId="7"/>
      <sheetData sheetId="8"/>
      <sheetData sheetId="9">
        <row r="36">
          <cell r="B36" t="str">
            <v>つくばみらい市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  <row r="5">
          <cell r="E5" t="str">
            <v>敦賀市</v>
          </cell>
          <cell r="H5" t="str">
            <v>福井県</v>
          </cell>
          <cell r="K5" t="str">
            <v>昭和40年４月30日</v>
          </cell>
          <cell r="N5" t="str">
            <v>姉妹都市</v>
          </cell>
        </row>
        <row r="6">
          <cell r="E6" t="str">
            <v>彦根市</v>
          </cell>
          <cell r="H6" t="str">
            <v>滋賀県</v>
          </cell>
          <cell r="K6" t="str">
            <v>昭和43年10月29日</v>
          </cell>
          <cell r="N6" t="str">
            <v>親善都市</v>
          </cell>
        </row>
        <row r="7">
          <cell r="E7" t="str">
            <v>高松市</v>
          </cell>
          <cell r="H7" t="str">
            <v>香川県</v>
          </cell>
          <cell r="K7" t="str">
            <v>昭和49年４月13日</v>
          </cell>
          <cell r="N7" t="str">
            <v>親善都市</v>
          </cell>
        </row>
      </sheetData>
      <sheetData sheetId="2">
        <row r="3">
          <cell r="J3" t="str">
            <v>（平成29年4月1日現在）</v>
          </cell>
        </row>
      </sheetData>
      <sheetData sheetId="3">
        <row r="3">
          <cell r="I3" t="str">
            <v>(平成29年4月1日現在)</v>
          </cell>
        </row>
      </sheetData>
      <sheetData sheetId="4">
        <row r="4">
          <cell r="G4" t="str">
            <v>　（平成29年4月1日現在）</v>
          </cell>
        </row>
      </sheetData>
      <sheetData sheetId="5">
        <row r="9">
          <cell r="D9">
            <v>28</v>
          </cell>
        </row>
      </sheetData>
      <sheetData sheetId="6">
        <row r="3">
          <cell r="K3" t="str">
            <v>（平成29年4月1日現在)(単位：千円）</v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2">
          <cell r="E42" t="str">
            <v>玉村町</v>
          </cell>
          <cell r="H42" t="str">
            <v>群馬県</v>
          </cell>
        </row>
      </sheetData>
      <sheetData sheetId="2"/>
      <sheetData sheetId="3">
        <row r="38">
          <cell r="D38" t="str">
            <v>交通安全　青色申告　非核平和　安全・安心</v>
          </cell>
        </row>
      </sheetData>
      <sheetData sheetId="4">
        <row r="38">
          <cell r="E38" t="str">
            <v>桜</v>
          </cell>
        </row>
      </sheetData>
      <sheetData sheetId="5">
        <row r="41">
          <cell r="D41">
            <v>16</v>
          </cell>
        </row>
      </sheetData>
      <sheetData sheetId="6">
        <row r="57">
          <cell r="C57" t="str">
            <v>868</v>
          </cell>
        </row>
      </sheetData>
      <sheetData sheetId="7"/>
      <sheetData sheetId="8"/>
      <sheetData sheetId="9">
        <row r="38">
          <cell r="B38" t="str">
            <v>茨城町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  <cell r="H43" t="str">
            <v>群馬県</v>
          </cell>
        </row>
        <row r="44">
          <cell r="E44" t="str">
            <v>那須町</v>
          </cell>
          <cell r="H44" t="str">
            <v>栃木県</v>
          </cell>
        </row>
        <row r="45">
          <cell r="E45" t="str">
            <v>にかほ市</v>
          </cell>
          <cell r="H45" t="str">
            <v>秋田県</v>
          </cell>
        </row>
        <row r="46">
          <cell r="E46" t="str">
            <v>上三川町</v>
          </cell>
          <cell r="H46" t="str">
            <v>栃木県</v>
          </cell>
        </row>
        <row r="47">
          <cell r="E47" t="str">
            <v>片品村</v>
          </cell>
          <cell r="H47" t="str">
            <v>群馬県</v>
          </cell>
        </row>
        <row r="48">
          <cell r="E48" t="str">
            <v>小海町</v>
          </cell>
          <cell r="H48" t="str">
            <v>長野県</v>
          </cell>
        </row>
      </sheetData>
      <sheetData sheetId="2">
        <row r="37">
          <cell r="E37" t="str">
            <v>セーデルマンランド県ニーショーピン市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</row>
      </sheetData>
      <sheetData sheetId="5">
        <row r="42">
          <cell r="D42">
            <v>13</v>
          </cell>
        </row>
      </sheetData>
      <sheetData sheetId="6">
        <row r="59">
          <cell r="C59">
            <v>821</v>
          </cell>
        </row>
      </sheetData>
      <sheetData sheetId="7"/>
      <sheetData sheetId="8"/>
      <sheetData sheetId="9">
        <row r="39">
          <cell r="B39" t="str">
            <v>大洗町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9">
          <cell r="E49" t="str">
            <v>秋田市</v>
          </cell>
          <cell r="H49" t="str">
            <v>秋田県</v>
          </cell>
          <cell r="K49" t="str">
            <v>昭和57年７月15日</v>
          </cell>
          <cell r="N49" t="str">
            <v>有縁友好交流</v>
          </cell>
        </row>
      </sheetData>
      <sheetData sheetId="2"/>
      <sheetData sheetId="3">
        <row r="42">
          <cell r="D42" t="str">
            <v>交通安全　青色申告　非核平和　暴走族追放　ゆとり　明るく正しい選挙　少年を覚せい剤等薬物乱用から守る街　読書のまち</v>
          </cell>
        </row>
      </sheetData>
      <sheetData sheetId="4">
        <row r="42">
          <cell r="E42" t="str">
            <v>茶</v>
          </cell>
        </row>
      </sheetData>
      <sheetData sheetId="5">
        <row r="45">
          <cell r="D45">
            <v>15</v>
          </cell>
        </row>
      </sheetData>
      <sheetData sheetId="6">
        <row r="64">
          <cell r="C64" t="str">
            <v>690</v>
          </cell>
        </row>
      </sheetData>
      <sheetData sheetId="7"/>
      <sheetData sheetId="8"/>
      <sheetData sheetId="9">
        <row r="42">
          <cell r="B42" t="str">
            <v>大子町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50">
          <cell r="E50" t="str">
            <v>みやき町</v>
          </cell>
          <cell r="H50" t="str">
            <v>佐賀県</v>
          </cell>
          <cell r="K50">
            <v>42639</v>
          </cell>
          <cell r="N50" t="str">
            <v>友好交流都市</v>
          </cell>
        </row>
      </sheetData>
      <sheetData sheetId="2"/>
      <sheetData sheetId="3">
        <row r="48">
          <cell r="D48" t="str">
            <v>暴走族追放　シートベルト着用　飲酒暴走運転追放　非核都市　環境　コメ自由化反対　青色申告　期限内納税</v>
          </cell>
        </row>
      </sheetData>
      <sheetData sheetId="4">
        <row r="48">
          <cell r="E48" t="str">
            <v>カンナ</v>
          </cell>
        </row>
      </sheetData>
      <sheetData sheetId="5">
        <row r="51">
          <cell r="D51">
            <v>14</v>
          </cell>
        </row>
      </sheetData>
      <sheetData sheetId="6">
        <row r="76">
          <cell r="C76" t="str">
            <v>816</v>
          </cell>
        </row>
      </sheetData>
      <sheetData sheetId="7"/>
      <sheetData sheetId="8"/>
      <sheetData sheetId="9">
        <row r="48">
          <cell r="B48" t="str">
            <v>境町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  <cell r="H8" t="str">
            <v>群馬県</v>
          </cell>
          <cell r="K8" t="str">
            <v>昭和40年３月27日</v>
          </cell>
          <cell r="N8" t="str">
            <v>親善都市</v>
          </cell>
        </row>
        <row r="9">
          <cell r="E9" t="str">
            <v>山辺町</v>
          </cell>
          <cell r="H9" t="str">
            <v>山形県</v>
          </cell>
          <cell r="K9" t="str">
            <v>平成16年５月７日</v>
          </cell>
          <cell r="N9" t="str">
            <v>友好都市</v>
          </cell>
        </row>
      </sheetData>
      <sheetData sheetId="2">
        <row r="7">
          <cell r="E7" t="str">
            <v>アラバマ州バーミングハム市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</row>
      </sheetData>
      <sheetData sheetId="5">
        <row r="10">
          <cell r="D10">
            <v>28</v>
          </cell>
        </row>
      </sheetData>
      <sheetData sheetId="6">
        <row r="11">
          <cell r="C11" t="str">
            <v>1,030</v>
          </cell>
        </row>
      </sheetData>
      <sheetData sheetId="7"/>
      <sheetData sheetId="8"/>
      <sheetData sheetId="9">
        <row r="7">
          <cell r="B7" t="str">
            <v>日立市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  <cell r="H10" t="str">
            <v>山形県</v>
          </cell>
          <cell r="K10" t="str">
            <v>平成12年12月16日</v>
          </cell>
          <cell r="N10" t="str">
            <v>有縁友好交流</v>
          </cell>
        </row>
      </sheetData>
      <sheetData sheetId="2">
        <row r="9">
          <cell r="E9" t="str">
            <v>フリードリッヒスハーフェン市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</row>
      </sheetData>
      <sheetData sheetId="5">
        <row r="11">
          <cell r="D11">
            <v>28</v>
          </cell>
        </row>
      </sheetData>
      <sheetData sheetId="6">
        <row r="12">
          <cell r="C12" t="str">
            <v>968</v>
          </cell>
        </row>
      </sheetData>
      <sheetData sheetId="7"/>
      <sheetData sheetId="8"/>
      <sheetData sheetId="9">
        <row r="8">
          <cell r="B8" t="str">
            <v>土浦市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  <cell r="H11" t="str">
            <v>栃木県</v>
          </cell>
          <cell r="K11" t="str">
            <v>平成18年１月21日</v>
          </cell>
          <cell r="N11" t="str">
            <v>姉妹都市</v>
          </cell>
        </row>
        <row r="12">
          <cell r="E12" t="str">
            <v>大野市</v>
          </cell>
          <cell r="H12" t="str">
            <v>福井県</v>
          </cell>
          <cell r="K12" t="str">
            <v>平成18年１月21日</v>
          </cell>
          <cell r="N12" t="str">
            <v>姉妹都市</v>
          </cell>
        </row>
        <row r="13">
          <cell r="E13" t="str">
            <v>真室川町</v>
          </cell>
          <cell r="H13" t="str">
            <v>山形県</v>
          </cell>
          <cell r="K13" t="str">
            <v>平成18年１月21日</v>
          </cell>
          <cell r="N13" t="str">
            <v>姉妹都市</v>
          </cell>
        </row>
      </sheetData>
      <sheetData sheetId="2">
        <row r="11">
          <cell r="E11" t="str">
            <v>河北省三河市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</row>
      </sheetData>
      <sheetData sheetId="5">
        <row r="12">
          <cell r="D12">
            <v>24</v>
          </cell>
        </row>
      </sheetData>
      <sheetData sheetId="6">
        <row r="13">
          <cell r="C13">
            <v>970</v>
          </cell>
        </row>
      </sheetData>
      <sheetData sheetId="7"/>
      <sheetData sheetId="8"/>
      <sheetData sheetId="9">
        <row r="9">
          <cell r="B9" t="str">
            <v>古河市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  <cell r="H14" t="str">
            <v>山形県</v>
          </cell>
          <cell r="K14" t="str">
            <v>昭和58年７月18日</v>
          </cell>
          <cell r="N14" t="str">
            <v>姉妹都市</v>
          </cell>
        </row>
        <row r="15">
          <cell r="E15" t="str">
            <v>福井市</v>
          </cell>
          <cell r="H15" t="str">
            <v>福井県</v>
          </cell>
          <cell r="K15" t="str">
            <v>平成14年４月13日</v>
          </cell>
          <cell r="N15" t="str">
            <v>友好都市</v>
          </cell>
        </row>
        <row r="16">
          <cell r="E16" t="str">
            <v>小山市</v>
          </cell>
          <cell r="H16" t="str">
            <v>栃木県</v>
          </cell>
          <cell r="K16" t="str">
            <v>平成26年10月２日</v>
          </cell>
          <cell r="N16" t="str">
            <v>友好都市</v>
          </cell>
        </row>
      </sheetData>
      <sheetData sheetId="2">
        <row r="12">
          <cell r="E12" t="str">
            <v>アントワープ州メッヘレン市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</row>
      </sheetData>
      <sheetData sheetId="5">
        <row r="14">
          <cell r="D14">
            <v>18</v>
          </cell>
        </row>
      </sheetData>
      <sheetData sheetId="6">
        <row r="17">
          <cell r="C17" t="str">
            <v>855</v>
          </cell>
        </row>
      </sheetData>
      <sheetData sheetId="7"/>
      <sheetData sheetId="8"/>
      <sheetData sheetId="9">
        <row r="11">
          <cell r="B11" t="str">
            <v>結城市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7">
          <cell r="E17" t="str">
            <v>あわら市</v>
          </cell>
          <cell r="H17" t="str">
            <v>福井県</v>
          </cell>
          <cell r="K17">
            <v>42324</v>
          </cell>
          <cell r="N17" t="str">
            <v>姉妹都市</v>
          </cell>
        </row>
      </sheetData>
      <sheetData sheetId="2"/>
      <sheetData sheetId="3">
        <row r="13">
          <cell r="D13" t="str">
            <v>交通安全　非核平和</v>
          </cell>
        </row>
      </sheetData>
      <sheetData sheetId="4">
        <row r="13">
          <cell r="E13" t="str">
            <v>菊</v>
          </cell>
        </row>
      </sheetData>
      <sheetData sheetId="5">
        <row r="16">
          <cell r="D16">
            <v>20</v>
          </cell>
        </row>
      </sheetData>
      <sheetData sheetId="6">
        <row r="21">
          <cell r="C21" t="str">
            <v>830</v>
          </cell>
        </row>
      </sheetData>
      <sheetData sheetId="7"/>
      <sheetData sheetId="8"/>
      <sheetData sheetId="9">
        <row r="13">
          <cell r="B13" t="str">
            <v>下妻市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  <cell r="H18" t="str">
            <v>秋田県</v>
          </cell>
          <cell r="K18" t="str">
            <v>昭和52年７月12日</v>
          </cell>
          <cell r="N18" t="str">
            <v>姉妹都市</v>
          </cell>
        </row>
        <row r="19">
          <cell r="E19" t="str">
            <v>仙北市</v>
          </cell>
          <cell r="H19" t="str">
            <v>秋田県</v>
          </cell>
          <cell r="K19" t="str">
            <v>平成10年11月21日</v>
          </cell>
          <cell r="N19" t="str">
            <v>有縁友好交流</v>
          </cell>
        </row>
        <row r="20">
          <cell r="E20" t="str">
            <v>牛久市</v>
          </cell>
          <cell r="H20" t="str">
            <v>茨城県</v>
          </cell>
          <cell r="K20" t="str">
            <v>平成19年７月28日</v>
          </cell>
          <cell r="N20" t="str">
            <v>姉妹都市</v>
          </cell>
        </row>
        <row r="21">
          <cell r="E21" t="str">
            <v>臼杵市</v>
          </cell>
          <cell r="H21" t="str">
            <v>大分県</v>
          </cell>
          <cell r="K21">
            <v>42287</v>
          </cell>
          <cell r="N21" t="str">
            <v>姉妹都市</v>
          </cell>
        </row>
        <row r="22">
          <cell r="N22" t="str">
            <v>友好都市</v>
          </cell>
        </row>
        <row r="23">
          <cell r="N23" t="str">
            <v>友好都市</v>
          </cell>
        </row>
        <row r="24">
          <cell r="N24" t="str">
            <v>姉妹都市</v>
          </cell>
        </row>
        <row r="25">
          <cell r="N25" t="str">
            <v>姉妹都市</v>
          </cell>
        </row>
        <row r="26">
          <cell r="N26" t="str">
            <v>姉妹都市</v>
          </cell>
        </row>
        <row r="27">
          <cell r="N27" t="str">
            <v>友好都市</v>
          </cell>
        </row>
        <row r="28">
          <cell r="N28" t="str">
            <v>友好都市</v>
          </cell>
        </row>
        <row r="29">
          <cell r="N29" t="str">
            <v>友好都市</v>
          </cell>
        </row>
        <row r="30">
          <cell r="N30" t="str">
            <v>友好都市</v>
          </cell>
        </row>
        <row r="31">
          <cell r="N31" t="str">
            <v>親善友好都市</v>
          </cell>
        </row>
        <row r="32">
          <cell r="N32" t="str">
            <v>姉妹都市</v>
          </cell>
        </row>
        <row r="33">
          <cell r="N33" t="str">
            <v>友好都市</v>
          </cell>
        </row>
        <row r="34">
          <cell r="N34" t="str">
            <v>友好都市</v>
          </cell>
        </row>
        <row r="35">
          <cell r="N35" t="str">
            <v>姉妹都市</v>
          </cell>
        </row>
        <row r="36">
          <cell r="N36" t="str">
            <v>姉妹都市</v>
          </cell>
        </row>
        <row r="37">
          <cell r="N37" t="str">
            <v>友好都市</v>
          </cell>
        </row>
        <row r="38">
          <cell r="N38" t="str">
            <v>友好都市</v>
          </cell>
        </row>
        <row r="39">
          <cell r="N39" t="str">
            <v>友好都市</v>
          </cell>
        </row>
        <row r="42">
          <cell r="N42" t="str">
            <v>友好交流都市</v>
          </cell>
        </row>
        <row r="43">
          <cell r="N43" t="str">
            <v>友好都市</v>
          </cell>
        </row>
        <row r="44">
          <cell r="N44" t="str">
            <v>友好都市</v>
          </cell>
        </row>
        <row r="45">
          <cell r="N45" t="str">
            <v>友好都市</v>
          </cell>
        </row>
        <row r="46">
          <cell r="N46" t="str">
            <v>友好都市</v>
          </cell>
        </row>
        <row r="47">
          <cell r="N47" t="str">
            <v>友好都市</v>
          </cell>
        </row>
        <row r="48">
          <cell r="N48" t="str">
            <v>友好都市</v>
          </cell>
        </row>
      </sheetData>
      <sheetData sheetId="2">
        <row r="14">
          <cell r="E14" t="str">
            <v>浙江省余姚市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</row>
      </sheetData>
      <sheetData sheetId="5">
        <row r="18">
          <cell r="D18">
            <v>20</v>
          </cell>
        </row>
      </sheetData>
      <sheetData sheetId="6">
        <row r="23">
          <cell r="C23" t="str">
            <v>885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2">
          <cell r="E22" t="str">
            <v>新庄市</v>
          </cell>
          <cell r="H22" t="str">
            <v>山形県</v>
          </cell>
          <cell r="K22" t="str">
            <v>平成元年４月27日</v>
          </cell>
        </row>
        <row r="23">
          <cell r="E23" t="str">
            <v>飯能市</v>
          </cell>
          <cell r="H23" t="str">
            <v>埼玉県</v>
          </cell>
          <cell r="K23" t="str">
            <v>平成15年11月１日</v>
          </cell>
        </row>
      </sheetData>
      <sheetData sheetId="2"/>
      <sheetData sheetId="3">
        <row r="16">
          <cell r="D16" t="str">
            <v>交通安全　核兵器廃絶平和　青色申告　納期内納税完納推進　ゆとり　環境都市　地産地消推進  生涯現役</v>
          </cell>
        </row>
      </sheetData>
      <sheetData sheetId="4">
        <row r="16">
          <cell r="E16" t="str">
            <v>はぎ</v>
          </cell>
        </row>
      </sheetData>
      <sheetData sheetId="5">
        <row r="19">
          <cell r="D19">
            <v>16</v>
          </cell>
        </row>
      </sheetData>
      <sheetData sheetId="6">
        <row r="24">
          <cell r="C24" t="str">
            <v>845</v>
          </cell>
        </row>
      </sheetData>
      <sheetData sheetId="7"/>
      <sheetData sheetId="8"/>
      <sheetData sheetId="9">
        <row r="16">
          <cell r="B16" t="str">
            <v>高萩市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6"/>
  <sheetViews>
    <sheetView tabSelected="1" view="pageBreakPreview" topLeftCell="A34" zoomScaleNormal="100" zoomScaleSheetLayoutView="100" workbookViewId="0">
      <selection activeCell="K50" sqref="K50"/>
    </sheetView>
  </sheetViews>
  <sheetFormatPr defaultRowHeight="10.5"/>
  <cols>
    <col min="1" max="1" width="2.5" style="1" customWidth="1"/>
    <col min="2" max="2" width="11.625" style="1" customWidth="1"/>
    <col min="3" max="4" width="2.375" style="1" customWidth="1"/>
    <col min="5" max="5" width="11.625" style="3" customWidth="1"/>
    <col min="6" max="7" width="2.375" style="3" customWidth="1"/>
    <col min="8" max="8" width="11.625" style="4" customWidth="1"/>
    <col min="9" max="10" width="2.375" style="4" customWidth="1"/>
    <col min="11" max="11" width="13.625" style="2" customWidth="1"/>
    <col min="12" max="13" width="2.375" style="2" customWidth="1"/>
    <col min="14" max="14" width="13.625" style="24" customWidth="1"/>
    <col min="15" max="15" width="12.625" style="3" customWidth="1"/>
    <col min="16" max="16" width="5.625" style="4" customWidth="1"/>
    <col min="17" max="17" width="12.625" style="3" customWidth="1"/>
    <col min="18" max="18" width="6" style="4" customWidth="1"/>
    <col min="19" max="19" width="12.625" style="3" customWidth="1"/>
    <col min="20" max="20" width="5.625" style="4" customWidth="1"/>
    <col min="21" max="21" width="12.625" style="3" customWidth="1"/>
    <col min="22" max="22" width="5.375" style="4" customWidth="1"/>
    <col min="23" max="16384" width="9" style="1"/>
  </cols>
  <sheetData>
    <row r="1" spans="1:22" ht="18.75">
      <c r="B1" s="113" t="s">
        <v>24</v>
      </c>
      <c r="C1" s="113"/>
      <c r="D1" s="113"/>
      <c r="E1" s="113"/>
      <c r="F1" s="113"/>
      <c r="G1" s="113"/>
      <c r="H1" s="113"/>
      <c r="I1" s="113"/>
      <c r="J1" s="113"/>
      <c r="K1" s="113"/>
      <c r="L1" s="83"/>
      <c r="M1" s="83"/>
      <c r="O1" s="2"/>
      <c r="P1" s="1"/>
      <c r="Q1" s="1"/>
      <c r="R1" s="1"/>
      <c r="S1" s="1"/>
      <c r="T1" s="1"/>
      <c r="U1" s="1"/>
      <c r="V1" s="1"/>
    </row>
    <row r="2" spans="1:22" ht="16.5" customHeight="1">
      <c r="B2" s="9" t="s">
        <v>23</v>
      </c>
      <c r="C2" s="9"/>
      <c r="D2" s="9"/>
      <c r="E2" s="9"/>
      <c r="F2" s="9"/>
      <c r="G2" s="9"/>
      <c r="N2" s="25"/>
    </row>
    <row r="3" spans="1:22" ht="14.25" customHeight="1">
      <c r="B3" s="114"/>
      <c r="C3" s="114"/>
      <c r="D3" s="114"/>
      <c r="E3" s="114"/>
      <c r="F3" s="114"/>
      <c r="G3" s="114"/>
      <c r="H3" s="114"/>
      <c r="I3" s="81"/>
      <c r="J3" s="81"/>
      <c r="K3" s="115" t="str">
        <f>[2]調査項目１!L3</f>
        <v>（平成29年４月１日現在）</v>
      </c>
      <c r="L3" s="115"/>
      <c r="M3" s="115"/>
      <c r="N3" s="115"/>
      <c r="O3" s="6"/>
    </row>
    <row r="4" spans="1:22" ht="22.5" customHeight="1">
      <c r="A4" s="5"/>
      <c r="B4" s="11" t="s">
        <v>25</v>
      </c>
      <c r="C4" s="12"/>
      <c r="D4" s="116" t="s">
        <v>18</v>
      </c>
      <c r="E4" s="117"/>
      <c r="F4" s="117"/>
      <c r="G4" s="26"/>
      <c r="H4" s="27" t="s">
        <v>19</v>
      </c>
      <c r="I4" s="80"/>
      <c r="J4" s="80"/>
      <c r="K4" s="80" t="s">
        <v>20</v>
      </c>
      <c r="L4" s="80"/>
      <c r="M4" s="80"/>
      <c r="N4" s="28" t="s">
        <v>21</v>
      </c>
      <c r="O4" s="6"/>
      <c r="S4" s="118"/>
      <c r="T4" s="118"/>
      <c r="U4" s="118"/>
      <c r="V4" s="118"/>
    </row>
    <row r="5" spans="1:22" ht="18" customHeight="1">
      <c r="A5" s="5"/>
      <c r="B5" s="29" t="s">
        <v>4</v>
      </c>
      <c r="C5" s="30"/>
      <c r="D5" s="31"/>
      <c r="E5" s="32" t="str">
        <f>[2]調査項目１!E5</f>
        <v>敦賀市</v>
      </c>
      <c r="F5" s="16"/>
      <c r="G5" s="16"/>
      <c r="H5" s="15" t="str">
        <f>[2]調査項目１!H5</f>
        <v>福井県</v>
      </c>
      <c r="I5" s="33"/>
      <c r="J5" s="33"/>
      <c r="K5" s="84" t="str">
        <f>[2]調査項目１!K5</f>
        <v>昭和40年４月30日</v>
      </c>
      <c r="L5" s="34"/>
      <c r="M5" s="34"/>
      <c r="N5" s="14" t="str">
        <f>[2]調査項目１!N5</f>
        <v>姉妹都市</v>
      </c>
      <c r="O5" s="6"/>
      <c r="S5" s="82"/>
      <c r="T5" s="82"/>
      <c r="U5" s="82"/>
      <c r="V5" s="82"/>
    </row>
    <row r="6" spans="1:22" ht="18" customHeight="1">
      <c r="A6" s="5"/>
      <c r="B6" s="15"/>
      <c r="C6" s="35"/>
      <c r="D6" s="33"/>
      <c r="E6" s="32" t="str">
        <f>[2]調査項目１!E6</f>
        <v>彦根市</v>
      </c>
      <c r="F6" s="31"/>
      <c r="G6" s="31"/>
      <c r="H6" s="15" t="str">
        <f>[2]調査項目１!H6</f>
        <v>滋賀県</v>
      </c>
      <c r="I6" s="16"/>
      <c r="J6" s="16"/>
      <c r="K6" s="84" t="str">
        <f>[2]調査項目１!K6</f>
        <v>昭和43年10月29日</v>
      </c>
      <c r="L6" s="36"/>
      <c r="M6" s="36"/>
      <c r="N6" s="14" t="str">
        <f>[2]調査項目１!N6</f>
        <v>親善都市</v>
      </c>
      <c r="O6" s="6"/>
    </row>
    <row r="7" spans="1:22" ht="18" customHeight="1">
      <c r="B7" s="7"/>
      <c r="C7" s="37"/>
      <c r="D7" s="38"/>
      <c r="E7" s="39" t="str">
        <f>[2]調査項目１!E7</f>
        <v>高松市</v>
      </c>
      <c r="F7" s="40"/>
      <c r="G7" s="40"/>
      <c r="H7" s="7" t="str">
        <f>[2]調査項目１!H7</f>
        <v>香川県</v>
      </c>
      <c r="I7" s="19"/>
      <c r="J7" s="19"/>
      <c r="K7" s="85" t="str">
        <f>[2]調査項目１!K7</f>
        <v>昭和49年４月13日</v>
      </c>
      <c r="L7" s="41"/>
      <c r="M7" s="41"/>
      <c r="N7" s="14" t="str">
        <f>[2]調査項目１!N7</f>
        <v>親善都市</v>
      </c>
    </row>
    <row r="8" spans="1:22" ht="18" customHeight="1">
      <c r="B8" s="15" t="s">
        <v>5</v>
      </c>
      <c r="C8" s="42"/>
      <c r="D8" s="43"/>
      <c r="E8" s="44" t="str">
        <f>[3]調査項目１!E8</f>
        <v>桐生市</v>
      </c>
      <c r="F8" s="45"/>
      <c r="G8" s="45"/>
      <c r="H8" s="44" t="str">
        <f>[3]調査項目１!H8</f>
        <v>群馬県</v>
      </c>
      <c r="I8" s="45"/>
      <c r="J8" s="45"/>
      <c r="K8" s="84" t="str">
        <f>[3]調査項目１!K8</f>
        <v>昭和40年３月27日</v>
      </c>
      <c r="L8" s="45"/>
      <c r="M8" s="45"/>
      <c r="N8" s="18" t="str">
        <f>[3]調査項目１!N8</f>
        <v>親善都市</v>
      </c>
    </row>
    <row r="9" spans="1:22" ht="18" customHeight="1">
      <c r="B9" s="15"/>
      <c r="C9" s="35"/>
      <c r="D9" s="33"/>
      <c r="E9" s="44" t="str">
        <f>[3]調査項目１!E9</f>
        <v>山辺町</v>
      </c>
      <c r="F9" s="31"/>
      <c r="G9" s="31"/>
      <c r="H9" s="32" t="str">
        <f>[3]調査項目１!H9</f>
        <v>山形県</v>
      </c>
      <c r="I9" s="16"/>
      <c r="J9" s="16"/>
      <c r="K9" s="84" t="str">
        <f>[3]調査項目１!K9</f>
        <v>平成16年５月７日</v>
      </c>
      <c r="L9" s="36"/>
      <c r="M9" s="36"/>
      <c r="N9" s="20" t="str">
        <f>[3]調査項目１!N9</f>
        <v>友好都市</v>
      </c>
    </row>
    <row r="10" spans="1:22" ht="18" customHeight="1">
      <c r="B10" s="8" t="s">
        <v>6</v>
      </c>
      <c r="C10" s="46"/>
      <c r="D10" s="47"/>
      <c r="E10" s="48" t="str">
        <f>[4]調査項目１!E10</f>
        <v>天童市</v>
      </c>
      <c r="F10" s="49"/>
      <c r="G10" s="49"/>
      <c r="H10" s="50" t="str">
        <f>[4]調査項目１!H10</f>
        <v>山形県</v>
      </c>
      <c r="I10" s="21"/>
      <c r="J10" s="21"/>
      <c r="K10" s="86" t="str">
        <f>[4]調査項目１!K10</f>
        <v>平成12年12月16日</v>
      </c>
      <c r="L10" s="51"/>
      <c r="M10" s="51"/>
      <c r="N10" s="23" t="str">
        <f>[4]調査項目１!N10</f>
        <v>有縁友好交流</v>
      </c>
    </row>
    <row r="11" spans="1:22" ht="18" customHeight="1">
      <c r="B11" s="15" t="s">
        <v>2</v>
      </c>
      <c r="C11" s="35"/>
      <c r="D11" s="33"/>
      <c r="E11" s="52" t="str">
        <f>[5]調査項目１!E11</f>
        <v>さくら市</v>
      </c>
      <c r="F11" s="53"/>
      <c r="G11" s="53"/>
      <c r="H11" s="54" t="str">
        <f>[5]調査項目１!H11</f>
        <v>栃木県</v>
      </c>
      <c r="I11" s="17"/>
      <c r="J11" s="17"/>
      <c r="K11" s="87" t="str">
        <f>[5]調査項目１!K11</f>
        <v>平成18年１月21日</v>
      </c>
      <c r="L11" s="55"/>
      <c r="M11" s="55"/>
      <c r="N11" s="56" t="str">
        <f>[5]調査項目１!N11</f>
        <v>姉妹都市</v>
      </c>
    </row>
    <row r="12" spans="1:22" ht="18" customHeight="1">
      <c r="B12" s="15"/>
      <c r="C12" s="35"/>
      <c r="D12" s="33"/>
      <c r="E12" s="29" t="str">
        <f>[5]調査項目１!E12</f>
        <v>大野市</v>
      </c>
      <c r="F12" s="31"/>
      <c r="G12" s="31"/>
      <c r="H12" s="32" t="str">
        <f>[5]調査項目１!H12</f>
        <v>福井県</v>
      </c>
      <c r="I12" s="16"/>
      <c r="J12" s="16"/>
      <c r="K12" s="84" t="str">
        <f>[5]調査項目１!K12</f>
        <v>平成18年１月21日</v>
      </c>
      <c r="L12" s="36"/>
      <c r="M12" s="36"/>
      <c r="N12" s="22" t="str">
        <f>[5]調査項目１!N12</f>
        <v>姉妹都市</v>
      </c>
    </row>
    <row r="13" spans="1:22" ht="18" customHeight="1">
      <c r="B13" s="7"/>
      <c r="C13" s="37"/>
      <c r="D13" s="38"/>
      <c r="E13" s="57" t="str">
        <f>[5]調査項目１!E13</f>
        <v>真室川町</v>
      </c>
      <c r="F13" s="40"/>
      <c r="G13" s="40"/>
      <c r="H13" s="39" t="str">
        <f>[5]調査項目１!H13</f>
        <v>山形県</v>
      </c>
      <c r="I13" s="19"/>
      <c r="J13" s="19"/>
      <c r="K13" s="85" t="str">
        <f>[5]調査項目１!K13</f>
        <v>平成18年１月21日</v>
      </c>
      <c r="L13" s="41"/>
      <c r="M13" s="41"/>
      <c r="N13" s="58" t="str">
        <f>[5]調査項目１!N13</f>
        <v>姉妹都市</v>
      </c>
    </row>
    <row r="14" spans="1:22" ht="18" customHeight="1">
      <c r="B14" s="15" t="s">
        <v>7</v>
      </c>
      <c r="C14" s="35"/>
      <c r="D14" s="33"/>
      <c r="E14" s="29" t="str">
        <f>[6]調査項目１!E14</f>
        <v>長井市</v>
      </c>
      <c r="F14" s="31"/>
      <c r="G14" s="31"/>
      <c r="H14" s="32" t="str">
        <f>[6]調査項目１!H14</f>
        <v>山形県</v>
      </c>
      <c r="I14" s="16"/>
      <c r="J14" s="16"/>
      <c r="K14" s="84" t="str">
        <f>[6]調査項目１!K14</f>
        <v>昭和58年７月18日</v>
      </c>
      <c r="L14" s="36"/>
      <c r="M14" s="36"/>
      <c r="N14" s="22" t="str">
        <f>[6]調査項目１!N14</f>
        <v>姉妹都市</v>
      </c>
    </row>
    <row r="15" spans="1:22" ht="18" customHeight="1">
      <c r="B15" s="15"/>
      <c r="C15" s="35"/>
      <c r="D15" s="33"/>
      <c r="E15" s="29" t="str">
        <f>[6]調査項目１!E15</f>
        <v>福井市</v>
      </c>
      <c r="F15" s="31"/>
      <c r="G15" s="31"/>
      <c r="H15" s="32" t="str">
        <f>[6]調査項目１!H15</f>
        <v>福井県</v>
      </c>
      <c r="I15" s="16"/>
      <c r="J15" s="16"/>
      <c r="K15" s="84" t="str">
        <f>[6]調査項目１!K15</f>
        <v>平成14年４月13日</v>
      </c>
      <c r="L15" s="36"/>
      <c r="M15" s="36"/>
      <c r="N15" s="22" t="str">
        <f>[6]調査項目１!N15</f>
        <v>友好都市</v>
      </c>
    </row>
    <row r="16" spans="1:22" ht="18" customHeight="1">
      <c r="B16" s="7"/>
      <c r="C16" s="37"/>
      <c r="D16" s="59"/>
      <c r="E16" s="57" t="str">
        <f>[6]調査項目１!E16</f>
        <v>小山市</v>
      </c>
      <c r="F16" s="31"/>
      <c r="G16" s="31"/>
      <c r="H16" s="32" t="str">
        <f>[6]調査項目１!H16</f>
        <v>栃木県</v>
      </c>
      <c r="I16" s="16"/>
      <c r="J16" s="16"/>
      <c r="K16" s="85" t="str">
        <f>[6]調査項目１!K16</f>
        <v>平成26年10月２日</v>
      </c>
      <c r="L16" s="36"/>
      <c r="M16" s="36"/>
      <c r="N16" s="22" t="str">
        <f>[6]調査項目１!N16</f>
        <v>友好都市</v>
      </c>
    </row>
    <row r="17" spans="2:14" ht="18" customHeight="1">
      <c r="B17" s="15" t="s">
        <v>26</v>
      </c>
      <c r="C17" s="35"/>
      <c r="D17" s="61"/>
      <c r="E17" s="29" t="str">
        <f>[7]調査項目１!E17</f>
        <v>あわら市</v>
      </c>
      <c r="F17" s="49"/>
      <c r="G17" s="49"/>
      <c r="H17" s="50" t="str">
        <f>[7]調査項目１!H17</f>
        <v>福井県</v>
      </c>
      <c r="I17" s="21"/>
      <c r="J17" s="21"/>
      <c r="K17" s="90">
        <f>[7]調査項目１!K17</f>
        <v>42324</v>
      </c>
      <c r="L17" s="51"/>
      <c r="M17" s="51"/>
      <c r="N17" s="23" t="str">
        <f>[7]調査項目１!N17</f>
        <v>姉妹都市</v>
      </c>
    </row>
    <row r="18" spans="2:14" ht="18" customHeight="1">
      <c r="B18" s="79" t="s">
        <v>8</v>
      </c>
      <c r="C18" s="71"/>
      <c r="D18" s="60"/>
      <c r="E18" s="52" t="str">
        <f>[8]調査項目１!E18</f>
        <v>秋田市</v>
      </c>
      <c r="F18" s="53"/>
      <c r="G18" s="53"/>
      <c r="H18" s="54" t="str">
        <f>[8]調査項目１!H18</f>
        <v>秋田県</v>
      </c>
      <c r="I18" s="17"/>
      <c r="J18" s="17"/>
      <c r="K18" s="92" t="str">
        <f>[8]調査項目１!K18</f>
        <v>昭和52年７月12日</v>
      </c>
      <c r="L18" s="55"/>
      <c r="M18" s="55"/>
      <c r="N18" s="56" t="str">
        <f>[8]調査項目１!N18</f>
        <v>姉妹都市</v>
      </c>
    </row>
    <row r="19" spans="2:14" ht="18" customHeight="1">
      <c r="B19" s="15"/>
      <c r="C19" s="35"/>
      <c r="D19" s="61"/>
      <c r="E19" s="29" t="str">
        <f>[8]調査項目１!E19</f>
        <v>仙北市</v>
      </c>
      <c r="F19" s="31"/>
      <c r="G19" s="31"/>
      <c r="H19" s="32" t="str">
        <f>[8]調査項目１!H19</f>
        <v>秋田県</v>
      </c>
      <c r="I19" s="16"/>
      <c r="J19" s="16"/>
      <c r="K19" s="84" t="str">
        <f>[8]調査項目１!K19</f>
        <v>平成10年11月21日</v>
      </c>
      <c r="L19" s="36"/>
      <c r="M19" s="36"/>
      <c r="N19" s="22" t="str">
        <f>[8]調査項目１!N19</f>
        <v>有縁友好交流</v>
      </c>
    </row>
    <row r="20" spans="2:14" ht="18" customHeight="1">
      <c r="B20" s="15"/>
      <c r="C20" s="35"/>
      <c r="D20" s="61"/>
      <c r="E20" s="29" t="str">
        <f>[8]調査項目１!E20</f>
        <v>牛久市</v>
      </c>
      <c r="F20" s="31"/>
      <c r="G20" s="31"/>
      <c r="H20" s="32" t="str">
        <f>[8]調査項目１!H20</f>
        <v>茨城県</v>
      </c>
      <c r="I20" s="16"/>
      <c r="J20" s="16"/>
      <c r="K20" s="84" t="str">
        <f>[8]調査項目１!K20</f>
        <v>平成19年７月28日</v>
      </c>
      <c r="L20" s="36"/>
      <c r="M20" s="36"/>
      <c r="N20" s="22" t="str">
        <f>[8]調査項目１!N20</f>
        <v>姉妹都市</v>
      </c>
    </row>
    <row r="21" spans="2:14" ht="18" customHeight="1">
      <c r="B21" s="7"/>
      <c r="C21" s="37"/>
      <c r="D21" s="59"/>
      <c r="E21" s="57" t="str">
        <f>[8]調査項目１!E21</f>
        <v>臼杵市</v>
      </c>
      <c r="F21" s="40"/>
      <c r="G21" s="40"/>
      <c r="H21" s="39" t="str">
        <f>[8]調査項目１!H21</f>
        <v>大分県</v>
      </c>
      <c r="I21" s="19"/>
      <c r="J21" s="19"/>
      <c r="K21" s="89">
        <f>[8]調査項目１!K21</f>
        <v>42287</v>
      </c>
      <c r="L21" s="41"/>
      <c r="M21" s="41"/>
      <c r="N21" s="58" t="str">
        <f>[8]調査項目１!N21</f>
        <v>姉妹都市</v>
      </c>
    </row>
    <row r="22" spans="2:14" ht="18" customHeight="1">
      <c r="B22" s="15" t="s">
        <v>9</v>
      </c>
      <c r="C22" s="35"/>
      <c r="D22" s="33"/>
      <c r="E22" s="29" t="str">
        <f>[9]調査項目１!E22</f>
        <v>新庄市</v>
      </c>
      <c r="F22" s="31"/>
      <c r="G22" s="31"/>
      <c r="H22" s="32" t="str">
        <f>[9]調査項目１!H22</f>
        <v>山形県</v>
      </c>
      <c r="I22" s="16"/>
      <c r="J22" s="16"/>
      <c r="K22" s="84" t="str">
        <f>[9]調査項目１!K22</f>
        <v>平成元年４月27日</v>
      </c>
      <c r="L22" s="36"/>
      <c r="M22" s="36"/>
      <c r="N22" s="22" t="str">
        <f>[8]調査項目１!N22</f>
        <v>友好都市</v>
      </c>
    </row>
    <row r="23" spans="2:14" ht="18" customHeight="1">
      <c r="B23" s="7"/>
      <c r="C23" s="37"/>
      <c r="D23" s="38"/>
      <c r="E23" s="29" t="str">
        <f>[9]調査項目１!E23</f>
        <v>飯能市</v>
      </c>
      <c r="F23" s="31"/>
      <c r="G23" s="31"/>
      <c r="H23" s="32" t="str">
        <f>[9]調査項目１!H23</f>
        <v>埼玉県</v>
      </c>
      <c r="I23" s="16"/>
      <c r="J23" s="16"/>
      <c r="K23" s="84" t="str">
        <f>[9]調査項目１!K23</f>
        <v>平成15年11月１日</v>
      </c>
      <c r="L23" s="36"/>
      <c r="M23" s="36"/>
      <c r="N23" s="22" t="str">
        <f>[8]調査項目１!N23</f>
        <v>友好都市</v>
      </c>
    </row>
    <row r="24" spans="2:14" ht="18" customHeight="1">
      <c r="B24" s="7" t="s">
        <v>10</v>
      </c>
      <c r="C24" s="37"/>
      <c r="D24" s="38"/>
      <c r="E24" s="48" t="str">
        <f>[10]調査項目１!E24</f>
        <v>中野市</v>
      </c>
      <c r="F24" s="49"/>
      <c r="G24" s="49"/>
      <c r="H24" s="50" t="str">
        <f>[10]調査項目１!H24</f>
        <v>長野県</v>
      </c>
      <c r="I24" s="21"/>
      <c r="J24" s="21"/>
      <c r="K24" s="51" t="str">
        <f>[10]調査項目１!K24</f>
        <v>昭和55年５月29日</v>
      </c>
      <c r="L24" s="23"/>
      <c r="M24" s="23"/>
      <c r="N24" s="23" t="str">
        <f>[8]調査項目１!N24</f>
        <v>姉妹都市</v>
      </c>
    </row>
    <row r="25" spans="2:14" ht="18" customHeight="1">
      <c r="B25" s="13" t="s">
        <v>3</v>
      </c>
      <c r="C25" s="35"/>
      <c r="D25" s="60"/>
      <c r="E25" s="52" t="str">
        <f>[11]調査項目１!E25</f>
        <v>矢板市</v>
      </c>
      <c r="F25" s="53"/>
      <c r="G25" s="53"/>
      <c r="H25" s="54" t="str">
        <f>[11]調査項目１!H25</f>
        <v>栃木県</v>
      </c>
      <c r="I25" s="17"/>
      <c r="J25" s="17"/>
      <c r="K25" s="87" t="str">
        <f>[11]調査項目１!K25</f>
        <v>昭和55年７月23日</v>
      </c>
      <c r="L25" s="55"/>
      <c r="M25" s="55"/>
      <c r="N25" s="56" t="str">
        <f>[8]調査項目１!N25</f>
        <v>姉妹都市</v>
      </c>
    </row>
    <row r="26" spans="2:14" ht="18" customHeight="1">
      <c r="B26" s="13"/>
      <c r="C26" s="35"/>
      <c r="D26" s="61"/>
      <c r="E26" s="29" t="str">
        <f>[11]調査項目１!E26</f>
        <v>赤穂市</v>
      </c>
      <c r="F26" s="31"/>
      <c r="G26" s="31"/>
      <c r="H26" s="32" t="str">
        <f>[11]調査項目１!H26</f>
        <v>兵庫県</v>
      </c>
      <c r="I26" s="16"/>
      <c r="J26" s="16"/>
      <c r="K26" s="84" t="str">
        <f>[11]調査項目１!K26</f>
        <v>昭和55年11月７日</v>
      </c>
      <c r="L26" s="36"/>
      <c r="M26" s="36"/>
      <c r="N26" s="22" t="str">
        <f>[8]調査項目１!N26</f>
        <v>姉妹都市</v>
      </c>
    </row>
    <row r="27" spans="2:14" ht="18" customHeight="1">
      <c r="B27" s="13"/>
      <c r="C27" s="35"/>
      <c r="D27" s="61"/>
      <c r="E27" s="29" t="str">
        <f>[11]調査項目１!E27</f>
        <v>田辺市</v>
      </c>
      <c r="F27" s="31"/>
      <c r="G27" s="31"/>
      <c r="H27" s="32" t="str">
        <f>[11]調査項目１!H27</f>
        <v>和歌山県</v>
      </c>
      <c r="I27" s="16"/>
      <c r="J27" s="16"/>
      <c r="K27" s="84" t="str">
        <f>[11]調査項目１!K27</f>
        <v>平成13年５月10日</v>
      </c>
      <c r="L27" s="36"/>
      <c r="M27" s="36"/>
      <c r="N27" s="22" t="str">
        <f>[8]調査項目１!N27</f>
        <v>友好都市</v>
      </c>
    </row>
    <row r="28" spans="2:14" ht="18" customHeight="1">
      <c r="B28" s="13"/>
      <c r="C28" s="35"/>
      <c r="D28" s="61"/>
      <c r="E28" s="29" t="str">
        <f>[11]調査項目１!E28</f>
        <v>遠軽町</v>
      </c>
      <c r="F28" s="31"/>
      <c r="G28" s="31"/>
      <c r="H28" s="32" t="str">
        <f>[11]調査項目１!H28</f>
        <v>北海道</v>
      </c>
      <c r="I28" s="16"/>
      <c r="J28" s="16"/>
      <c r="K28" s="84" t="str">
        <f>[11]調査項目１!K28</f>
        <v>平成13年５月10日</v>
      </c>
      <c r="L28" s="36"/>
      <c r="M28" s="36"/>
      <c r="N28" s="22" t="str">
        <f>[8]調査項目１!N28</f>
        <v>友好都市</v>
      </c>
    </row>
    <row r="29" spans="2:14" ht="18" customHeight="1">
      <c r="B29" s="7"/>
      <c r="C29" s="37"/>
      <c r="D29" s="59"/>
      <c r="E29" s="57" t="str">
        <f>[11]調査項目１!E29</f>
        <v>綾部市</v>
      </c>
      <c r="F29" s="40"/>
      <c r="G29" s="40"/>
      <c r="H29" s="39" t="str">
        <f>[11]調査項目１!H29</f>
        <v>京都府</v>
      </c>
      <c r="I29" s="19"/>
      <c r="J29" s="19"/>
      <c r="K29" s="85" t="str">
        <f>[11]調査項目１!K29</f>
        <v>平成20年２月23日</v>
      </c>
      <c r="L29" s="41"/>
      <c r="M29" s="41"/>
      <c r="N29" s="58" t="str">
        <f>[8]調査項目１!N29</f>
        <v>友好都市</v>
      </c>
    </row>
    <row r="30" spans="2:14" ht="18" customHeight="1">
      <c r="B30" s="7" t="s">
        <v>11</v>
      </c>
      <c r="C30" s="37"/>
      <c r="D30" s="33"/>
      <c r="E30" s="29" t="str">
        <f>[12]調査項目１!E30</f>
        <v>みなかみ町</v>
      </c>
      <c r="F30" s="31"/>
      <c r="G30" s="31"/>
      <c r="H30" s="32" t="str">
        <f>[12]調査項目１!H30</f>
        <v>群馬県</v>
      </c>
      <c r="I30" s="16"/>
      <c r="J30" s="16"/>
      <c r="K30" s="84" t="str">
        <f>[11]調査項目１!K30</f>
        <v>平成21年８月８日</v>
      </c>
      <c r="L30" s="36"/>
      <c r="M30" s="36"/>
      <c r="N30" s="22" t="str">
        <f>[8]調査項目１!N30</f>
        <v>友好都市</v>
      </c>
    </row>
    <row r="31" spans="2:14" ht="18" customHeight="1">
      <c r="B31" s="13" t="s">
        <v>12</v>
      </c>
      <c r="C31" s="35"/>
      <c r="D31" s="60"/>
      <c r="E31" s="52" t="str">
        <f>[13]調査項目１!E31</f>
        <v>色麻町</v>
      </c>
      <c r="F31" s="53"/>
      <c r="G31" s="53"/>
      <c r="H31" s="54" t="str">
        <f>[13]調査項目１!H31</f>
        <v>宮城県</v>
      </c>
      <c r="I31" s="17"/>
      <c r="J31" s="17"/>
      <c r="K31" s="87" t="str">
        <f>[11]調査項目１!K31</f>
        <v>昭和63年７月23日</v>
      </c>
      <c r="L31" s="55"/>
      <c r="M31" s="55"/>
      <c r="N31" s="56" t="str">
        <f>[8]調査項目１!N31</f>
        <v>親善友好都市</v>
      </c>
    </row>
    <row r="32" spans="2:14" ht="18" customHeight="1">
      <c r="B32" s="7"/>
      <c r="C32" s="37"/>
      <c r="D32" s="59"/>
      <c r="E32" s="57" t="str">
        <f>[13]調査項目１!E32</f>
        <v>常陸太田市</v>
      </c>
      <c r="F32" s="40"/>
      <c r="G32" s="40"/>
      <c r="H32" s="39" t="str">
        <f>[13]調査項目１!H32</f>
        <v>茨城県</v>
      </c>
      <c r="I32" s="19"/>
      <c r="J32" s="19"/>
      <c r="K32" s="85" t="str">
        <f>[11]調査項目１!K32</f>
        <v>平成19年７月28日</v>
      </c>
      <c r="L32" s="41"/>
      <c r="M32" s="41"/>
      <c r="N32" s="58" t="str">
        <f>[8]調査項目１!N32</f>
        <v>姉妹都市</v>
      </c>
    </row>
    <row r="33" spans="2:14" ht="18" customHeight="1">
      <c r="B33" s="15" t="s">
        <v>13</v>
      </c>
      <c r="C33" s="35"/>
      <c r="D33" s="33"/>
      <c r="E33" s="29" t="str">
        <f>[14]調査項目１!E33</f>
        <v>荒川区</v>
      </c>
      <c r="F33" s="31"/>
      <c r="G33" s="31"/>
      <c r="H33" s="32" t="str">
        <f>[14]調査項目１!H33</f>
        <v>東京都</v>
      </c>
      <c r="I33" s="16"/>
      <c r="J33" s="16"/>
      <c r="K33" s="84" t="str">
        <f>[11]調査項目１!K33</f>
        <v>平成20年５月28日</v>
      </c>
      <c r="L33" s="36"/>
      <c r="M33" s="36"/>
      <c r="N33" s="22" t="str">
        <f>[8]調査項目１!N33</f>
        <v>友好都市</v>
      </c>
    </row>
    <row r="34" spans="2:14" ht="18" customHeight="1">
      <c r="B34" s="7"/>
      <c r="C34" s="37"/>
      <c r="D34" s="33"/>
      <c r="E34" s="29" t="str">
        <f>[14]調査項目１!E34</f>
        <v>郡山市</v>
      </c>
      <c r="F34" s="31"/>
      <c r="G34" s="31"/>
      <c r="H34" s="32" t="str">
        <f>[14]調査項目１!H34</f>
        <v>福島県</v>
      </c>
      <c r="I34" s="16"/>
      <c r="J34" s="16"/>
      <c r="K34" s="84" t="str">
        <f>[11]調査項目１!K34</f>
        <v>平成26年10月31日</v>
      </c>
      <c r="L34" s="36"/>
      <c r="M34" s="36"/>
      <c r="N34" s="22" t="str">
        <f>[8]調査項目１!N34</f>
        <v>友好都市</v>
      </c>
    </row>
    <row r="35" spans="2:14" ht="18" customHeight="1">
      <c r="B35" s="13" t="s">
        <v>14</v>
      </c>
      <c r="C35" s="35"/>
      <c r="D35" s="60"/>
      <c r="E35" s="73" t="str">
        <f>[15]調査項目１!E35</f>
        <v>石巻市</v>
      </c>
      <c r="F35" s="53"/>
      <c r="G35" s="53"/>
      <c r="H35" s="75" t="str">
        <f>[15]調査項目１!H35</f>
        <v>宮城県</v>
      </c>
      <c r="I35" s="17"/>
      <c r="J35" s="17"/>
      <c r="K35" s="88" t="str">
        <f>[11]調査項目１!K35</f>
        <v>平成18年２月13日</v>
      </c>
      <c r="L35" s="55"/>
      <c r="M35" s="55"/>
      <c r="N35" s="56" t="str">
        <f>[8]調査項目１!N35</f>
        <v>姉妹都市</v>
      </c>
    </row>
    <row r="36" spans="2:14" ht="18" customHeight="1">
      <c r="B36" s="7"/>
      <c r="C36" s="35"/>
      <c r="D36" s="61"/>
      <c r="E36" s="57" t="str">
        <f>[15]調査項目１!E36</f>
        <v>那須塩原市</v>
      </c>
      <c r="F36" s="31"/>
      <c r="G36" s="31"/>
      <c r="H36" s="32" t="str">
        <f>[15]調査項目１!H36</f>
        <v>栃木県</v>
      </c>
      <c r="I36" s="16"/>
      <c r="J36" s="19"/>
      <c r="K36" s="84" t="str">
        <f>[11]調査項目１!K36</f>
        <v>平成18年３月24日</v>
      </c>
      <c r="L36" s="41"/>
      <c r="M36" s="41"/>
      <c r="N36" s="58" t="str">
        <f>[8]調査項目１!N36</f>
        <v>姉妹都市</v>
      </c>
    </row>
    <row r="37" spans="2:14" ht="18" customHeight="1">
      <c r="B37" s="15" t="s">
        <v>27</v>
      </c>
      <c r="C37" s="46"/>
      <c r="D37" s="62"/>
      <c r="E37" s="48" t="str">
        <f>[16]調査項目１!E37</f>
        <v>大館市</v>
      </c>
      <c r="F37" s="49"/>
      <c r="G37" s="49"/>
      <c r="H37" s="54" t="str">
        <f>[16]調査項目１!H37</f>
        <v>秋田県</v>
      </c>
      <c r="I37" s="21"/>
      <c r="J37" s="19"/>
      <c r="K37" s="91">
        <f>[11]調査項目１!K37</f>
        <v>42298</v>
      </c>
      <c r="L37" s="41"/>
      <c r="M37" s="41"/>
      <c r="N37" s="23" t="str">
        <f>[8]調査項目１!N37</f>
        <v>友好都市</v>
      </c>
    </row>
    <row r="38" spans="2:14" ht="18" customHeight="1">
      <c r="B38" s="8" t="s">
        <v>22</v>
      </c>
      <c r="C38" s="46"/>
      <c r="D38" s="33"/>
      <c r="E38" s="29" t="str">
        <f>[17]調査項目１!E38</f>
        <v>横手市</v>
      </c>
      <c r="F38" s="31"/>
      <c r="G38" s="31"/>
      <c r="H38" s="50" t="str">
        <f>[17]調査項目１!H38</f>
        <v>秋田県</v>
      </c>
      <c r="I38" s="16"/>
      <c r="J38" s="16"/>
      <c r="K38" s="84" t="str">
        <f>[11]調査項目１!K38</f>
        <v>平成16年10月22日</v>
      </c>
      <c r="L38" s="36"/>
      <c r="M38" s="36"/>
      <c r="N38" s="22" t="str">
        <f>[8]調査項目１!N38</f>
        <v>友好都市</v>
      </c>
    </row>
    <row r="39" spans="2:14" ht="18" customHeight="1">
      <c r="B39" s="7" t="s">
        <v>0</v>
      </c>
      <c r="C39" s="37"/>
      <c r="D39" s="62"/>
      <c r="E39" s="48" t="str">
        <f>[18]調査項目１!E39</f>
        <v>高梁市</v>
      </c>
      <c r="F39" s="49"/>
      <c r="G39" s="49"/>
      <c r="H39" s="50" t="str">
        <f>[18]調査項目１!H39</f>
        <v>岡山県</v>
      </c>
      <c r="I39" s="21"/>
      <c r="J39" s="21"/>
      <c r="K39" s="86" t="str">
        <f>[11]調査項目１!K39</f>
        <v>平成19年１月30日</v>
      </c>
      <c r="L39" s="51"/>
      <c r="M39" s="51"/>
      <c r="N39" s="23" t="str">
        <f>[8]調査項目１!N39</f>
        <v>友好都市</v>
      </c>
    </row>
    <row r="40" spans="2:14" ht="18" customHeight="1">
      <c r="B40" s="70" t="s">
        <v>1</v>
      </c>
      <c r="C40" s="71"/>
      <c r="D40" s="72"/>
      <c r="E40" s="73" t="str">
        <f>[19]調査項目１!E40</f>
        <v>伊奈町</v>
      </c>
      <c r="F40" s="74"/>
      <c r="G40" s="74"/>
      <c r="H40" s="75" t="str">
        <f>[19]調査項目１!H40</f>
        <v>埼玉県</v>
      </c>
      <c r="I40" s="76"/>
      <c r="J40" s="76"/>
      <c r="K40" s="88" t="str">
        <f>[19]調査項目１!K40</f>
        <v>平成25年１月17日</v>
      </c>
      <c r="L40" s="77"/>
      <c r="M40" s="77"/>
      <c r="N40" s="78" t="str">
        <f>[19]調査項目１!N40</f>
        <v>友好都市</v>
      </c>
    </row>
    <row r="41" spans="2:14" ht="18" customHeight="1">
      <c r="B41" s="63"/>
      <c r="C41" s="37"/>
      <c r="D41" s="59"/>
      <c r="E41" s="57" t="str">
        <f>[19]調査項目１!E41</f>
        <v>香取市</v>
      </c>
      <c r="F41" s="40"/>
      <c r="G41" s="40"/>
      <c r="H41" s="39" t="str">
        <f>[19]調査項目１!H41</f>
        <v>千葉県</v>
      </c>
      <c r="I41" s="19"/>
      <c r="J41" s="19"/>
      <c r="K41" s="89" t="str">
        <f>[19]調査項目１!K41</f>
        <v>平成28年３月16日</v>
      </c>
      <c r="L41" s="41"/>
      <c r="M41" s="41"/>
      <c r="N41" s="58" t="str">
        <f>[19]調査項目１!N41</f>
        <v>交流都市</v>
      </c>
    </row>
    <row r="42" spans="2:14" ht="18" customHeight="1">
      <c r="B42" s="8" t="s">
        <v>15</v>
      </c>
      <c r="C42" s="46"/>
      <c r="D42" s="62"/>
      <c r="E42" s="48" t="str">
        <f>[20]調査項目１!E42</f>
        <v>玉村町</v>
      </c>
      <c r="F42" s="49"/>
      <c r="G42" s="49"/>
      <c r="H42" s="50" t="str">
        <f>[20]調査項目１!H42</f>
        <v>群馬県</v>
      </c>
      <c r="I42" s="21"/>
      <c r="J42" s="21"/>
      <c r="K42" s="86" t="str">
        <f>[11]調査項目１!K42</f>
        <v>平成26年１月７日</v>
      </c>
      <c r="L42" s="51"/>
      <c r="M42" s="51"/>
      <c r="N42" s="23" t="str">
        <f>[8]調査項目１!N42</f>
        <v>友好交流都市</v>
      </c>
    </row>
    <row r="43" spans="2:14" ht="18" customHeight="1">
      <c r="B43" s="13" t="s">
        <v>16</v>
      </c>
      <c r="C43" s="35"/>
      <c r="D43" s="60"/>
      <c r="E43" s="52" t="str">
        <f>[21]調査項目１!E43</f>
        <v>榛東村</v>
      </c>
      <c r="F43" s="53"/>
      <c r="G43" s="53"/>
      <c r="H43" s="54" t="str">
        <f>[21]調査項目１!H43</f>
        <v>群馬県</v>
      </c>
      <c r="I43" s="17"/>
      <c r="J43" s="17"/>
      <c r="K43" s="87" t="str">
        <f>[11]調査項目１!K43</f>
        <v>平成24年７月25日</v>
      </c>
      <c r="L43" s="55"/>
      <c r="M43" s="55"/>
      <c r="N43" s="56" t="str">
        <f>[8]調査項目１!N43</f>
        <v>友好都市</v>
      </c>
    </row>
    <row r="44" spans="2:14" ht="18" customHeight="1">
      <c r="B44" s="15"/>
      <c r="C44" s="35"/>
      <c r="D44" s="61"/>
      <c r="E44" s="29" t="str">
        <f>[21]調査項目１!E44</f>
        <v>那須町</v>
      </c>
      <c r="F44" s="31"/>
      <c r="G44" s="31"/>
      <c r="H44" s="32" t="str">
        <f>[21]調査項目１!H44</f>
        <v>栃木県</v>
      </c>
      <c r="I44" s="16"/>
      <c r="J44" s="16"/>
      <c r="K44" s="84" t="str">
        <f>[11]調査項目１!K44</f>
        <v>平成24年11月８日</v>
      </c>
      <c r="L44" s="36"/>
      <c r="M44" s="36"/>
      <c r="N44" s="22" t="str">
        <f>[8]調査項目１!N44</f>
        <v>友好都市</v>
      </c>
    </row>
    <row r="45" spans="2:14" ht="18" customHeight="1">
      <c r="B45" s="15"/>
      <c r="C45" s="35"/>
      <c r="D45" s="61"/>
      <c r="E45" s="29" t="str">
        <f>[21]調査項目１!E45</f>
        <v>にかほ市</v>
      </c>
      <c r="F45" s="31"/>
      <c r="G45" s="31"/>
      <c r="H45" s="32" t="str">
        <f>[21]調査項目１!H45</f>
        <v>秋田県</v>
      </c>
      <c r="I45" s="16"/>
      <c r="J45" s="16"/>
      <c r="K45" s="84" t="str">
        <f>[11]調査項目１!K45</f>
        <v>平成25年７月４日</v>
      </c>
      <c r="L45" s="36"/>
      <c r="M45" s="36"/>
      <c r="N45" s="22" t="str">
        <f>[8]調査項目１!N45</f>
        <v>友好都市</v>
      </c>
    </row>
    <row r="46" spans="2:14" ht="18" customHeight="1">
      <c r="B46" s="15"/>
      <c r="C46" s="35"/>
      <c r="D46" s="61"/>
      <c r="E46" s="29" t="str">
        <f>[21]調査項目１!E46</f>
        <v>上三川町</v>
      </c>
      <c r="F46" s="31"/>
      <c r="G46" s="31"/>
      <c r="H46" s="32" t="str">
        <f>[21]調査項目１!H46</f>
        <v>栃木県</v>
      </c>
      <c r="I46" s="16"/>
      <c r="J46" s="16"/>
      <c r="K46" s="84" t="str">
        <f>[11]調査項目１!K46</f>
        <v>平成26年２月13日</v>
      </c>
      <c r="L46" s="36"/>
      <c r="M46" s="36"/>
      <c r="N46" s="22" t="str">
        <f>[8]調査項目１!N46</f>
        <v>友好都市</v>
      </c>
    </row>
    <row r="47" spans="2:14" ht="18" customHeight="1">
      <c r="B47" s="15"/>
      <c r="C47" s="35"/>
      <c r="D47" s="61"/>
      <c r="E47" s="29" t="str">
        <f>[21]調査項目１!E47</f>
        <v>片品村</v>
      </c>
      <c r="F47" s="31"/>
      <c r="G47" s="31"/>
      <c r="H47" s="32" t="str">
        <f>[21]調査項目１!H47</f>
        <v>群馬県</v>
      </c>
      <c r="I47" s="16"/>
      <c r="J47" s="16"/>
      <c r="K47" s="84" t="str">
        <f>[11]調査項目１!K47</f>
        <v>平成26年10月７日</v>
      </c>
      <c r="L47" s="36"/>
      <c r="M47" s="36"/>
      <c r="N47" s="22" t="str">
        <f>[8]調査項目１!N47</f>
        <v>友好都市</v>
      </c>
    </row>
    <row r="48" spans="2:14" ht="18" customHeight="1">
      <c r="B48" s="15"/>
      <c r="C48" s="35"/>
      <c r="D48" s="61"/>
      <c r="E48" s="29" t="str">
        <f>[21]調査項目１!E48</f>
        <v>小海町</v>
      </c>
      <c r="F48" s="31"/>
      <c r="G48" s="31"/>
      <c r="H48" s="32" t="str">
        <f>[21]調査項目１!H48</f>
        <v>長野県</v>
      </c>
      <c r="I48" s="16"/>
      <c r="J48" s="16"/>
      <c r="K48" s="84" t="str">
        <f>[11]調査項目１!K48</f>
        <v>平成27年２月26日</v>
      </c>
      <c r="L48" s="36"/>
      <c r="M48" s="36"/>
      <c r="N48" s="22" t="str">
        <f>[8]調査項目１!N48</f>
        <v>友好都市</v>
      </c>
    </row>
    <row r="49" spans="2:14" ht="18" customHeight="1">
      <c r="B49" s="93" t="s">
        <v>17</v>
      </c>
      <c r="C49" s="94"/>
      <c r="D49" s="95"/>
      <c r="E49" s="96" t="str">
        <f>[22]調査項目１!E49</f>
        <v>秋田市</v>
      </c>
      <c r="F49" s="97"/>
      <c r="G49" s="97"/>
      <c r="H49" s="98" t="str">
        <f>[22]調査項目１!H49</f>
        <v>秋田県</v>
      </c>
      <c r="I49" s="99"/>
      <c r="J49" s="99"/>
      <c r="K49" s="100" t="str">
        <f>[22]調査項目１!K49</f>
        <v>昭和57年７月15日</v>
      </c>
      <c r="L49" s="101"/>
      <c r="M49" s="101"/>
      <c r="N49" s="102" t="str">
        <f>[22]調査項目１!N49</f>
        <v>有縁友好交流</v>
      </c>
    </row>
    <row r="50" spans="2:14" ht="18" customHeight="1">
      <c r="B50" s="103" t="s">
        <v>28</v>
      </c>
      <c r="C50" s="104"/>
      <c r="D50" s="105"/>
      <c r="E50" s="106" t="str">
        <f>[23]調査項目１!E50</f>
        <v>みやき町</v>
      </c>
      <c r="F50" s="107"/>
      <c r="G50" s="107"/>
      <c r="H50" s="108" t="str">
        <f>[23]調査項目１!H50</f>
        <v>佐賀県</v>
      </c>
      <c r="I50" s="109"/>
      <c r="J50" s="109"/>
      <c r="K50" s="110">
        <f>[23]調査項目１!K50</f>
        <v>42639</v>
      </c>
      <c r="L50" s="111"/>
      <c r="M50" s="111"/>
      <c r="N50" s="112" t="str">
        <f>[23]調査項目１!N50</f>
        <v>友好交流都市</v>
      </c>
    </row>
    <row r="51" spans="2:14" ht="21.95" customHeight="1">
      <c r="B51" s="64"/>
      <c r="C51" s="65"/>
      <c r="D51" s="65"/>
      <c r="E51" s="66"/>
      <c r="F51" s="66"/>
      <c r="G51" s="66"/>
      <c r="H51" s="67"/>
      <c r="I51" s="67"/>
      <c r="J51" s="67"/>
      <c r="K51" s="68"/>
      <c r="L51" s="68"/>
      <c r="M51" s="68"/>
      <c r="N51" s="68"/>
    </row>
    <row r="52" spans="2:14" ht="11.25">
      <c r="B52" s="64"/>
      <c r="C52" s="65"/>
      <c r="D52" s="65"/>
      <c r="E52" s="66"/>
      <c r="F52" s="66"/>
      <c r="G52" s="66"/>
      <c r="H52" s="67"/>
      <c r="I52" s="67"/>
      <c r="J52" s="67"/>
      <c r="K52" s="68"/>
      <c r="L52" s="68"/>
      <c r="M52" s="68"/>
      <c r="N52" s="68"/>
    </row>
    <row r="53" spans="2:14" ht="11.25">
      <c r="B53" s="64"/>
      <c r="C53" s="65"/>
      <c r="D53" s="65"/>
      <c r="E53" s="66"/>
      <c r="F53" s="66"/>
      <c r="G53" s="66"/>
      <c r="H53" s="67"/>
      <c r="I53" s="67"/>
      <c r="J53" s="67"/>
      <c r="K53" s="68"/>
      <c r="L53" s="68"/>
      <c r="M53" s="68"/>
      <c r="N53" s="68"/>
    </row>
    <row r="54" spans="2:14" ht="11.25">
      <c r="B54" s="64"/>
      <c r="C54" s="65"/>
      <c r="D54" s="65"/>
      <c r="E54" s="66"/>
      <c r="F54" s="66"/>
      <c r="G54" s="66"/>
      <c r="H54" s="67"/>
      <c r="I54" s="67"/>
      <c r="J54" s="67"/>
      <c r="K54" s="68"/>
      <c r="L54" s="68"/>
      <c r="M54" s="68"/>
      <c r="N54" s="68"/>
    </row>
    <row r="55" spans="2:14">
      <c r="C55" s="69"/>
      <c r="D55" s="69"/>
      <c r="E55" s="25"/>
      <c r="F55" s="25"/>
      <c r="G55" s="25"/>
      <c r="H55" s="10"/>
      <c r="I55" s="10"/>
      <c r="J55" s="10"/>
      <c r="K55" s="24"/>
      <c r="L55" s="24"/>
      <c r="M55" s="24"/>
    </row>
    <row r="56" spans="2:14">
      <c r="C56" s="69"/>
      <c r="D56" s="69"/>
      <c r="E56" s="25"/>
      <c r="F56" s="25"/>
      <c r="G56" s="25"/>
      <c r="H56" s="10"/>
      <c r="I56" s="10"/>
      <c r="J56" s="10"/>
      <c r="K56" s="24"/>
      <c r="L56" s="24"/>
      <c r="M56" s="24"/>
    </row>
  </sheetData>
  <mergeCells count="5">
    <mergeCell ref="B1:K1"/>
    <mergeCell ref="B3:H3"/>
    <mergeCell ref="K3:N3"/>
    <mergeCell ref="D4:F4"/>
    <mergeCell ref="S4:V4"/>
  </mergeCells>
  <phoneticPr fontId="20"/>
  <printOptions horizontalCentered="1"/>
  <pageMargins left="0.70866141732283472" right="0.70866141732283472" top="0.59055118110236227" bottom="0.47244094488188981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02-1姉妹都市等の提携状況（国内）</vt:lpstr>
      <vt:lpstr>'02-1姉妹都市等の提携状況（国内）'!Print_Area</vt:lpstr>
      <vt:lpstr>'02-1姉妹都市等の提携状況（国内）'!Print_Titles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2017-07-11T05:22:36Z</dcterms:modified>
</cp:coreProperties>
</file>