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市町村概況\13ＨＰ掲載\R7\01_HP編集作業\03_行財政関係\"/>
    </mc:Choice>
  </mc:AlternateContent>
  <bookViews>
    <workbookView xWindow="0" yWindow="0" windowWidth="19160" windowHeight="8030"/>
  </bookViews>
  <sheets>
    <sheet name="市町村普通会計年度別決算の状況" sheetId="1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D" localSheetId="0">[1]決算表!#REF!</definedName>
    <definedName name="\D">[1]決算表!#REF!</definedName>
    <definedName name="a" localSheetId="0">#REF!</definedName>
    <definedName name="a">#REF!</definedName>
    <definedName name="aa">#REF!</definedName>
    <definedName name="aaaa">#REF!</definedName>
    <definedName name="b">#REF!</definedName>
    <definedName name="_xlnm.Print_Area" localSheetId="0">市町村普通会計年度別決算の状況!$B$1:$M$59</definedName>
    <definedName name="_xlnm.Print_Area">#REF!</definedName>
    <definedName name="x" localSheetId="0">#REF!</definedName>
    <definedName name="x">#REF!</definedName>
    <definedName name="X01Y01_03" localSheetId="0">#REF!</definedName>
    <definedName name="X01Y01_03">#REF!</definedName>
    <definedName name="X01Y01_33">#REF!</definedName>
    <definedName name="X01Y02_03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市町村普通会計年度別決算の状況!$B$1:$M$59</definedName>
    <definedName name="Z_C83478BF_6FC3_4C16_AD3D_4257229CD3CF_.wvu.PrintArea" localSheetId="0" hidden="1">市町村普通会計年度別決算の状況!$B$1:$M$59</definedName>
    <definedName name="あ">#REF!</definedName>
    <definedName name="修正後27病院事業の状況" localSheetId="0">#REF!</definedName>
    <definedName name="修正後27病院事業の状況">#REF!</definedName>
    <definedName name="地方公社等33" localSheetId="0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1" l="1"/>
  <c r="M59" i="1"/>
  <c r="L59" i="1"/>
  <c r="M57" i="1"/>
  <c r="L57" i="1"/>
  <c r="M56" i="1"/>
  <c r="L56" i="1"/>
  <c r="M55" i="1"/>
  <c r="L55" i="1"/>
  <c r="M54" i="1"/>
  <c r="L54" i="1"/>
  <c r="M53" i="1"/>
  <c r="L53" i="1"/>
  <c r="M51" i="1"/>
  <c r="L51" i="1"/>
  <c r="K50" i="1"/>
  <c r="L50" i="1" s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L60" i="1" s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K21" i="1"/>
  <c r="L21" i="1" s="1"/>
  <c r="Q33" i="1" s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Q34" i="1" l="1"/>
  <c r="P33" i="1"/>
  <c r="P34" i="1" s="1"/>
  <c r="M50" i="1"/>
  <c r="M21" i="1"/>
</calcChain>
</file>

<file path=xl/sharedStrings.xml><?xml version="1.0" encoding="utf-8"?>
<sst xmlns="http://schemas.openxmlformats.org/spreadsheetml/2006/main" count="150" uniqueCount="109">
  <si>
    <t>13　市町村普通会計年度別決算の状況</t>
    <rPh sb="3" eb="5">
      <t>シチョウ</t>
    </rPh>
    <rPh sb="5" eb="10">
      <t>ソンゼイ</t>
    </rPh>
    <rPh sb="10" eb="12">
      <t>ネンド</t>
    </rPh>
    <rPh sb="12" eb="13">
      <t>ベツ</t>
    </rPh>
    <rPh sb="13" eb="15">
      <t>ケッサン</t>
    </rPh>
    <rPh sb="16" eb="18">
      <t>ジョウキョウ</t>
    </rPh>
    <phoneticPr fontId="5"/>
  </si>
  <si>
    <t>（１）歳入</t>
    <phoneticPr fontId="5"/>
  </si>
  <si>
    <t>（単位：百万円　％）</t>
  </si>
  <si>
    <t>区　　　　　　分　　　</t>
  </si>
  <si>
    <t>令和３年度</t>
    <rPh sb="0" eb="2">
      <t>レイワ</t>
    </rPh>
    <rPh sb="3" eb="5">
      <t>ネンド</t>
    </rPh>
    <phoneticPr fontId="10"/>
  </si>
  <si>
    <t>令和４年度</t>
    <rPh sb="0" eb="2">
      <t>レイワ</t>
    </rPh>
    <rPh sb="3" eb="5">
      <t>ネンド</t>
    </rPh>
    <phoneticPr fontId="10"/>
  </si>
  <si>
    <t>令和５年度</t>
    <rPh sb="0" eb="2">
      <t>レイワ</t>
    </rPh>
    <rPh sb="3" eb="5">
      <t>ネンド</t>
    </rPh>
    <phoneticPr fontId="10"/>
  </si>
  <si>
    <t xml:space="preserve">決算額 </t>
  </si>
  <si>
    <t xml:space="preserve">同　左
構成比 </t>
  </si>
  <si>
    <t>対前年
度伸率</t>
  </si>
  <si>
    <t>地方税</t>
  </si>
  <si>
    <t>4-1-1</t>
  </si>
  <si>
    <t>地方譲与税</t>
  </si>
  <si>
    <t>4-1-2</t>
  </si>
  <si>
    <t>地方特例交付金等</t>
    <rPh sb="7" eb="8">
      <t>トウ</t>
    </rPh>
    <phoneticPr fontId="3"/>
  </si>
  <si>
    <t>4-1-20</t>
    <phoneticPr fontId="11"/>
  </si>
  <si>
    <t>地方交付税</t>
  </si>
  <si>
    <t>4-1-23</t>
    <phoneticPr fontId="11"/>
  </si>
  <si>
    <t xml:space="preserve"> （1）普　通　交　付　税</t>
  </si>
  <si>
    <t>4-1-24</t>
    <phoneticPr fontId="11"/>
  </si>
  <si>
    <t xml:space="preserve"> （2）特　別　交　付　税</t>
  </si>
  <si>
    <t>4-1-25</t>
  </si>
  <si>
    <t xml:space="preserve"> （3）震災復興特別交付税</t>
  </si>
  <si>
    <t>4-1-26</t>
  </si>
  <si>
    <t>利子割交付金</t>
  </si>
  <si>
    <t>4-1-9</t>
    <phoneticPr fontId="11"/>
  </si>
  <si>
    <t>配当割交付金</t>
  </si>
  <si>
    <t>4-1-10</t>
    <phoneticPr fontId="11"/>
  </si>
  <si>
    <t>株式等譲渡所得割交付金</t>
    <phoneticPr fontId="3"/>
  </si>
  <si>
    <t>4-1-11</t>
  </si>
  <si>
    <t>地方消費税交付金</t>
  </si>
  <si>
    <t>4-1-13</t>
    <phoneticPr fontId="11"/>
  </si>
  <si>
    <t>ゴルフ場利用税交付金</t>
  </si>
  <si>
    <t>4-1-14</t>
    <phoneticPr fontId="11"/>
  </si>
  <si>
    <t>自動車取得税交付金</t>
  </si>
  <si>
    <t>－</t>
  </si>
  <si>
    <t>-</t>
  </si>
  <si>
    <t>皆増</t>
    <rPh sb="0" eb="2">
      <t>カイゾウ</t>
    </rPh>
    <phoneticPr fontId="3"/>
  </si>
  <si>
    <t>4-1-16</t>
    <phoneticPr fontId="11"/>
  </si>
  <si>
    <t>自動車税環境性能割交付金</t>
    <phoneticPr fontId="13"/>
  </si>
  <si>
    <t>4-1-18</t>
    <phoneticPr fontId="11"/>
  </si>
  <si>
    <t>法人事業税交付金</t>
    <rPh sb="0" eb="8">
      <t>ホウジンジギョウゼイコウフキン</t>
    </rPh>
    <phoneticPr fontId="13"/>
  </si>
  <si>
    <t>4-1-19</t>
    <phoneticPr fontId="11"/>
  </si>
  <si>
    <t/>
  </si>
  <si>
    <t>小　　　　　　　計</t>
  </si>
  <si>
    <t>交通安全対策特別交付金</t>
    <phoneticPr fontId="13"/>
  </si>
  <si>
    <t>4-1-27</t>
    <phoneticPr fontId="11"/>
  </si>
  <si>
    <t>分担金・負担金</t>
  </si>
  <si>
    <t>4-1-28</t>
    <phoneticPr fontId="11"/>
  </si>
  <si>
    <t>使用料・手数料</t>
  </si>
  <si>
    <t>4-1-32</t>
    <phoneticPr fontId="11"/>
  </si>
  <si>
    <t>4-1-40</t>
    <phoneticPr fontId="3"/>
  </si>
  <si>
    <t>国庫支出金</t>
  </si>
  <si>
    <t>4-1-43</t>
    <phoneticPr fontId="11"/>
  </si>
  <si>
    <t>4-1-69</t>
    <phoneticPr fontId="3"/>
  </si>
  <si>
    <t>県支出金</t>
  </si>
  <si>
    <t>4-2-1</t>
  </si>
  <si>
    <t>財産収入</t>
  </si>
  <si>
    <t>4-2-21</t>
  </si>
  <si>
    <t>寄附金</t>
  </si>
  <si>
    <t>4-2-27</t>
  </si>
  <si>
    <t>繰入金</t>
  </si>
  <si>
    <t>4-2-31</t>
  </si>
  <si>
    <t>繰越金</t>
  </si>
  <si>
    <t>4-2-32</t>
  </si>
  <si>
    <t>諸収入</t>
  </si>
  <si>
    <t>4-2-35</t>
  </si>
  <si>
    <t>地方債</t>
  </si>
  <si>
    <t>4-2-48</t>
  </si>
  <si>
    <t>合　　　　　　　計</t>
  </si>
  <si>
    <t>4-2-52</t>
  </si>
  <si>
    <t>※　「国庫支出金」には「国有提供施設等所在市町村助成交付金」を含む。</t>
  </si>
  <si>
    <t>（２）歳出</t>
    <rPh sb="4" eb="5">
      <t>シュツ</t>
    </rPh>
    <phoneticPr fontId="5"/>
  </si>
  <si>
    <t>人件費</t>
  </si>
  <si>
    <t>13-1-1</t>
  </si>
  <si>
    <t>物件費</t>
  </si>
  <si>
    <t>13-3-1</t>
  </si>
  <si>
    <t>維持補修費</t>
  </si>
  <si>
    <t>13-4-1</t>
  </si>
  <si>
    <t>扶助費</t>
  </si>
  <si>
    <t>13-5-1</t>
  </si>
  <si>
    <t>補助費等</t>
  </si>
  <si>
    <t>13-6-1</t>
  </si>
  <si>
    <t>投資的経費</t>
  </si>
  <si>
    <t xml:space="preserve"> (1)普通建設事業費</t>
  </si>
  <si>
    <t>13-12-1</t>
  </si>
  <si>
    <t>ア補助事業費</t>
  </si>
  <si>
    <t>13-13-1</t>
  </si>
  <si>
    <t>イ単独事業費</t>
  </si>
  <si>
    <t>13-14-1</t>
  </si>
  <si>
    <t>ウそ　  の 　 他</t>
  </si>
  <si>
    <t xml:space="preserve"> (2)災害復旧事業費</t>
  </si>
  <si>
    <t>13-21-1</t>
  </si>
  <si>
    <t xml:space="preserve"> (3)失業対策事業費</t>
  </si>
  <si>
    <t>13-29-1</t>
  </si>
  <si>
    <t>公債費</t>
  </si>
  <si>
    <t>13-32-1</t>
  </si>
  <si>
    <t>積立金</t>
  </si>
  <si>
    <t>13-33-1</t>
  </si>
  <si>
    <t>投資及び出資金</t>
  </si>
  <si>
    <t>13-34-1</t>
  </si>
  <si>
    <t>貸付金</t>
  </si>
  <si>
    <t>13-35-1</t>
  </si>
  <si>
    <t>繰出金</t>
  </si>
  <si>
    <t>13-36-1</t>
  </si>
  <si>
    <t>前年度繰上充用金</t>
  </si>
  <si>
    <t>13-37-1</t>
  </si>
  <si>
    <t>合　　　　　　　計　</t>
  </si>
  <si>
    <t>13-38-1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</si>
</sst>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;&quot;△ &quot;#,##0.0"/>
    <numFmt numFmtId="178" formatCode="#,##0.0000_);[Red]\(#,##0.0000\)"/>
    <numFmt numFmtId="179" formatCode="#,##0_);[Red]\(#,##0\)"/>
    <numFmt numFmtId="180" formatCode="#,##0.0_);[Red]\(#,##0.0\)"/>
    <numFmt numFmtId="181" formatCode="#,##0.0;[Red]\-#,##0.0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9.5"/>
      <name val="Courier"/>
      <family val="3"/>
    </font>
    <font>
      <sz val="18"/>
      <name val="ＭＳ ゴシック"/>
      <family val="3"/>
      <charset val="128"/>
    </font>
    <font>
      <sz val="7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6"/>
      <name val="ＭＳ 明朝"/>
      <family val="2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9" fillId="0" borderId="0"/>
    <xf numFmtId="38" fontId="9" fillId="0" borderId="0" applyFont="0" applyFill="0" applyBorder="0" applyAlignment="0" applyProtection="0"/>
  </cellStyleXfs>
  <cellXfs count="137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6" fillId="0" borderId="0" xfId="1" applyFont="1" applyFill="1" applyAlignment="1" applyProtection="1">
      <alignment horizontal="left" vertical="center"/>
    </xf>
    <xf numFmtId="49" fontId="2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 applyProtection="1">
      <alignment horizontal="left" vertical="center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right"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49" fontId="7" fillId="0" borderId="0" xfId="2" applyNumberFormat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2" xfId="2" applyFont="1" applyFill="1" applyBorder="1" applyAlignment="1" applyProtection="1">
      <alignment horizontal="center" vertical="center"/>
    </xf>
    <xf numFmtId="38" fontId="7" fillId="0" borderId="17" xfId="3" applyNumberFormat="1" applyFont="1" applyFill="1" applyBorder="1" applyAlignment="1" applyProtection="1">
      <alignment horizontal="right" vertical="center"/>
    </xf>
    <xf numFmtId="176" fontId="7" fillId="0" borderId="18" xfId="2" applyNumberFormat="1" applyFont="1" applyFill="1" applyBorder="1" applyAlignment="1">
      <alignment vertical="center"/>
    </xf>
    <xf numFmtId="177" fontId="7" fillId="0" borderId="19" xfId="3" applyNumberFormat="1" applyFont="1" applyFill="1" applyBorder="1" applyAlignment="1" applyProtection="1">
      <alignment vertical="center"/>
    </xf>
    <xf numFmtId="177" fontId="7" fillId="0" borderId="20" xfId="3" applyNumberFormat="1" applyFont="1" applyFill="1" applyBorder="1" applyAlignment="1" applyProtection="1">
      <alignment vertical="center"/>
    </xf>
    <xf numFmtId="38" fontId="7" fillId="0" borderId="21" xfId="3" applyNumberFormat="1" applyFont="1" applyFill="1" applyBorder="1" applyAlignment="1" applyProtection="1">
      <alignment horizontal="right" vertical="center"/>
    </xf>
    <xf numFmtId="178" fontId="7" fillId="0" borderId="0" xfId="2" applyNumberFormat="1" applyFont="1" applyFill="1" applyAlignment="1">
      <alignment vertical="center"/>
    </xf>
    <xf numFmtId="179" fontId="7" fillId="0" borderId="0" xfId="2" applyNumberFormat="1" applyFont="1" applyFill="1" applyAlignment="1">
      <alignment vertical="center"/>
    </xf>
    <xf numFmtId="0" fontId="7" fillId="0" borderId="22" xfId="2" applyFont="1" applyFill="1" applyBorder="1" applyAlignment="1" applyProtection="1">
      <alignment horizontal="center" vertical="center"/>
    </xf>
    <xf numFmtId="38" fontId="7" fillId="0" borderId="24" xfId="3" applyNumberFormat="1" applyFont="1" applyFill="1" applyBorder="1" applyAlignment="1" applyProtection="1">
      <alignment horizontal="right" vertical="center"/>
    </xf>
    <xf numFmtId="176" fontId="7" fillId="0" borderId="25" xfId="2" applyNumberFormat="1" applyFont="1" applyFill="1" applyBorder="1" applyAlignment="1">
      <alignment vertical="center"/>
    </xf>
    <xf numFmtId="177" fontId="7" fillId="0" borderId="26" xfId="3" applyNumberFormat="1" applyFont="1" applyFill="1" applyBorder="1" applyAlignment="1" applyProtection="1">
      <alignment vertical="center"/>
    </xf>
    <xf numFmtId="177" fontId="7" fillId="0" borderId="27" xfId="3" applyNumberFormat="1" applyFont="1" applyFill="1" applyBorder="1" applyAlignment="1" applyProtection="1">
      <alignment vertical="center"/>
    </xf>
    <xf numFmtId="38" fontId="7" fillId="0" borderId="28" xfId="3" applyNumberFormat="1" applyFont="1" applyFill="1" applyBorder="1" applyAlignment="1" applyProtection="1">
      <alignment horizontal="right" vertical="center"/>
    </xf>
    <xf numFmtId="176" fontId="7" fillId="0" borderId="25" xfId="2" applyNumberFormat="1" applyFont="1" applyFill="1" applyBorder="1" applyAlignment="1">
      <alignment horizontal="right" vertical="center"/>
    </xf>
    <xf numFmtId="177" fontId="7" fillId="0" borderId="26" xfId="3" applyNumberFormat="1" applyFont="1" applyFill="1" applyBorder="1" applyAlignment="1" applyProtection="1">
      <alignment horizontal="right" vertical="center"/>
    </xf>
    <xf numFmtId="177" fontId="7" fillId="0" borderId="27" xfId="3" applyNumberFormat="1" applyFont="1" applyFill="1" applyBorder="1" applyAlignment="1" applyProtection="1">
      <alignment horizontal="right" vertical="center"/>
    </xf>
    <xf numFmtId="0" fontId="7" fillId="0" borderId="1" xfId="2" applyFont="1" applyFill="1" applyBorder="1" applyAlignment="1" applyProtection="1">
      <alignment horizontal="center" vertical="center"/>
    </xf>
    <xf numFmtId="38" fontId="7" fillId="0" borderId="13" xfId="3" applyNumberFormat="1" applyFont="1" applyFill="1" applyBorder="1" applyAlignment="1" applyProtection="1">
      <alignment horizontal="right" vertical="center"/>
    </xf>
    <xf numFmtId="176" fontId="7" fillId="0" borderId="14" xfId="2" applyNumberFormat="1" applyFont="1" applyFill="1" applyBorder="1" applyAlignment="1">
      <alignment horizontal="right" vertical="center"/>
    </xf>
    <xf numFmtId="177" fontId="7" fillId="0" borderId="16" xfId="3" applyNumberFormat="1" applyFont="1" applyFill="1" applyBorder="1" applyAlignment="1" applyProtection="1">
      <alignment horizontal="right" vertical="center"/>
    </xf>
    <xf numFmtId="177" fontId="7" fillId="0" borderId="15" xfId="3" applyNumberFormat="1" applyFont="1" applyFill="1" applyBorder="1" applyAlignment="1" applyProtection="1">
      <alignment horizontal="right" vertical="center"/>
    </xf>
    <xf numFmtId="38" fontId="7" fillId="0" borderId="31" xfId="3" applyNumberFormat="1" applyFont="1" applyFill="1" applyBorder="1" applyAlignment="1" applyProtection="1">
      <alignment horizontal="right" vertical="center"/>
    </xf>
    <xf numFmtId="177" fontId="7" fillId="0" borderId="32" xfId="3" applyNumberFormat="1" applyFont="1" applyFill="1" applyBorder="1" applyAlignment="1" applyProtection="1">
      <alignment horizontal="right" vertical="center"/>
    </xf>
    <xf numFmtId="176" fontId="7" fillId="0" borderId="14" xfId="2" applyNumberFormat="1" applyFont="1" applyFill="1" applyBorder="1" applyAlignment="1">
      <alignment vertical="center"/>
    </xf>
    <xf numFmtId="177" fontId="7" fillId="0" borderId="16" xfId="3" applyNumberFormat="1" applyFont="1" applyFill="1" applyBorder="1" applyAlignment="1" applyProtection="1">
      <alignment vertical="center"/>
    </xf>
    <xf numFmtId="177" fontId="7" fillId="0" borderId="15" xfId="3" applyNumberFormat="1" applyFont="1" applyFill="1" applyBorder="1" applyAlignment="1" applyProtection="1">
      <alignment vertical="center"/>
    </xf>
    <xf numFmtId="38" fontId="7" fillId="0" borderId="0" xfId="3" applyFont="1" applyFill="1" applyAlignment="1">
      <alignment vertical="center"/>
    </xf>
    <xf numFmtId="0" fontId="7" fillId="0" borderId="35" xfId="2" applyFont="1" applyFill="1" applyBorder="1" applyAlignment="1" applyProtection="1">
      <alignment horizontal="center" vertical="center"/>
    </xf>
    <xf numFmtId="0" fontId="7" fillId="0" borderId="36" xfId="2" applyFont="1" applyFill="1" applyBorder="1" applyAlignment="1" applyProtection="1">
      <alignment horizontal="center" vertical="center"/>
    </xf>
    <xf numFmtId="38" fontId="7" fillId="0" borderId="38" xfId="3" applyNumberFormat="1" applyFont="1" applyFill="1" applyBorder="1" applyAlignment="1" applyProtection="1">
      <alignment horizontal="right" vertical="center"/>
    </xf>
    <xf numFmtId="0" fontId="7" fillId="0" borderId="39" xfId="2" applyFont="1" applyFill="1" applyBorder="1" applyAlignment="1" applyProtection="1">
      <alignment horizontal="center" vertical="center"/>
    </xf>
    <xf numFmtId="0" fontId="7" fillId="0" borderId="41" xfId="2" applyFont="1" applyFill="1" applyBorder="1" applyAlignment="1" applyProtection="1">
      <alignment horizontal="center" vertical="center"/>
    </xf>
    <xf numFmtId="38" fontId="7" fillId="0" borderId="44" xfId="3" applyNumberFormat="1" applyFont="1" applyFill="1" applyBorder="1" applyAlignment="1" applyProtection="1">
      <alignment horizontal="right" vertical="center"/>
    </xf>
    <xf numFmtId="176" fontId="7" fillId="0" borderId="45" xfId="2" applyNumberFormat="1" applyFont="1" applyFill="1" applyBorder="1" applyAlignment="1">
      <alignment vertical="center"/>
    </xf>
    <xf numFmtId="177" fontId="7" fillId="0" borderId="46" xfId="3" applyNumberFormat="1" applyFont="1" applyFill="1" applyBorder="1" applyAlignment="1" applyProtection="1">
      <alignment vertical="center"/>
    </xf>
    <xf numFmtId="177" fontId="7" fillId="0" borderId="47" xfId="3" applyNumberFormat="1" applyFont="1" applyFill="1" applyBorder="1" applyAlignment="1" applyProtection="1">
      <alignment vertical="center"/>
    </xf>
    <xf numFmtId="38" fontId="7" fillId="0" borderId="48" xfId="3" applyNumberFormat="1" applyFont="1" applyFill="1" applyBorder="1" applyAlignment="1" applyProtection="1">
      <alignment horizontal="right" vertical="center"/>
    </xf>
    <xf numFmtId="0" fontId="7" fillId="0" borderId="33" xfId="2" applyFont="1" applyFill="1" applyBorder="1" applyAlignment="1">
      <alignment vertical="center"/>
    </xf>
    <xf numFmtId="38" fontId="7" fillId="0" borderId="49" xfId="3" applyNumberFormat="1" applyFont="1" applyFill="1" applyBorder="1" applyAlignment="1" applyProtection="1">
      <alignment horizontal="right" vertical="center" shrinkToFit="1"/>
    </xf>
    <xf numFmtId="176" fontId="7" fillId="0" borderId="50" xfId="2" applyNumberFormat="1" applyFont="1" applyFill="1" applyBorder="1" applyAlignment="1">
      <alignment vertical="center"/>
    </xf>
    <xf numFmtId="177" fontId="7" fillId="0" borderId="51" xfId="3" applyNumberFormat="1" applyFont="1" applyFill="1" applyBorder="1" applyAlignment="1" applyProtection="1">
      <alignment vertical="center"/>
    </xf>
    <xf numFmtId="38" fontId="7" fillId="0" borderId="0" xfId="2" applyNumberFormat="1" applyFont="1" applyFill="1" applyBorder="1" applyAlignment="1">
      <alignment vertical="center"/>
    </xf>
    <xf numFmtId="180" fontId="7" fillId="0" borderId="0" xfId="2" applyNumberFormat="1" applyFont="1" applyFill="1" applyAlignment="1">
      <alignment vertical="center"/>
    </xf>
    <xf numFmtId="38" fontId="7" fillId="0" borderId="0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Border="1" applyAlignment="1" applyProtection="1">
      <alignment horizontal="left" vertical="center"/>
    </xf>
    <xf numFmtId="0" fontId="7" fillId="0" borderId="0" xfId="2" applyFont="1" applyFill="1" applyAlignment="1" applyProtection="1">
      <alignment horizontal="left" vertical="center"/>
    </xf>
    <xf numFmtId="0" fontId="7" fillId="0" borderId="1" xfId="2" applyFont="1" applyFill="1" applyBorder="1" applyAlignment="1">
      <alignment vertical="center"/>
    </xf>
    <xf numFmtId="0" fontId="7" fillId="0" borderId="1" xfId="2" applyFont="1" applyFill="1" applyBorder="1" applyAlignment="1">
      <alignment horizontal="right" vertical="center"/>
    </xf>
    <xf numFmtId="0" fontId="7" fillId="0" borderId="2" xfId="1" applyFont="1" applyFill="1" applyBorder="1" applyAlignment="1" applyProtection="1">
      <alignment vertical="center"/>
    </xf>
    <xf numFmtId="38" fontId="7" fillId="0" borderId="17" xfId="3" applyFont="1" applyFill="1" applyBorder="1" applyAlignment="1" applyProtection="1">
      <alignment horizontal="right" vertical="center"/>
    </xf>
    <xf numFmtId="179" fontId="14" fillId="0" borderId="0" xfId="2" applyNumberFormat="1" applyFont="1" applyFill="1" applyAlignment="1">
      <alignment vertical="center"/>
    </xf>
    <xf numFmtId="38" fontId="7" fillId="0" borderId="0" xfId="2" applyNumberFormat="1" applyFont="1" applyFill="1" applyAlignment="1">
      <alignment vertical="center"/>
    </xf>
    <xf numFmtId="0" fontId="7" fillId="0" borderId="60" xfId="2" applyFont="1" applyFill="1" applyBorder="1" applyAlignment="1" applyProtection="1">
      <alignment horizontal="center" vertical="center"/>
    </xf>
    <xf numFmtId="38" fontId="7" fillId="0" borderId="24" xfId="3" applyFont="1" applyFill="1" applyBorder="1" applyAlignment="1" applyProtection="1">
      <alignment horizontal="right" vertical="center"/>
    </xf>
    <xf numFmtId="176" fontId="7" fillId="0" borderId="62" xfId="2" applyNumberFormat="1" applyFont="1" applyFill="1" applyBorder="1" applyAlignment="1">
      <alignment vertical="center"/>
    </xf>
    <xf numFmtId="177" fontId="7" fillId="0" borderId="63" xfId="3" applyNumberFormat="1" applyFont="1" applyFill="1" applyBorder="1" applyAlignment="1" applyProtection="1">
      <alignment vertical="center"/>
    </xf>
    <xf numFmtId="0" fontId="7" fillId="0" borderId="60" xfId="2" applyFont="1" applyFill="1" applyBorder="1" applyAlignment="1">
      <alignment vertical="center"/>
    </xf>
    <xf numFmtId="176" fontId="7" fillId="0" borderId="62" xfId="2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 applyProtection="1">
      <alignment horizontal="right" vertical="center"/>
    </xf>
    <xf numFmtId="0" fontId="7" fillId="0" borderId="64" xfId="2" applyFont="1" applyFill="1" applyBorder="1" applyAlignment="1" applyProtection="1">
      <alignment horizontal="center" vertical="center"/>
    </xf>
    <xf numFmtId="38" fontId="7" fillId="0" borderId="66" xfId="3" applyFont="1" applyFill="1" applyBorder="1" applyAlignment="1" applyProtection="1">
      <alignment horizontal="right" vertical="center"/>
    </xf>
    <xf numFmtId="176" fontId="7" fillId="0" borderId="67" xfId="2" applyNumberFormat="1" applyFont="1" applyFill="1" applyBorder="1" applyAlignment="1">
      <alignment horizontal="right" vertical="center"/>
    </xf>
    <xf numFmtId="177" fontId="7" fillId="0" borderId="68" xfId="3" applyNumberFormat="1" applyFont="1" applyFill="1" applyBorder="1" applyAlignment="1" applyProtection="1">
      <alignment horizontal="right" vertical="center"/>
    </xf>
    <xf numFmtId="0" fontId="7" fillId="0" borderId="33" xfId="2" applyFont="1" applyFill="1" applyBorder="1" applyAlignment="1" applyProtection="1">
      <alignment horizontal="center" vertical="center"/>
    </xf>
    <xf numFmtId="38" fontId="7" fillId="0" borderId="49" xfId="3" applyFont="1" applyFill="1" applyBorder="1" applyAlignment="1" applyProtection="1">
      <alignment horizontal="right" vertical="center" shrinkToFit="1"/>
    </xf>
    <xf numFmtId="0" fontId="2" fillId="0" borderId="0" xfId="2" applyFont="1" applyFill="1" applyAlignment="1">
      <alignment vertical="center"/>
    </xf>
    <xf numFmtId="38" fontId="15" fillId="0" borderId="0" xfId="2" applyNumberFormat="1" applyFont="1" applyFill="1" applyAlignment="1">
      <alignment vertical="center" shrinkToFit="1"/>
    </xf>
    <xf numFmtId="181" fontId="15" fillId="0" borderId="0" xfId="2" applyNumberFormat="1" applyFont="1" applyFill="1" applyAlignment="1">
      <alignment vertical="center" shrinkToFit="1"/>
    </xf>
    <xf numFmtId="49" fontId="2" fillId="0" borderId="0" xfId="2" applyNumberFormat="1" applyFont="1" applyFill="1" applyAlignment="1">
      <alignment vertical="center"/>
    </xf>
    <xf numFmtId="0" fontId="16" fillId="0" borderId="0" xfId="2" applyFont="1" applyFill="1" applyAlignment="1">
      <alignment vertical="center"/>
    </xf>
    <xf numFmtId="0" fontId="7" fillId="0" borderId="64" xfId="2" applyFont="1" applyFill="1" applyBorder="1" applyAlignment="1" applyProtection="1">
      <alignment horizontal="distributed" vertical="center"/>
    </xf>
    <xf numFmtId="0" fontId="7" fillId="0" borderId="65" xfId="2" applyFont="1" applyFill="1" applyBorder="1" applyAlignment="1" applyProtection="1">
      <alignment horizontal="distributed" vertical="center"/>
    </xf>
    <xf numFmtId="0" fontId="7" fillId="0" borderId="33" xfId="2" applyFont="1" applyFill="1" applyBorder="1" applyAlignment="1" applyProtection="1">
      <alignment horizontal="left" vertical="center"/>
    </xf>
    <xf numFmtId="0" fontId="7" fillId="0" borderId="34" xfId="2" applyFont="1" applyFill="1" applyBorder="1" applyAlignment="1" applyProtection="1">
      <alignment horizontal="left" vertical="center"/>
    </xf>
    <xf numFmtId="0" fontId="7" fillId="0" borderId="60" xfId="2" applyFont="1" applyFill="1" applyBorder="1" applyAlignment="1">
      <alignment horizontal="distributed" vertical="center"/>
    </xf>
    <xf numFmtId="0" fontId="7" fillId="0" borderId="61" xfId="2" applyFont="1" applyFill="1" applyBorder="1" applyAlignment="1">
      <alignment horizontal="distributed" vertical="center"/>
    </xf>
    <xf numFmtId="0" fontId="7" fillId="0" borderId="60" xfId="2" applyFont="1" applyFill="1" applyBorder="1" applyAlignment="1" applyProtection="1">
      <alignment horizontal="distributed" vertical="center"/>
    </xf>
    <xf numFmtId="0" fontId="7" fillId="0" borderId="61" xfId="2" applyFont="1" applyFill="1" applyBorder="1" applyAlignment="1" applyProtection="1">
      <alignment horizontal="distributed" vertical="center"/>
    </xf>
    <xf numFmtId="0" fontId="7" fillId="0" borderId="55" xfId="2" applyFont="1" applyFill="1" applyBorder="1" applyAlignment="1" applyProtection="1">
      <alignment horizontal="center" vertical="center" wrapText="1"/>
    </xf>
    <xf numFmtId="0" fontId="7" fillId="0" borderId="59" xfId="2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horizontal="distributed" vertical="center"/>
    </xf>
    <xf numFmtId="0" fontId="7" fillId="0" borderId="4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52" xfId="2" applyFont="1" applyFill="1" applyBorder="1" applyAlignment="1" applyProtection="1">
      <alignment horizontal="center" vertical="center" wrapText="1"/>
    </xf>
    <xf numFmtId="0" fontId="1" fillId="0" borderId="56" xfId="2" applyFont="1" applyFill="1" applyBorder="1" applyAlignment="1">
      <alignment horizontal="center" vertical="center" wrapText="1"/>
    </xf>
    <xf numFmtId="0" fontId="7" fillId="0" borderId="53" xfId="2" applyFont="1" applyFill="1" applyBorder="1" applyAlignment="1" applyProtection="1">
      <alignment horizontal="center" vertical="center" wrapText="1"/>
    </xf>
    <xf numFmtId="0" fontId="1" fillId="0" borderId="57" xfId="2" applyFont="1" applyFill="1" applyBorder="1" applyAlignment="1">
      <alignment horizontal="center" vertical="center" wrapText="1"/>
    </xf>
    <xf numFmtId="0" fontId="7" fillId="0" borderId="54" xfId="2" applyFont="1" applyFill="1" applyBorder="1" applyAlignment="1" applyProtection="1">
      <alignment horizontal="center" vertical="center" wrapText="1"/>
    </xf>
    <xf numFmtId="0" fontId="1" fillId="0" borderId="58" xfId="2" applyFont="1" applyFill="1" applyBorder="1" applyAlignment="1">
      <alignment horizontal="center" vertical="center" wrapText="1"/>
    </xf>
    <xf numFmtId="0" fontId="7" fillId="0" borderId="39" xfId="2" applyFont="1" applyFill="1" applyBorder="1" applyAlignment="1" applyProtection="1">
      <alignment horizontal="distributed" vertical="center"/>
    </xf>
    <xf numFmtId="0" fontId="7" fillId="0" borderId="40" xfId="2" applyFont="1" applyFill="1" applyBorder="1" applyAlignment="1" applyProtection="1">
      <alignment horizontal="distributed" vertical="center"/>
    </xf>
    <xf numFmtId="0" fontId="7" fillId="0" borderId="42" xfId="2" applyFont="1" applyFill="1" applyBorder="1" applyAlignment="1" applyProtection="1">
      <alignment horizontal="distributed" vertical="center"/>
    </xf>
    <xf numFmtId="0" fontId="7" fillId="0" borderId="43" xfId="2" applyFont="1" applyFill="1" applyBorder="1" applyAlignment="1" applyProtection="1">
      <alignment horizontal="distributed" vertical="center"/>
    </xf>
    <xf numFmtId="0" fontId="7" fillId="0" borderId="2" xfId="2" applyFont="1" applyFill="1" applyBorder="1" applyAlignment="1" applyProtection="1">
      <alignment horizontal="left" vertical="center"/>
    </xf>
    <xf numFmtId="0" fontId="8" fillId="0" borderId="0" xfId="2" applyFont="1" applyFill="1" applyBorder="1" applyAlignment="1" applyProtection="1">
      <alignment horizontal="left" vertical="center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22" xfId="2" applyFont="1" applyFill="1" applyBorder="1" applyAlignment="1" applyProtection="1">
      <alignment horizontal="distributed" vertical="center"/>
    </xf>
    <xf numFmtId="0" fontId="7" fillId="0" borderId="23" xfId="2" applyFont="1" applyFill="1" applyBorder="1" applyAlignment="1" applyProtection="1">
      <alignment horizontal="distributed" vertical="center"/>
    </xf>
    <xf numFmtId="0" fontId="7" fillId="0" borderId="36" xfId="2" applyFont="1" applyFill="1" applyBorder="1" applyAlignment="1" applyProtection="1">
      <alignment horizontal="distributed" vertical="center"/>
    </xf>
    <xf numFmtId="0" fontId="7" fillId="0" borderId="37" xfId="2" applyFont="1" applyFill="1" applyBorder="1" applyAlignment="1" applyProtection="1">
      <alignment horizontal="distributed" vertical="center"/>
    </xf>
    <xf numFmtId="0" fontId="12" fillId="0" borderId="22" xfId="2" applyFont="1" applyFill="1" applyBorder="1" applyAlignment="1" applyProtection="1">
      <alignment horizontal="distributed" vertical="center"/>
    </xf>
    <xf numFmtId="0" fontId="12" fillId="0" borderId="23" xfId="2" applyFont="1" applyFill="1" applyBorder="1" applyAlignment="1" applyProtection="1">
      <alignment horizontal="distributed" vertical="center"/>
    </xf>
    <xf numFmtId="0" fontId="12" fillId="0" borderId="29" xfId="2" applyFont="1" applyFill="1" applyBorder="1" applyAlignment="1" applyProtection="1">
      <alignment horizontal="distributed" vertical="center"/>
    </xf>
    <xf numFmtId="0" fontId="12" fillId="0" borderId="30" xfId="2" applyFont="1" applyFill="1" applyBorder="1" applyAlignment="1" applyProtection="1">
      <alignment horizontal="distributed" vertical="center"/>
    </xf>
    <xf numFmtId="0" fontId="7" fillId="0" borderId="22" xfId="2" applyFont="1" applyFill="1" applyBorder="1" applyAlignment="1">
      <alignment horizontal="distributed" vertical="center"/>
    </xf>
    <xf numFmtId="0" fontId="7" fillId="0" borderId="23" xfId="2" applyFont="1" applyFill="1" applyBorder="1" applyAlignment="1">
      <alignment horizontal="distributed" vertical="center"/>
    </xf>
    <xf numFmtId="0" fontId="7" fillId="0" borderId="9" xfId="2" applyFont="1" applyFill="1" applyBorder="1" applyAlignment="1" applyProtection="1">
      <alignment horizontal="center" vertical="center" wrapText="1"/>
    </xf>
    <xf numFmtId="0" fontId="7" fillId="0" borderId="14" xfId="2" applyFont="1" applyFill="1" applyBorder="1" applyAlignment="1" applyProtection="1">
      <alignment horizontal="center" vertical="center" wrapText="1"/>
    </xf>
    <xf numFmtId="0" fontId="7" fillId="0" borderId="10" xfId="2" applyFont="1" applyFill="1" applyBorder="1" applyAlignment="1" applyProtection="1">
      <alignment horizontal="center" vertical="center" wrapText="1"/>
    </xf>
    <xf numFmtId="0" fontId="7" fillId="0" borderId="15" xfId="2" applyFont="1" applyFill="1" applyBorder="1" applyAlignment="1" applyProtection="1">
      <alignment horizontal="center" vertical="center" wrapText="1"/>
    </xf>
    <xf numFmtId="0" fontId="7" fillId="0" borderId="8" xfId="2" applyFont="1" applyFill="1" applyBorder="1" applyAlignment="1" applyProtection="1">
      <alignment horizontal="center" vertical="center" wrapText="1"/>
    </xf>
    <xf numFmtId="0" fontId="7" fillId="0" borderId="13" xfId="2" applyFont="1" applyFill="1" applyBorder="1" applyAlignment="1" applyProtection="1">
      <alignment horizontal="center" vertical="center" wrapText="1"/>
    </xf>
    <xf numFmtId="0" fontId="7" fillId="0" borderId="11" xfId="2" applyFont="1" applyFill="1" applyBorder="1" applyAlignment="1" applyProtection="1">
      <alignment horizontal="center" vertical="center" wrapText="1"/>
    </xf>
    <xf numFmtId="0" fontId="7" fillId="0" borderId="16" xfId="2" applyFont="1" applyFill="1" applyBorder="1" applyAlignment="1" applyProtection="1">
      <alignment horizontal="center" vertical="center" wrapText="1"/>
    </xf>
    <xf numFmtId="0" fontId="7" fillId="0" borderId="5" xfId="2" applyFont="1" applyFill="1" applyBorder="1" applyAlignment="1" applyProtection="1">
      <alignment horizontal="distributed" vertical="center"/>
    </xf>
    <xf numFmtId="0" fontId="7" fillId="0" borderId="6" xfId="2" applyFont="1" applyFill="1" applyBorder="1" applyAlignment="1" applyProtection="1">
      <alignment horizontal="distributed" vertical="center"/>
    </xf>
    <xf numFmtId="0" fontId="4" fillId="0" borderId="0" xfId="1" applyFont="1" applyFill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12" xfId="2" applyFont="1" applyFill="1" applyBorder="1" applyAlignment="1" applyProtection="1">
      <alignment horizontal="center" vertical="center" wrapText="1"/>
    </xf>
  </cellXfs>
  <cellStyles count="4">
    <cellStyle name="桁区切り 2 2" xfId="3"/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Chiho03\&#34892;&#25919;\&#34892;&#25919;\&#34892;&#25919;&#12464;&#12523;&#12540;&#12503;\&#9679;%20&#24066;&#30010;&#26449;&#27010;&#27841;\00&#23436;&#25104;&#29256;\H28&#20840;&#24066;&#30010;&#26449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view="pageBreakPreview" zoomScale="112" zoomScaleNormal="100" zoomScaleSheetLayoutView="112" workbookViewId="0">
      <selection activeCell="B1" sqref="B1:J1"/>
    </sheetView>
  </sheetViews>
  <sheetFormatPr defaultColWidth="8.08203125" defaultRowHeight="30" customHeight="1" x14ac:dyDescent="0.55000000000000004"/>
  <cols>
    <col min="1" max="1" width="2.08203125" style="1" customWidth="1"/>
    <col min="2" max="3" width="2.58203125" style="1" customWidth="1"/>
    <col min="4" max="4" width="13.08203125" style="1" customWidth="1"/>
    <col min="5" max="5" width="6.25" style="1" customWidth="1"/>
    <col min="6" max="7" width="5.58203125" style="1" customWidth="1"/>
    <col min="8" max="8" width="6.25" style="1" customWidth="1"/>
    <col min="9" max="10" width="5.58203125" style="1" customWidth="1"/>
    <col min="11" max="11" width="6.25" style="1" customWidth="1"/>
    <col min="12" max="13" width="5.58203125" style="1" customWidth="1"/>
    <col min="14" max="14" width="8.08203125" style="3"/>
    <col min="15" max="15" width="7" style="1" customWidth="1"/>
    <col min="16" max="16" width="10.58203125" style="1" customWidth="1"/>
    <col min="17" max="16384" width="8.08203125" style="1"/>
  </cols>
  <sheetData>
    <row r="1" spans="1:17" ht="30" customHeight="1" x14ac:dyDescent="0.55000000000000004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2"/>
    </row>
    <row r="2" spans="1:17" s="4" customFormat="1" ht="17.25" customHeight="1" x14ac:dyDescent="0.55000000000000004">
      <c r="B2" s="132" t="s">
        <v>1</v>
      </c>
      <c r="C2" s="132"/>
      <c r="D2" s="132"/>
      <c r="E2" s="5"/>
      <c r="H2" s="5"/>
      <c r="K2" s="5"/>
      <c r="L2" s="6"/>
      <c r="M2" s="7" t="s">
        <v>2</v>
      </c>
      <c r="N2" s="8"/>
    </row>
    <row r="3" spans="1:17" s="4" customFormat="1" ht="15.75" customHeight="1" x14ac:dyDescent="0.55000000000000004">
      <c r="A3" s="9"/>
      <c r="B3" s="108" t="s">
        <v>3</v>
      </c>
      <c r="C3" s="108"/>
      <c r="D3" s="133"/>
      <c r="E3" s="94" t="s">
        <v>4</v>
      </c>
      <c r="F3" s="95"/>
      <c r="G3" s="110"/>
      <c r="H3" s="94" t="s">
        <v>5</v>
      </c>
      <c r="I3" s="95"/>
      <c r="J3" s="110"/>
      <c r="K3" s="94" t="s">
        <v>6</v>
      </c>
      <c r="L3" s="95"/>
      <c r="M3" s="95"/>
      <c r="N3" s="10"/>
      <c r="O3" s="11"/>
      <c r="P3" s="11"/>
      <c r="Q3" s="11"/>
    </row>
    <row r="4" spans="1:17" s="4" customFormat="1" ht="15.75" customHeight="1" x14ac:dyDescent="0.55000000000000004">
      <c r="A4" s="9"/>
      <c r="B4" s="109"/>
      <c r="C4" s="109"/>
      <c r="D4" s="134"/>
      <c r="E4" s="125" t="s">
        <v>7</v>
      </c>
      <c r="F4" s="121" t="s">
        <v>8</v>
      </c>
      <c r="G4" s="123" t="s">
        <v>9</v>
      </c>
      <c r="H4" s="125" t="s">
        <v>7</v>
      </c>
      <c r="I4" s="121" t="s">
        <v>8</v>
      </c>
      <c r="J4" s="123" t="s">
        <v>9</v>
      </c>
      <c r="K4" s="125" t="s">
        <v>7</v>
      </c>
      <c r="L4" s="121" t="s">
        <v>8</v>
      </c>
      <c r="M4" s="127" t="s">
        <v>9</v>
      </c>
      <c r="N4" s="10"/>
      <c r="O4" s="11"/>
      <c r="P4" s="11"/>
      <c r="Q4" s="11"/>
    </row>
    <row r="5" spans="1:17" s="4" customFormat="1" ht="15.75" customHeight="1" x14ac:dyDescent="0.55000000000000004">
      <c r="A5" s="9"/>
      <c r="B5" s="135"/>
      <c r="C5" s="135"/>
      <c r="D5" s="136"/>
      <c r="E5" s="126"/>
      <c r="F5" s="122"/>
      <c r="G5" s="124"/>
      <c r="H5" s="126"/>
      <c r="I5" s="122"/>
      <c r="J5" s="124"/>
      <c r="K5" s="126"/>
      <c r="L5" s="122"/>
      <c r="M5" s="128"/>
      <c r="N5" s="10"/>
      <c r="O5" s="11"/>
      <c r="P5" s="11"/>
      <c r="Q5" s="11"/>
    </row>
    <row r="6" spans="1:17" s="4" customFormat="1" ht="24.75" customHeight="1" x14ac:dyDescent="0.55000000000000004">
      <c r="A6" s="9"/>
      <c r="B6" s="12">
        <v>1</v>
      </c>
      <c r="C6" s="129" t="s">
        <v>10</v>
      </c>
      <c r="D6" s="130"/>
      <c r="E6" s="13">
        <v>441482</v>
      </c>
      <c r="F6" s="14">
        <v>31</v>
      </c>
      <c r="G6" s="15">
        <v>-0.58368650270000044</v>
      </c>
      <c r="H6" s="13">
        <v>455842</v>
      </c>
      <c r="I6" s="14">
        <v>32.200000000000003</v>
      </c>
      <c r="J6" s="16">
        <v>3.2526807434957714</v>
      </c>
      <c r="K6" s="17">
        <v>461911</v>
      </c>
      <c r="L6" s="14">
        <f>ROUND(K6/$K$33*100,1)</f>
        <v>32.700000000000003</v>
      </c>
      <c r="M6" s="15">
        <f>(K6-H6)/H6*100</f>
        <v>1.3313823649422387</v>
      </c>
      <c r="N6" s="10" t="s">
        <v>11</v>
      </c>
      <c r="O6" s="18"/>
      <c r="P6" s="19"/>
      <c r="Q6" s="11"/>
    </row>
    <row r="7" spans="1:17" s="4" customFormat="1" ht="24.75" customHeight="1" x14ac:dyDescent="0.55000000000000004">
      <c r="A7" s="9"/>
      <c r="B7" s="20">
        <v>2</v>
      </c>
      <c r="C7" s="111" t="s">
        <v>12</v>
      </c>
      <c r="D7" s="112"/>
      <c r="E7" s="21">
        <v>13766</v>
      </c>
      <c r="F7" s="22">
        <v>1</v>
      </c>
      <c r="G7" s="23">
        <v>2.6777056761393303</v>
      </c>
      <c r="H7" s="21">
        <v>13633</v>
      </c>
      <c r="I7" s="22">
        <v>1</v>
      </c>
      <c r="J7" s="24">
        <v>-0.96614848176667156</v>
      </c>
      <c r="K7" s="25">
        <v>13736</v>
      </c>
      <c r="L7" s="22">
        <f t="shared" ref="L7:L33" si="0">ROUND(K7/$K$33*100,1)</f>
        <v>1</v>
      </c>
      <c r="M7" s="23">
        <f t="shared" ref="M7:M33" si="1">(K7-H7)/H7*100</f>
        <v>0.75551969485806503</v>
      </c>
      <c r="N7" s="10" t="s">
        <v>13</v>
      </c>
      <c r="O7" s="18"/>
      <c r="P7" s="19"/>
      <c r="Q7" s="11"/>
    </row>
    <row r="8" spans="1:17" s="4" customFormat="1" ht="24.75" customHeight="1" x14ac:dyDescent="0.55000000000000004">
      <c r="A8" s="9"/>
      <c r="B8" s="20">
        <v>3</v>
      </c>
      <c r="C8" s="111" t="s">
        <v>14</v>
      </c>
      <c r="D8" s="112"/>
      <c r="E8" s="21">
        <v>7197</v>
      </c>
      <c r="F8" s="22">
        <v>0.5</v>
      </c>
      <c r="G8" s="23">
        <v>131.4892248311354</v>
      </c>
      <c r="H8" s="21">
        <v>3281</v>
      </c>
      <c r="I8" s="22">
        <v>0.2</v>
      </c>
      <c r="J8" s="24">
        <v>-54.41156037237738</v>
      </c>
      <c r="K8" s="25">
        <v>3355</v>
      </c>
      <c r="L8" s="22">
        <f t="shared" si="0"/>
        <v>0.2</v>
      </c>
      <c r="M8" s="23">
        <f t="shared" si="1"/>
        <v>2.2554099359951234</v>
      </c>
      <c r="N8" s="10" t="s">
        <v>15</v>
      </c>
      <c r="O8" s="18"/>
      <c r="P8" s="19"/>
      <c r="Q8" s="11"/>
    </row>
    <row r="9" spans="1:17" s="4" customFormat="1" ht="24.75" customHeight="1" x14ac:dyDescent="0.55000000000000004">
      <c r="A9" s="9"/>
      <c r="B9" s="20">
        <v>4</v>
      </c>
      <c r="C9" s="111" t="s">
        <v>16</v>
      </c>
      <c r="D9" s="112"/>
      <c r="E9" s="21">
        <v>197621</v>
      </c>
      <c r="F9" s="22">
        <v>13.9</v>
      </c>
      <c r="G9" s="23">
        <v>4.9807431804297595</v>
      </c>
      <c r="H9" s="21">
        <v>189735</v>
      </c>
      <c r="I9" s="22">
        <v>13.4</v>
      </c>
      <c r="J9" s="24">
        <v>-3.990466600209492</v>
      </c>
      <c r="K9" s="25">
        <v>194247</v>
      </c>
      <c r="L9" s="22">
        <f t="shared" si="0"/>
        <v>13.8</v>
      </c>
      <c r="M9" s="23">
        <f t="shared" si="1"/>
        <v>2.3780536010751838</v>
      </c>
      <c r="N9" s="10" t="s">
        <v>17</v>
      </c>
      <c r="O9" s="18"/>
      <c r="P9" s="19"/>
      <c r="Q9" s="11"/>
    </row>
    <row r="10" spans="1:17" s="4" customFormat="1" ht="24.75" customHeight="1" x14ac:dyDescent="0.55000000000000004">
      <c r="A10" s="9"/>
      <c r="B10" s="119" t="s">
        <v>18</v>
      </c>
      <c r="C10" s="119"/>
      <c r="D10" s="120"/>
      <c r="E10" s="21">
        <v>169542</v>
      </c>
      <c r="F10" s="22">
        <v>11.9</v>
      </c>
      <c r="G10" s="23">
        <v>19.079626625086917</v>
      </c>
      <c r="H10" s="21">
        <v>167451</v>
      </c>
      <c r="I10" s="22">
        <v>11.8</v>
      </c>
      <c r="J10" s="24">
        <v>-1.2333227164950278</v>
      </c>
      <c r="K10" s="25">
        <v>172381</v>
      </c>
      <c r="L10" s="22">
        <f t="shared" si="0"/>
        <v>12.2</v>
      </c>
      <c r="M10" s="23">
        <f t="shared" si="1"/>
        <v>2.9441448543155908</v>
      </c>
      <c r="N10" s="10" t="s">
        <v>19</v>
      </c>
      <c r="O10" s="18"/>
      <c r="P10" s="19"/>
      <c r="Q10" s="11"/>
    </row>
    <row r="11" spans="1:17" s="4" customFormat="1" ht="24.75" customHeight="1" x14ac:dyDescent="0.55000000000000004">
      <c r="A11" s="9"/>
      <c r="B11" s="119" t="s">
        <v>20</v>
      </c>
      <c r="C11" s="119"/>
      <c r="D11" s="120"/>
      <c r="E11" s="21">
        <v>17117</v>
      </c>
      <c r="F11" s="22">
        <v>1.2</v>
      </c>
      <c r="G11" s="23">
        <v>8.3423001455788341</v>
      </c>
      <c r="H11" s="21">
        <v>17670</v>
      </c>
      <c r="I11" s="22">
        <v>1.2</v>
      </c>
      <c r="J11" s="24">
        <v>3.2307063153589999</v>
      </c>
      <c r="K11" s="25">
        <v>18086</v>
      </c>
      <c r="L11" s="22">
        <f t="shared" si="0"/>
        <v>1.3</v>
      </c>
      <c r="M11" s="23">
        <f t="shared" si="1"/>
        <v>2.3542727787209961</v>
      </c>
      <c r="N11" s="10" t="s">
        <v>21</v>
      </c>
      <c r="O11" s="18"/>
      <c r="P11" s="19"/>
      <c r="Q11" s="11"/>
    </row>
    <row r="12" spans="1:17" s="4" customFormat="1" ht="24.75" customHeight="1" x14ac:dyDescent="0.55000000000000004">
      <c r="A12" s="9"/>
      <c r="B12" s="119" t="s">
        <v>22</v>
      </c>
      <c r="C12" s="119"/>
      <c r="D12" s="120"/>
      <c r="E12" s="21">
        <v>10961</v>
      </c>
      <c r="F12" s="22">
        <v>0.8</v>
      </c>
      <c r="G12" s="23">
        <v>-63.547174831221518</v>
      </c>
      <c r="H12" s="21">
        <v>4614</v>
      </c>
      <c r="I12" s="22">
        <v>0.3</v>
      </c>
      <c r="J12" s="24">
        <v>-57.905300611258092</v>
      </c>
      <c r="K12" s="25">
        <v>3780</v>
      </c>
      <c r="L12" s="22">
        <f t="shared" si="0"/>
        <v>0.3</v>
      </c>
      <c r="M12" s="23">
        <f t="shared" si="1"/>
        <v>-18.075422626788036</v>
      </c>
      <c r="N12" s="10" t="s">
        <v>23</v>
      </c>
      <c r="O12" s="18"/>
      <c r="P12" s="19"/>
      <c r="Q12" s="11"/>
    </row>
    <row r="13" spans="1:17" s="4" customFormat="1" ht="24.75" customHeight="1" x14ac:dyDescent="0.55000000000000004">
      <c r="A13" s="9"/>
      <c r="B13" s="20">
        <v>5</v>
      </c>
      <c r="C13" s="111" t="s">
        <v>24</v>
      </c>
      <c r="D13" s="112"/>
      <c r="E13" s="21">
        <v>245</v>
      </c>
      <c r="F13" s="22">
        <v>0</v>
      </c>
      <c r="G13" s="23">
        <v>-20.711974110032365</v>
      </c>
      <c r="H13" s="21">
        <v>138</v>
      </c>
      <c r="I13" s="22">
        <v>0</v>
      </c>
      <c r="J13" s="24">
        <v>-43.673469387755105</v>
      </c>
      <c r="K13" s="25">
        <v>124</v>
      </c>
      <c r="L13" s="22">
        <f t="shared" si="0"/>
        <v>0</v>
      </c>
      <c r="M13" s="23">
        <f t="shared" si="1"/>
        <v>-10.144927536231885</v>
      </c>
      <c r="N13" s="10" t="s">
        <v>25</v>
      </c>
      <c r="O13" s="18"/>
      <c r="P13" s="19"/>
      <c r="Q13" s="11"/>
    </row>
    <row r="14" spans="1:17" s="4" customFormat="1" ht="24.75" customHeight="1" x14ac:dyDescent="0.55000000000000004">
      <c r="A14" s="9"/>
      <c r="B14" s="20">
        <v>6</v>
      </c>
      <c r="C14" s="111" t="s">
        <v>26</v>
      </c>
      <c r="D14" s="112"/>
      <c r="E14" s="21">
        <v>2341</v>
      </c>
      <c r="F14" s="22">
        <v>0.2</v>
      </c>
      <c r="G14" s="23">
        <v>58.068872383524649</v>
      </c>
      <c r="H14" s="21">
        <v>2015</v>
      </c>
      <c r="I14" s="22">
        <v>0.1</v>
      </c>
      <c r="J14" s="24">
        <v>-13.925672789406237</v>
      </c>
      <c r="K14" s="25">
        <v>2360</v>
      </c>
      <c r="L14" s="22">
        <f t="shared" si="0"/>
        <v>0.2</v>
      </c>
      <c r="M14" s="23">
        <f t="shared" si="1"/>
        <v>17.121588089330025</v>
      </c>
      <c r="N14" s="10" t="s">
        <v>27</v>
      </c>
      <c r="O14" s="18"/>
      <c r="P14" s="19"/>
      <c r="Q14" s="11"/>
    </row>
    <row r="15" spans="1:17" s="4" customFormat="1" ht="24.75" customHeight="1" x14ac:dyDescent="0.55000000000000004">
      <c r="A15" s="9"/>
      <c r="B15" s="20">
        <v>7</v>
      </c>
      <c r="C15" s="115" t="s">
        <v>28</v>
      </c>
      <c r="D15" s="116"/>
      <c r="E15" s="21">
        <v>2791</v>
      </c>
      <c r="F15" s="22">
        <v>0.2</v>
      </c>
      <c r="G15" s="23">
        <v>35.157384987893465</v>
      </c>
      <c r="H15" s="21">
        <v>1598</v>
      </c>
      <c r="I15" s="22">
        <v>0.1</v>
      </c>
      <c r="J15" s="24">
        <v>-42.74453600859907</v>
      </c>
      <c r="K15" s="25">
        <v>2638</v>
      </c>
      <c r="L15" s="22">
        <f t="shared" si="0"/>
        <v>0.2</v>
      </c>
      <c r="M15" s="23">
        <f t="shared" si="1"/>
        <v>65.081351689612006</v>
      </c>
      <c r="N15" s="10" t="s">
        <v>29</v>
      </c>
      <c r="O15" s="18"/>
      <c r="P15" s="19"/>
      <c r="Q15" s="11"/>
    </row>
    <row r="16" spans="1:17" s="4" customFormat="1" ht="24.75" customHeight="1" x14ac:dyDescent="0.55000000000000004">
      <c r="A16" s="9"/>
      <c r="B16" s="20">
        <v>8</v>
      </c>
      <c r="C16" s="111" t="s">
        <v>30</v>
      </c>
      <c r="D16" s="112"/>
      <c r="E16" s="21">
        <v>68116</v>
      </c>
      <c r="F16" s="22">
        <v>4.8</v>
      </c>
      <c r="G16" s="23">
        <v>8.7836974575188442</v>
      </c>
      <c r="H16" s="21">
        <v>70813</v>
      </c>
      <c r="I16" s="22">
        <v>5</v>
      </c>
      <c r="J16" s="24">
        <v>3.959422162193905</v>
      </c>
      <c r="K16" s="25">
        <v>70358</v>
      </c>
      <c r="L16" s="22">
        <f t="shared" si="0"/>
        <v>5</v>
      </c>
      <c r="M16" s="23">
        <f t="shared" si="1"/>
        <v>-0.64253738720291476</v>
      </c>
      <c r="N16" s="10" t="s">
        <v>31</v>
      </c>
      <c r="O16" s="18"/>
      <c r="P16" s="19"/>
      <c r="Q16" s="11"/>
    </row>
    <row r="17" spans="1:17" s="4" customFormat="1" ht="24.75" customHeight="1" x14ac:dyDescent="0.55000000000000004">
      <c r="A17" s="9"/>
      <c r="B17" s="20">
        <v>9</v>
      </c>
      <c r="C17" s="111" t="s">
        <v>32</v>
      </c>
      <c r="D17" s="112"/>
      <c r="E17" s="21">
        <v>1944</v>
      </c>
      <c r="F17" s="22">
        <v>0.1</v>
      </c>
      <c r="G17" s="23">
        <v>22.264150943396228</v>
      </c>
      <c r="H17" s="21">
        <v>1886</v>
      </c>
      <c r="I17" s="22">
        <v>0.1</v>
      </c>
      <c r="J17" s="24">
        <v>-2.9835390946502058</v>
      </c>
      <c r="K17" s="25">
        <v>1860</v>
      </c>
      <c r="L17" s="22">
        <f t="shared" si="0"/>
        <v>0.1</v>
      </c>
      <c r="M17" s="23">
        <f t="shared" si="1"/>
        <v>-1.3785790031813361</v>
      </c>
      <c r="N17" s="10" t="s">
        <v>33</v>
      </c>
      <c r="O17" s="18"/>
      <c r="P17" s="19"/>
      <c r="Q17" s="11"/>
    </row>
    <row r="18" spans="1:17" s="4" customFormat="1" ht="24.75" customHeight="1" x14ac:dyDescent="0.55000000000000004">
      <c r="A18" s="9"/>
      <c r="B18" s="20">
        <v>10</v>
      </c>
      <c r="C18" s="111" t="s">
        <v>34</v>
      </c>
      <c r="D18" s="112"/>
      <c r="E18" s="21" t="s">
        <v>35</v>
      </c>
      <c r="F18" s="26" t="s">
        <v>35</v>
      </c>
      <c r="G18" s="27" t="s">
        <v>36</v>
      </c>
      <c r="H18" s="21">
        <v>14</v>
      </c>
      <c r="I18" s="26">
        <v>0</v>
      </c>
      <c r="J18" s="28" t="s">
        <v>37</v>
      </c>
      <c r="K18" s="25">
        <v>90</v>
      </c>
      <c r="L18" s="22">
        <f t="shared" si="0"/>
        <v>0</v>
      </c>
      <c r="M18" s="27">
        <f>(K18-H18)/H18*100</f>
        <v>542.85714285714289</v>
      </c>
      <c r="N18" s="10" t="s">
        <v>38</v>
      </c>
      <c r="O18" s="18"/>
      <c r="P18" s="19"/>
      <c r="Q18" s="11"/>
    </row>
    <row r="19" spans="1:17" s="4" customFormat="1" ht="24.75" customHeight="1" x14ac:dyDescent="0.55000000000000004">
      <c r="A19" s="9"/>
      <c r="B19" s="20">
        <v>11</v>
      </c>
      <c r="C19" s="115" t="s">
        <v>39</v>
      </c>
      <c r="D19" s="116"/>
      <c r="E19" s="21">
        <v>1104</v>
      </c>
      <c r="F19" s="26">
        <v>0.1</v>
      </c>
      <c r="G19" s="27">
        <v>21.85430463576159</v>
      </c>
      <c r="H19" s="21">
        <v>1206</v>
      </c>
      <c r="I19" s="26">
        <v>0.1</v>
      </c>
      <c r="J19" s="28">
        <v>9.2391304347826075</v>
      </c>
      <c r="K19" s="25">
        <v>1349</v>
      </c>
      <c r="L19" s="26">
        <f t="shared" si="0"/>
        <v>0.1</v>
      </c>
      <c r="M19" s="27">
        <f t="shared" si="1"/>
        <v>11.857379767827529</v>
      </c>
      <c r="N19" s="10" t="s">
        <v>40</v>
      </c>
      <c r="O19" s="18"/>
      <c r="P19" s="19"/>
      <c r="Q19" s="11"/>
    </row>
    <row r="20" spans="1:17" s="4" customFormat="1" ht="24.75" customHeight="1" x14ac:dyDescent="0.55000000000000004">
      <c r="A20" s="9"/>
      <c r="B20" s="29">
        <v>12</v>
      </c>
      <c r="C20" s="117" t="s">
        <v>41</v>
      </c>
      <c r="D20" s="118"/>
      <c r="E20" s="30">
        <v>6706</v>
      </c>
      <c r="F20" s="31">
        <v>0.5</v>
      </c>
      <c r="G20" s="32">
        <v>74.680906486064075</v>
      </c>
      <c r="H20" s="30">
        <v>7847</v>
      </c>
      <c r="I20" s="31">
        <v>0.6</v>
      </c>
      <c r="J20" s="33">
        <v>17.014613778705638</v>
      </c>
      <c r="K20" s="34">
        <v>8099</v>
      </c>
      <c r="L20" s="31">
        <f>ROUND(K20/$K$33*100,1)</f>
        <v>0.6</v>
      </c>
      <c r="M20" s="35">
        <f t="shared" si="1"/>
        <v>3.2114183764495987</v>
      </c>
      <c r="N20" s="10" t="s">
        <v>42</v>
      </c>
      <c r="O20" s="18"/>
      <c r="P20" s="19"/>
      <c r="Q20" s="11"/>
    </row>
    <row r="21" spans="1:17" s="4" customFormat="1" ht="24.75" customHeight="1" x14ac:dyDescent="0.55000000000000004">
      <c r="A21" s="9"/>
      <c r="B21" s="29" t="s">
        <v>43</v>
      </c>
      <c r="C21" s="85" t="s">
        <v>44</v>
      </c>
      <c r="D21" s="86"/>
      <c r="E21" s="30">
        <v>743313</v>
      </c>
      <c r="F21" s="36">
        <v>52.2</v>
      </c>
      <c r="G21" s="37">
        <v>3.0031553085259848</v>
      </c>
      <c r="H21" s="30">
        <v>748008</v>
      </c>
      <c r="I21" s="36">
        <v>52.9</v>
      </c>
      <c r="J21" s="38">
        <v>0.63163162759160674</v>
      </c>
      <c r="K21" s="34">
        <f>SUM(K6:K9,K13:K20)</f>
        <v>760127</v>
      </c>
      <c r="L21" s="36">
        <f>ROUND(K21/$K$33*100,1)</f>
        <v>53.9</v>
      </c>
      <c r="M21" s="37">
        <f t="shared" si="1"/>
        <v>1.6201698377557459</v>
      </c>
      <c r="N21" s="10"/>
      <c r="O21" s="18"/>
      <c r="P21" s="19"/>
      <c r="Q21" s="39"/>
    </row>
    <row r="22" spans="1:17" s="4" customFormat="1" ht="24.75" customHeight="1" x14ac:dyDescent="0.55000000000000004">
      <c r="A22" s="9"/>
      <c r="B22" s="40">
        <v>13</v>
      </c>
      <c r="C22" s="115" t="s">
        <v>45</v>
      </c>
      <c r="D22" s="116"/>
      <c r="E22" s="13">
        <v>356</v>
      </c>
      <c r="F22" s="14">
        <v>0</v>
      </c>
      <c r="G22" s="15">
        <v>-4.8128342245989302</v>
      </c>
      <c r="H22" s="13">
        <v>320</v>
      </c>
      <c r="I22" s="14">
        <v>0</v>
      </c>
      <c r="J22" s="16">
        <v>-10.112359550561797</v>
      </c>
      <c r="K22" s="17">
        <v>292</v>
      </c>
      <c r="L22" s="14">
        <f t="shared" si="0"/>
        <v>0</v>
      </c>
      <c r="M22" s="15">
        <f t="shared" si="1"/>
        <v>-8.75</v>
      </c>
      <c r="N22" s="10" t="s">
        <v>46</v>
      </c>
      <c r="O22" s="18"/>
      <c r="P22" s="19"/>
      <c r="Q22" s="11"/>
    </row>
    <row r="23" spans="1:17" s="4" customFormat="1" ht="24.75" customHeight="1" x14ac:dyDescent="0.55000000000000004">
      <c r="A23" s="9"/>
      <c r="B23" s="20">
        <v>14</v>
      </c>
      <c r="C23" s="111" t="s">
        <v>47</v>
      </c>
      <c r="D23" s="112"/>
      <c r="E23" s="21">
        <v>7688</v>
      </c>
      <c r="F23" s="22">
        <v>0.5</v>
      </c>
      <c r="G23" s="23">
        <v>5.170998632010944</v>
      </c>
      <c r="H23" s="21">
        <v>7775</v>
      </c>
      <c r="I23" s="22">
        <v>0.5</v>
      </c>
      <c r="J23" s="24">
        <v>1.131633714880333</v>
      </c>
      <c r="K23" s="25">
        <v>8015</v>
      </c>
      <c r="L23" s="22">
        <f>ROUND(K23/$K$33*100,1)-0.1</f>
        <v>0.5</v>
      </c>
      <c r="M23" s="23">
        <f t="shared" si="1"/>
        <v>3.0868167202572345</v>
      </c>
      <c r="N23" s="10" t="s">
        <v>48</v>
      </c>
      <c r="O23" s="18"/>
      <c r="P23" s="19"/>
      <c r="Q23" s="11"/>
    </row>
    <row r="24" spans="1:17" s="4" customFormat="1" ht="24.75" customHeight="1" x14ac:dyDescent="0.55000000000000004">
      <c r="A24" s="9"/>
      <c r="B24" s="20">
        <v>15</v>
      </c>
      <c r="C24" s="111" t="s">
        <v>49</v>
      </c>
      <c r="D24" s="112"/>
      <c r="E24" s="21">
        <v>15873</v>
      </c>
      <c r="F24" s="22">
        <v>1.1000000000000001</v>
      </c>
      <c r="G24" s="23">
        <v>0.55112124667426832</v>
      </c>
      <c r="H24" s="21">
        <v>16468</v>
      </c>
      <c r="I24" s="22">
        <v>1.2</v>
      </c>
      <c r="J24" s="24">
        <v>3.7485037485037487</v>
      </c>
      <c r="K24" s="25">
        <v>16263</v>
      </c>
      <c r="L24" s="22">
        <f t="shared" si="0"/>
        <v>1.2</v>
      </c>
      <c r="M24" s="23">
        <f t="shared" si="1"/>
        <v>-1.2448384746174399</v>
      </c>
      <c r="N24" s="10" t="s">
        <v>50</v>
      </c>
      <c r="O24" s="10" t="s">
        <v>51</v>
      </c>
      <c r="P24" s="19"/>
      <c r="Q24" s="11"/>
    </row>
    <row r="25" spans="1:17" s="4" customFormat="1" ht="24.75" customHeight="1" x14ac:dyDescent="0.55000000000000004">
      <c r="A25" s="9"/>
      <c r="B25" s="20">
        <v>16</v>
      </c>
      <c r="C25" s="111" t="s">
        <v>52</v>
      </c>
      <c r="D25" s="112"/>
      <c r="E25" s="21">
        <v>305367</v>
      </c>
      <c r="F25" s="22">
        <v>21.5</v>
      </c>
      <c r="G25" s="23">
        <v>-41.844494340937786</v>
      </c>
      <c r="H25" s="21">
        <v>267150</v>
      </c>
      <c r="I25" s="22">
        <v>18.899999999999999</v>
      </c>
      <c r="J25" s="24">
        <v>-12.515104775565138</v>
      </c>
      <c r="K25" s="25">
        <v>247920</v>
      </c>
      <c r="L25" s="22">
        <f t="shared" si="0"/>
        <v>17.600000000000001</v>
      </c>
      <c r="M25" s="23">
        <f t="shared" si="1"/>
        <v>-7.1982032565974174</v>
      </c>
      <c r="N25" s="10" t="s">
        <v>53</v>
      </c>
      <c r="O25" s="10" t="s">
        <v>54</v>
      </c>
      <c r="P25" s="19"/>
      <c r="Q25" s="11"/>
    </row>
    <row r="26" spans="1:17" s="4" customFormat="1" ht="24.75" customHeight="1" x14ac:dyDescent="0.55000000000000004">
      <c r="A26" s="9"/>
      <c r="B26" s="20">
        <v>17</v>
      </c>
      <c r="C26" s="111" t="s">
        <v>55</v>
      </c>
      <c r="D26" s="112"/>
      <c r="E26" s="21">
        <v>88855</v>
      </c>
      <c r="F26" s="22">
        <v>6.2</v>
      </c>
      <c r="G26" s="23">
        <v>-0.85139146153674483</v>
      </c>
      <c r="H26" s="21">
        <v>91650</v>
      </c>
      <c r="I26" s="22">
        <v>6.5</v>
      </c>
      <c r="J26" s="24">
        <v>3.1455742501828823</v>
      </c>
      <c r="K26" s="25">
        <v>86727</v>
      </c>
      <c r="L26" s="22">
        <f t="shared" si="0"/>
        <v>6.1</v>
      </c>
      <c r="M26" s="23">
        <f t="shared" si="1"/>
        <v>-5.37152209492635</v>
      </c>
      <c r="N26" s="10" t="s">
        <v>56</v>
      </c>
      <c r="O26" s="18"/>
      <c r="P26" s="19"/>
      <c r="Q26" s="11"/>
    </row>
    <row r="27" spans="1:17" s="4" customFormat="1" ht="24.75" customHeight="1" x14ac:dyDescent="0.55000000000000004">
      <c r="A27" s="9"/>
      <c r="B27" s="20">
        <v>18</v>
      </c>
      <c r="C27" s="111" t="s">
        <v>57</v>
      </c>
      <c r="D27" s="112"/>
      <c r="E27" s="21">
        <v>3274</v>
      </c>
      <c r="F27" s="22">
        <v>0.2</v>
      </c>
      <c r="G27" s="23">
        <v>-15.378650814163866</v>
      </c>
      <c r="H27" s="21">
        <v>3794</v>
      </c>
      <c r="I27" s="22">
        <v>0.3</v>
      </c>
      <c r="J27" s="24">
        <v>15.882712278558339</v>
      </c>
      <c r="K27" s="25">
        <v>3795</v>
      </c>
      <c r="L27" s="22">
        <f t="shared" si="0"/>
        <v>0.3</v>
      </c>
      <c r="M27" s="23">
        <f t="shared" si="1"/>
        <v>2.6357406431207171E-2</v>
      </c>
      <c r="N27" s="10" t="s">
        <v>58</v>
      </c>
      <c r="O27" s="18"/>
      <c r="P27" s="19"/>
      <c r="Q27" s="11"/>
    </row>
    <row r="28" spans="1:17" s="4" customFormat="1" ht="24.75" customHeight="1" x14ac:dyDescent="0.55000000000000004">
      <c r="A28" s="9"/>
      <c r="B28" s="20">
        <v>19</v>
      </c>
      <c r="C28" s="111" t="s">
        <v>59</v>
      </c>
      <c r="D28" s="112"/>
      <c r="E28" s="21">
        <v>21077</v>
      </c>
      <c r="F28" s="22">
        <v>1.5</v>
      </c>
      <c r="G28" s="23">
        <v>28.400852878464818</v>
      </c>
      <c r="H28" s="21">
        <v>27176</v>
      </c>
      <c r="I28" s="22">
        <v>1.9</v>
      </c>
      <c r="J28" s="24">
        <v>28.93675570527115</v>
      </c>
      <c r="K28" s="25">
        <v>39239</v>
      </c>
      <c r="L28" s="22">
        <f t="shared" si="0"/>
        <v>2.8</v>
      </c>
      <c r="M28" s="23">
        <f t="shared" si="1"/>
        <v>44.388430968501616</v>
      </c>
      <c r="N28" s="10" t="s">
        <v>60</v>
      </c>
      <c r="O28" s="18"/>
      <c r="P28" s="19"/>
      <c r="Q28" s="11"/>
    </row>
    <row r="29" spans="1:17" s="4" customFormat="1" ht="24.75" customHeight="1" x14ac:dyDescent="0.55000000000000004">
      <c r="A29" s="9"/>
      <c r="B29" s="41">
        <v>20</v>
      </c>
      <c r="C29" s="113" t="s">
        <v>61</v>
      </c>
      <c r="D29" s="114"/>
      <c r="E29" s="21">
        <v>27220</v>
      </c>
      <c r="F29" s="22">
        <v>1.9</v>
      </c>
      <c r="G29" s="23">
        <v>-40.494928296607206</v>
      </c>
      <c r="H29" s="21">
        <v>38835</v>
      </c>
      <c r="I29" s="22">
        <v>2.7</v>
      </c>
      <c r="J29" s="24">
        <v>42.670830271858925</v>
      </c>
      <c r="K29" s="42">
        <v>65072</v>
      </c>
      <c r="L29" s="22">
        <f t="shared" si="0"/>
        <v>4.5999999999999996</v>
      </c>
      <c r="M29" s="23">
        <f t="shared" si="1"/>
        <v>67.560190549761813</v>
      </c>
      <c r="N29" s="10" t="s">
        <v>62</v>
      </c>
      <c r="O29" s="18"/>
      <c r="P29" s="19"/>
      <c r="Q29" s="11"/>
    </row>
    <row r="30" spans="1:17" s="4" customFormat="1" ht="24.75" customHeight="1" x14ac:dyDescent="0.55000000000000004">
      <c r="A30" s="9"/>
      <c r="B30" s="43">
        <v>21</v>
      </c>
      <c r="C30" s="102" t="s">
        <v>63</v>
      </c>
      <c r="D30" s="103"/>
      <c r="E30" s="21">
        <v>65195</v>
      </c>
      <c r="F30" s="22">
        <v>4.5999999999999996</v>
      </c>
      <c r="G30" s="23">
        <v>11.108270702319478</v>
      </c>
      <c r="H30" s="21">
        <v>83216</v>
      </c>
      <c r="I30" s="22">
        <v>5.9</v>
      </c>
      <c r="J30" s="24">
        <v>27.64169031367436</v>
      </c>
      <c r="K30" s="42">
        <v>74667</v>
      </c>
      <c r="L30" s="22">
        <f t="shared" si="0"/>
        <v>5.3</v>
      </c>
      <c r="M30" s="23">
        <f t="shared" si="1"/>
        <v>-10.273264756777543</v>
      </c>
      <c r="N30" s="10" t="s">
        <v>64</v>
      </c>
      <c r="O30" s="18"/>
      <c r="P30" s="19"/>
      <c r="Q30" s="11"/>
    </row>
    <row r="31" spans="1:17" s="4" customFormat="1" ht="24.75" customHeight="1" x14ac:dyDescent="0.55000000000000004">
      <c r="A31" s="9"/>
      <c r="B31" s="43">
        <v>22</v>
      </c>
      <c r="C31" s="102" t="s">
        <v>65</v>
      </c>
      <c r="D31" s="103"/>
      <c r="E31" s="21">
        <v>28701</v>
      </c>
      <c r="F31" s="22">
        <v>2</v>
      </c>
      <c r="G31" s="23">
        <v>10.866038318912237</v>
      </c>
      <c r="H31" s="21">
        <v>36136</v>
      </c>
      <c r="I31" s="22">
        <v>2.6</v>
      </c>
      <c r="J31" s="24">
        <v>25.905020730984983</v>
      </c>
      <c r="K31" s="42">
        <v>27121</v>
      </c>
      <c r="L31" s="22">
        <f t="shared" si="0"/>
        <v>1.9</v>
      </c>
      <c r="M31" s="23">
        <f t="shared" si="1"/>
        <v>-24.947420854549478</v>
      </c>
      <c r="N31" s="10" t="s">
        <v>66</v>
      </c>
      <c r="O31" s="18"/>
      <c r="P31" s="19"/>
      <c r="Q31" s="11"/>
    </row>
    <row r="32" spans="1:17" s="4" customFormat="1" ht="24.75" customHeight="1" x14ac:dyDescent="0.55000000000000004">
      <c r="A32" s="9"/>
      <c r="B32" s="44">
        <v>23</v>
      </c>
      <c r="C32" s="104" t="s">
        <v>67</v>
      </c>
      <c r="D32" s="105"/>
      <c r="E32" s="45">
        <v>116436</v>
      </c>
      <c r="F32" s="46">
        <v>8.1999999999999993</v>
      </c>
      <c r="G32" s="47">
        <v>-5.6908198474024392</v>
      </c>
      <c r="H32" s="45">
        <v>94483</v>
      </c>
      <c r="I32" s="46">
        <v>6.7</v>
      </c>
      <c r="J32" s="48">
        <v>-18.854134460132606</v>
      </c>
      <c r="K32" s="49">
        <v>81632</v>
      </c>
      <c r="L32" s="46">
        <f t="shared" si="0"/>
        <v>5.8</v>
      </c>
      <c r="M32" s="47">
        <f t="shared" si="1"/>
        <v>-13.601388609591144</v>
      </c>
      <c r="N32" s="10" t="s">
        <v>68</v>
      </c>
      <c r="O32" s="18"/>
      <c r="P32" s="19"/>
      <c r="Q32" s="11"/>
    </row>
    <row r="33" spans="1:17" s="4" customFormat="1" ht="24.75" customHeight="1" x14ac:dyDescent="0.55000000000000004">
      <c r="A33" s="9"/>
      <c r="B33" s="50" t="s">
        <v>43</v>
      </c>
      <c r="C33" s="85" t="s">
        <v>69</v>
      </c>
      <c r="D33" s="86"/>
      <c r="E33" s="51">
        <v>1423356</v>
      </c>
      <c r="F33" s="52">
        <v>100</v>
      </c>
      <c r="G33" s="53">
        <v>-12.884485443168131</v>
      </c>
      <c r="H33" s="51">
        <v>1415011</v>
      </c>
      <c r="I33" s="52">
        <v>100</v>
      </c>
      <c r="J33" s="53">
        <v>-0.586290429098553</v>
      </c>
      <c r="K33" s="51">
        <v>1410870</v>
      </c>
      <c r="L33" s="52">
        <f t="shared" si="0"/>
        <v>100</v>
      </c>
      <c r="M33" s="53">
        <f t="shared" si="1"/>
        <v>-0.29264790167708943</v>
      </c>
      <c r="N33" s="10" t="s">
        <v>70</v>
      </c>
      <c r="O33" s="54"/>
      <c r="P33" s="19">
        <f>SUM(K21:K32)</f>
        <v>1410870</v>
      </c>
      <c r="Q33" s="55">
        <f>SUM(L21:L32)</f>
        <v>99.999999999999986</v>
      </c>
    </row>
    <row r="34" spans="1:17" s="4" customFormat="1" ht="8.25" customHeight="1" x14ac:dyDescent="0.55000000000000004">
      <c r="A34" s="9"/>
      <c r="B34" s="106"/>
      <c r="C34" s="106"/>
      <c r="D34" s="106"/>
      <c r="E34" s="106"/>
      <c r="F34" s="106"/>
      <c r="G34" s="106"/>
      <c r="H34" s="56"/>
      <c r="I34" s="57"/>
      <c r="J34" s="57"/>
      <c r="K34" s="56"/>
      <c r="L34" s="57"/>
      <c r="M34" s="57"/>
      <c r="N34" s="10"/>
      <c r="O34" s="19"/>
      <c r="P34" s="19">
        <f>K33-P33</f>
        <v>0</v>
      </c>
      <c r="Q34" s="55">
        <f>L33-Q33</f>
        <v>0</v>
      </c>
    </row>
    <row r="35" spans="1:17" s="4" customFormat="1" ht="14.25" customHeight="1" x14ac:dyDescent="0.55000000000000004">
      <c r="A35" s="9"/>
      <c r="B35" s="11" t="s">
        <v>71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0"/>
      <c r="O35" s="19"/>
      <c r="P35" s="19"/>
      <c r="Q35" s="11"/>
    </row>
    <row r="36" spans="1:17" s="4" customFormat="1" ht="17.25" customHeight="1" x14ac:dyDescent="0.55000000000000004">
      <c r="A36" s="9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0"/>
      <c r="O36" s="19"/>
      <c r="P36" s="19"/>
      <c r="Q36" s="11"/>
    </row>
    <row r="37" spans="1:17" s="4" customFormat="1" ht="17.25" customHeight="1" x14ac:dyDescent="0.55000000000000004">
      <c r="A37" s="9"/>
      <c r="B37" s="107" t="s">
        <v>72</v>
      </c>
      <c r="C37" s="107"/>
      <c r="D37" s="107"/>
      <c r="E37" s="58"/>
      <c r="F37" s="11"/>
      <c r="G37" s="11"/>
      <c r="H37" s="58"/>
      <c r="I37" s="11"/>
      <c r="J37" s="11"/>
      <c r="K37" s="58"/>
      <c r="L37" s="59"/>
      <c r="M37" s="60" t="s">
        <v>2</v>
      </c>
      <c r="N37" s="10"/>
      <c r="O37" s="19"/>
      <c r="P37" s="19"/>
      <c r="Q37" s="11"/>
    </row>
    <row r="38" spans="1:17" s="4" customFormat="1" ht="16" customHeight="1" x14ac:dyDescent="0.55000000000000004">
      <c r="A38" s="9"/>
      <c r="B38" s="108" t="s">
        <v>3</v>
      </c>
      <c r="C38" s="108"/>
      <c r="D38" s="108"/>
      <c r="E38" s="94" t="s">
        <v>4</v>
      </c>
      <c r="F38" s="95"/>
      <c r="G38" s="110"/>
      <c r="H38" s="94" t="s">
        <v>5</v>
      </c>
      <c r="I38" s="95"/>
      <c r="J38" s="95"/>
      <c r="K38" s="94" t="s">
        <v>6</v>
      </c>
      <c r="L38" s="95"/>
      <c r="M38" s="95"/>
      <c r="N38" s="10"/>
      <c r="O38" s="19"/>
      <c r="P38" s="19"/>
      <c r="Q38" s="11"/>
    </row>
    <row r="39" spans="1:17" s="4" customFormat="1" ht="16" customHeight="1" x14ac:dyDescent="0.55000000000000004">
      <c r="A39" s="9"/>
      <c r="B39" s="109"/>
      <c r="C39" s="109"/>
      <c r="D39" s="109"/>
      <c r="E39" s="96" t="s">
        <v>7</v>
      </c>
      <c r="F39" s="98" t="s">
        <v>8</v>
      </c>
      <c r="G39" s="100" t="s">
        <v>9</v>
      </c>
      <c r="H39" s="96" t="s">
        <v>7</v>
      </c>
      <c r="I39" s="98" t="s">
        <v>8</v>
      </c>
      <c r="J39" s="100" t="s">
        <v>9</v>
      </c>
      <c r="K39" s="96" t="s">
        <v>7</v>
      </c>
      <c r="L39" s="98" t="s">
        <v>8</v>
      </c>
      <c r="M39" s="91" t="s">
        <v>9</v>
      </c>
      <c r="N39" s="10"/>
      <c r="O39" s="19"/>
      <c r="P39" s="19"/>
      <c r="Q39" s="11"/>
    </row>
    <row r="40" spans="1:17" s="4" customFormat="1" ht="16" customHeight="1" x14ac:dyDescent="0.55000000000000004">
      <c r="A40" s="9"/>
      <c r="B40" s="109"/>
      <c r="C40" s="109"/>
      <c r="D40" s="109"/>
      <c r="E40" s="97"/>
      <c r="F40" s="99"/>
      <c r="G40" s="101"/>
      <c r="H40" s="97"/>
      <c r="I40" s="99"/>
      <c r="J40" s="101"/>
      <c r="K40" s="97"/>
      <c r="L40" s="99"/>
      <c r="M40" s="92"/>
      <c r="N40" s="10"/>
      <c r="O40" s="19"/>
      <c r="P40" s="19"/>
      <c r="Q40" s="11"/>
    </row>
    <row r="41" spans="1:17" s="4" customFormat="1" ht="24.75" customHeight="1" x14ac:dyDescent="0.55000000000000004">
      <c r="A41" s="61" t="s">
        <v>43</v>
      </c>
      <c r="B41" s="12">
        <v>1</v>
      </c>
      <c r="C41" s="93" t="s">
        <v>73</v>
      </c>
      <c r="D41" s="93"/>
      <c r="E41" s="62">
        <v>196696</v>
      </c>
      <c r="F41" s="14">
        <v>14.7</v>
      </c>
      <c r="G41" s="15">
        <v>0.88060765518337869</v>
      </c>
      <c r="H41" s="62">
        <v>197334</v>
      </c>
      <c r="I41" s="14">
        <v>14.8</v>
      </c>
      <c r="J41" s="15">
        <v>0.32435840078090045</v>
      </c>
      <c r="K41" s="62">
        <v>202737</v>
      </c>
      <c r="L41" s="14">
        <f>ROUND(K41/$K$59*100,1)</f>
        <v>15.1</v>
      </c>
      <c r="M41" s="15">
        <f t="shared" ref="M41:M59" si="2">(K41-H41)/H41*100</f>
        <v>2.7379975067651796</v>
      </c>
      <c r="N41" s="10" t="s">
        <v>74</v>
      </c>
      <c r="O41" s="19"/>
      <c r="P41" s="63"/>
      <c r="Q41" s="64"/>
    </row>
    <row r="42" spans="1:17" s="4" customFormat="1" ht="24.75" customHeight="1" x14ac:dyDescent="0.55000000000000004">
      <c r="A42" s="9"/>
      <c r="B42" s="65">
        <v>2</v>
      </c>
      <c r="C42" s="89" t="s">
        <v>75</v>
      </c>
      <c r="D42" s="90"/>
      <c r="E42" s="66">
        <v>198178</v>
      </c>
      <c r="F42" s="67">
        <v>14.8</v>
      </c>
      <c r="G42" s="68">
        <v>6.537001795525164</v>
      </c>
      <c r="H42" s="66">
        <v>211136</v>
      </c>
      <c r="I42" s="67">
        <v>15.8</v>
      </c>
      <c r="J42" s="68">
        <v>6.5385663393514921</v>
      </c>
      <c r="K42" s="66">
        <v>207121</v>
      </c>
      <c r="L42" s="67">
        <f t="shared" ref="L42:L59" si="3">ROUND(K42/$K$59*100,1)</f>
        <v>15.4</v>
      </c>
      <c r="M42" s="68">
        <f t="shared" si="2"/>
        <v>-1.9016179145195513</v>
      </c>
      <c r="N42" s="10" t="s">
        <v>76</v>
      </c>
      <c r="O42" s="19"/>
      <c r="P42" s="63"/>
      <c r="Q42" s="64"/>
    </row>
    <row r="43" spans="1:17" s="4" customFormat="1" ht="24.75" customHeight="1" x14ac:dyDescent="0.55000000000000004">
      <c r="A43" s="9"/>
      <c r="B43" s="65">
        <v>3</v>
      </c>
      <c r="C43" s="89" t="s">
        <v>77</v>
      </c>
      <c r="D43" s="90"/>
      <c r="E43" s="66">
        <v>10068</v>
      </c>
      <c r="F43" s="67">
        <v>0.8</v>
      </c>
      <c r="G43" s="68">
        <v>-4.4237706474273786</v>
      </c>
      <c r="H43" s="66">
        <v>10460</v>
      </c>
      <c r="I43" s="67">
        <v>0.8</v>
      </c>
      <c r="J43" s="68">
        <v>3.8935240365514505</v>
      </c>
      <c r="K43" s="66">
        <v>10970</v>
      </c>
      <c r="L43" s="67">
        <f t="shared" si="3"/>
        <v>0.8</v>
      </c>
      <c r="M43" s="68">
        <f t="shared" si="2"/>
        <v>4.8757170172084123</v>
      </c>
      <c r="N43" s="10" t="s">
        <v>78</v>
      </c>
      <c r="O43" s="19"/>
      <c r="P43" s="63"/>
      <c r="Q43" s="64"/>
    </row>
    <row r="44" spans="1:17" s="4" customFormat="1" ht="24.75" customHeight="1" x14ac:dyDescent="0.55000000000000004">
      <c r="A44" s="9"/>
      <c r="B44" s="65">
        <v>4</v>
      </c>
      <c r="C44" s="89" t="s">
        <v>79</v>
      </c>
      <c r="D44" s="90"/>
      <c r="E44" s="66">
        <v>331741</v>
      </c>
      <c r="F44" s="67">
        <v>24.8</v>
      </c>
      <c r="G44" s="68">
        <v>25.456078781369595</v>
      </c>
      <c r="H44" s="66">
        <v>294922</v>
      </c>
      <c r="I44" s="67">
        <v>22.1</v>
      </c>
      <c r="J44" s="68">
        <v>-11.098718578650212</v>
      </c>
      <c r="K44" s="66">
        <v>309849</v>
      </c>
      <c r="L44" s="67">
        <f t="shared" si="3"/>
        <v>23</v>
      </c>
      <c r="M44" s="68">
        <f t="shared" si="2"/>
        <v>5.0613382521480252</v>
      </c>
      <c r="N44" s="10" t="s">
        <v>80</v>
      </c>
      <c r="O44" s="19"/>
      <c r="P44" s="63"/>
      <c r="Q44" s="64"/>
    </row>
    <row r="45" spans="1:17" s="4" customFormat="1" ht="24.75" customHeight="1" x14ac:dyDescent="0.55000000000000004">
      <c r="A45" s="9"/>
      <c r="B45" s="65">
        <v>5</v>
      </c>
      <c r="C45" s="89" t="s">
        <v>81</v>
      </c>
      <c r="D45" s="90"/>
      <c r="E45" s="66">
        <v>153010</v>
      </c>
      <c r="F45" s="67">
        <v>11.4</v>
      </c>
      <c r="G45" s="68">
        <v>-67.106295615534279</v>
      </c>
      <c r="H45" s="66">
        <v>169539</v>
      </c>
      <c r="I45" s="67">
        <v>12.7</v>
      </c>
      <c r="J45" s="68">
        <v>10.802561924057251</v>
      </c>
      <c r="K45" s="66">
        <v>173163</v>
      </c>
      <c r="L45" s="67">
        <f t="shared" si="3"/>
        <v>12.9</v>
      </c>
      <c r="M45" s="68">
        <f t="shared" si="2"/>
        <v>2.1375612690885282</v>
      </c>
      <c r="N45" s="10" t="s">
        <v>82</v>
      </c>
      <c r="O45" s="19"/>
      <c r="P45" s="63"/>
      <c r="Q45" s="64"/>
    </row>
    <row r="46" spans="1:17" s="4" customFormat="1" ht="24.75" customHeight="1" x14ac:dyDescent="0.55000000000000004">
      <c r="A46" s="9"/>
      <c r="B46" s="65">
        <v>6</v>
      </c>
      <c r="C46" s="89" t="s">
        <v>83</v>
      </c>
      <c r="D46" s="90"/>
      <c r="E46" s="66">
        <v>159290</v>
      </c>
      <c r="F46" s="67">
        <v>11.9</v>
      </c>
      <c r="G46" s="68">
        <v>-15.933080008444165</v>
      </c>
      <c r="H46" s="66">
        <v>166589</v>
      </c>
      <c r="I46" s="67">
        <v>12.5</v>
      </c>
      <c r="J46" s="68">
        <v>4.5822085504425889</v>
      </c>
      <c r="K46" s="66">
        <v>160467</v>
      </c>
      <c r="L46" s="67">
        <f t="shared" si="3"/>
        <v>11.9</v>
      </c>
      <c r="M46" s="68">
        <f t="shared" si="2"/>
        <v>-3.6749125092293009</v>
      </c>
      <c r="N46" s="10"/>
      <c r="O46" s="19"/>
      <c r="P46" s="63"/>
      <c r="Q46" s="64"/>
    </row>
    <row r="47" spans="1:17" s="4" customFormat="1" ht="24.75" customHeight="1" x14ac:dyDescent="0.55000000000000004">
      <c r="A47" s="9"/>
      <c r="B47" s="87" t="s">
        <v>84</v>
      </c>
      <c r="C47" s="87"/>
      <c r="D47" s="88"/>
      <c r="E47" s="66">
        <v>158375</v>
      </c>
      <c r="F47" s="67">
        <v>11.8</v>
      </c>
      <c r="G47" s="68">
        <v>-14.07140144322066</v>
      </c>
      <c r="H47" s="66">
        <v>166443</v>
      </c>
      <c r="I47" s="67">
        <v>12.4</v>
      </c>
      <c r="J47" s="68">
        <v>5.0942383583267556</v>
      </c>
      <c r="K47" s="66">
        <v>155479</v>
      </c>
      <c r="L47" s="67">
        <f t="shared" si="3"/>
        <v>11.6</v>
      </c>
      <c r="M47" s="68">
        <f t="shared" si="2"/>
        <v>-6.5872400761822369</v>
      </c>
      <c r="N47" s="10" t="s">
        <v>85</v>
      </c>
      <c r="O47" s="19"/>
      <c r="P47" s="63"/>
      <c r="Q47" s="64"/>
    </row>
    <row r="48" spans="1:17" s="4" customFormat="1" ht="24.75" customHeight="1" x14ac:dyDescent="0.55000000000000004">
      <c r="A48" s="9"/>
      <c r="B48" s="65"/>
      <c r="C48" s="87" t="s">
        <v>86</v>
      </c>
      <c r="D48" s="88"/>
      <c r="E48" s="66">
        <v>70628</v>
      </c>
      <c r="F48" s="67">
        <v>5.3</v>
      </c>
      <c r="G48" s="68">
        <v>-15.158504210361933</v>
      </c>
      <c r="H48" s="66">
        <v>70862</v>
      </c>
      <c r="I48" s="67">
        <v>5.3</v>
      </c>
      <c r="J48" s="68">
        <v>0.33131336014045421</v>
      </c>
      <c r="K48" s="66">
        <v>59400</v>
      </c>
      <c r="L48" s="67">
        <f t="shared" si="3"/>
        <v>4.4000000000000004</v>
      </c>
      <c r="M48" s="68">
        <f t="shared" si="2"/>
        <v>-16.175100900341508</v>
      </c>
      <c r="N48" s="10" t="s">
        <v>87</v>
      </c>
      <c r="O48" s="19"/>
      <c r="P48" s="63"/>
      <c r="Q48" s="64"/>
    </row>
    <row r="49" spans="1:17" s="4" customFormat="1" ht="24.75" customHeight="1" x14ac:dyDescent="0.55000000000000004">
      <c r="A49" s="9"/>
      <c r="B49" s="69"/>
      <c r="C49" s="87" t="s">
        <v>88</v>
      </c>
      <c r="D49" s="88"/>
      <c r="E49" s="66">
        <v>84023</v>
      </c>
      <c r="F49" s="67">
        <v>6.3</v>
      </c>
      <c r="G49" s="68">
        <v>-13.521886353578083</v>
      </c>
      <c r="H49" s="66">
        <v>87963</v>
      </c>
      <c r="I49" s="67">
        <v>6.6</v>
      </c>
      <c r="J49" s="68">
        <v>4.689192244980541</v>
      </c>
      <c r="K49" s="66">
        <v>89472</v>
      </c>
      <c r="L49" s="67">
        <f t="shared" si="3"/>
        <v>6.7</v>
      </c>
      <c r="M49" s="68">
        <f t="shared" si="2"/>
        <v>1.7154940145288358</v>
      </c>
      <c r="N49" s="10" t="s">
        <v>89</v>
      </c>
      <c r="O49" s="19"/>
      <c r="P49" s="63"/>
      <c r="Q49" s="64"/>
    </row>
    <row r="50" spans="1:17" s="4" customFormat="1" ht="24.75" customHeight="1" x14ac:dyDescent="0.55000000000000004">
      <c r="A50" s="9"/>
      <c r="B50" s="69"/>
      <c r="C50" s="87" t="s">
        <v>90</v>
      </c>
      <c r="D50" s="88"/>
      <c r="E50" s="66">
        <v>3724</v>
      </c>
      <c r="F50" s="67">
        <v>0.3</v>
      </c>
      <c r="G50" s="68">
        <v>-4.5617631983598157</v>
      </c>
      <c r="H50" s="66">
        <v>7618</v>
      </c>
      <c r="I50" s="67">
        <v>0.6</v>
      </c>
      <c r="J50" s="68">
        <v>104.56498388829216</v>
      </c>
      <c r="K50" s="66">
        <f>K47-K48-K49</f>
        <v>6607</v>
      </c>
      <c r="L50" s="67">
        <f t="shared" si="3"/>
        <v>0.5</v>
      </c>
      <c r="M50" s="68">
        <f t="shared" si="2"/>
        <v>-13.271199789971122</v>
      </c>
      <c r="N50" s="10"/>
      <c r="O50" s="19"/>
      <c r="P50" s="63"/>
      <c r="Q50" s="64"/>
    </row>
    <row r="51" spans="1:17" s="4" customFormat="1" ht="24.75" customHeight="1" x14ac:dyDescent="0.55000000000000004">
      <c r="A51" s="9"/>
      <c r="B51" s="87" t="s">
        <v>91</v>
      </c>
      <c r="C51" s="87"/>
      <c r="D51" s="88"/>
      <c r="E51" s="66">
        <v>915</v>
      </c>
      <c r="F51" s="67">
        <v>0.1</v>
      </c>
      <c r="G51" s="68">
        <v>-82.301740812379109</v>
      </c>
      <c r="H51" s="66">
        <v>146</v>
      </c>
      <c r="I51" s="67">
        <v>0</v>
      </c>
      <c r="J51" s="68">
        <v>-84.043715846994544</v>
      </c>
      <c r="K51" s="66">
        <v>4988</v>
      </c>
      <c r="L51" s="67">
        <f>ROUND(K51/$K$59*100,1)-0.1</f>
        <v>0.30000000000000004</v>
      </c>
      <c r="M51" s="68">
        <f t="shared" si="2"/>
        <v>3316.438356164384</v>
      </c>
      <c r="N51" s="10" t="s">
        <v>92</v>
      </c>
      <c r="O51" s="19"/>
      <c r="P51" s="63"/>
      <c r="Q51" s="64"/>
    </row>
    <row r="52" spans="1:17" s="4" customFormat="1" ht="24.75" customHeight="1" x14ac:dyDescent="0.55000000000000004">
      <c r="A52" s="9"/>
      <c r="B52" s="87" t="s">
        <v>93</v>
      </c>
      <c r="C52" s="87"/>
      <c r="D52" s="88"/>
      <c r="E52" s="66" t="s">
        <v>35</v>
      </c>
      <c r="F52" s="70" t="s">
        <v>35</v>
      </c>
      <c r="G52" s="71" t="s">
        <v>35</v>
      </c>
      <c r="H52" s="66" t="s">
        <v>35</v>
      </c>
      <c r="I52" s="70" t="s">
        <v>35</v>
      </c>
      <c r="J52" s="71" t="s">
        <v>35</v>
      </c>
      <c r="K52" s="66" t="s">
        <v>35</v>
      </c>
      <c r="L52" s="70" t="s">
        <v>35</v>
      </c>
      <c r="M52" s="71" t="s">
        <v>35</v>
      </c>
      <c r="N52" s="10" t="s">
        <v>94</v>
      </c>
      <c r="O52" s="19"/>
      <c r="P52" s="63"/>
      <c r="Q52" s="64"/>
    </row>
    <row r="53" spans="1:17" s="4" customFormat="1" ht="24.75" customHeight="1" x14ac:dyDescent="0.55000000000000004">
      <c r="A53" s="9"/>
      <c r="B53" s="65">
        <v>7</v>
      </c>
      <c r="C53" s="89" t="s">
        <v>95</v>
      </c>
      <c r="D53" s="90"/>
      <c r="E53" s="66">
        <v>113083</v>
      </c>
      <c r="F53" s="67">
        <v>8.5</v>
      </c>
      <c r="G53" s="68">
        <v>4.8054644201004653</v>
      </c>
      <c r="H53" s="66">
        <v>114129</v>
      </c>
      <c r="I53" s="67">
        <v>8.5</v>
      </c>
      <c r="J53" s="68">
        <v>0.92498430356463845</v>
      </c>
      <c r="K53" s="66">
        <v>112615</v>
      </c>
      <c r="L53" s="67">
        <f t="shared" si="3"/>
        <v>8.4</v>
      </c>
      <c r="M53" s="68">
        <f t="shared" si="2"/>
        <v>-1.3265690578205365</v>
      </c>
      <c r="N53" s="10" t="s">
        <v>96</v>
      </c>
      <c r="O53" s="19"/>
      <c r="P53" s="63"/>
      <c r="Q53" s="64"/>
    </row>
    <row r="54" spans="1:17" s="4" customFormat="1" ht="24.75" customHeight="1" x14ac:dyDescent="0.55000000000000004">
      <c r="A54" s="9"/>
      <c r="B54" s="65">
        <v>8</v>
      </c>
      <c r="C54" s="89" t="s">
        <v>97</v>
      </c>
      <c r="D54" s="90"/>
      <c r="E54" s="66">
        <v>63625</v>
      </c>
      <c r="F54" s="67">
        <v>4.8</v>
      </c>
      <c r="G54" s="68">
        <v>85.112449448663114</v>
      </c>
      <c r="H54" s="66">
        <v>62545</v>
      </c>
      <c r="I54" s="67">
        <v>4.7</v>
      </c>
      <c r="J54" s="68">
        <v>-1.6974459724950886</v>
      </c>
      <c r="K54" s="66">
        <v>55262</v>
      </c>
      <c r="L54" s="67">
        <f t="shared" si="3"/>
        <v>4.0999999999999996</v>
      </c>
      <c r="M54" s="68">
        <f t="shared" si="2"/>
        <v>-11.644416020465265</v>
      </c>
      <c r="N54" s="10" t="s">
        <v>98</v>
      </c>
      <c r="O54" s="19"/>
      <c r="P54" s="63"/>
      <c r="Q54" s="64"/>
    </row>
    <row r="55" spans="1:17" s="4" customFormat="1" ht="24.75" customHeight="1" x14ac:dyDescent="0.55000000000000004">
      <c r="A55" s="9"/>
      <c r="B55" s="65">
        <v>9</v>
      </c>
      <c r="C55" s="89" t="s">
        <v>99</v>
      </c>
      <c r="D55" s="90"/>
      <c r="E55" s="66">
        <v>5379</v>
      </c>
      <c r="F55" s="67">
        <v>0.4</v>
      </c>
      <c r="G55" s="68">
        <v>-0.20408163265306123</v>
      </c>
      <c r="H55" s="66">
        <v>5165</v>
      </c>
      <c r="I55" s="67">
        <v>0.4</v>
      </c>
      <c r="J55" s="68">
        <v>-3.9784346532812793</v>
      </c>
      <c r="K55" s="66">
        <v>5740</v>
      </c>
      <c r="L55" s="67">
        <f>ROUND(K55/$K$59*100,1)+0.1</f>
        <v>0.5</v>
      </c>
      <c r="M55" s="68">
        <f t="shared" si="2"/>
        <v>11.132623426911907</v>
      </c>
      <c r="N55" s="10" t="s">
        <v>100</v>
      </c>
      <c r="O55" s="19"/>
      <c r="P55" s="63"/>
      <c r="Q55" s="64"/>
    </row>
    <row r="56" spans="1:17" s="4" customFormat="1" ht="24.75" customHeight="1" x14ac:dyDescent="0.55000000000000004">
      <c r="A56" s="9"/>
      <c r="B56" s="65">
        <v>10</v>
      </c>
      <c r="C56" s="89" t="s">
        <v>101</v>
      </c>
      <c r="D56" s="90"/>
      <c r="E56" s="66">
        <v>3504</v>
      </c>
      <c r="F56" s="67">
        <v>0.3</v>
      </c>
      <c r="G56" s="68">
        <v>-51.901166781056965</v>
      </c>
      <c r="H56" s="66">
        <v>2070</v>
      </c>
      <c r="I56" s="67">
        <v>0.2</v>
      </c>
      <c r="J56" s="68">
        <v>-40.924657534246577</v>
      </c>
      <c r="K56" s="66">
        <v>1943</v>
      </c>
      <c r="L56" s="67">
        <f t="shared" si="3"/>
        <v>0.1</v>
      </c>
      <c r="M56" s="68">
        <f t="shared" si="2"/>
        <v>-6.1352657004830915</v>
      </c>
      <c r="N56" s="10" t="s">
        <v>102</v>
      </c>
      <c r="O56" s="19"/>
      <c r="P56" s="63"/>
      <c r="Q56" s="64"/>
    </row>
    <row r="57" spans="1:17" s="4" customFormat="1" ht="24.75" customHeight="1" x14ac:dyDescent="0.55000000000000004">
      <c r="A57" s="9"/>
      <c r="B57" s="65">
        <v>11</v>
      </c>
      <c r="C57" s="89" t="s">
        <v>103</v>
      </c>
      <c r="D57" s="90"/>
      <c r="E57" s="66">
        <v>102506</v>
      </c>
      <c r="F57" s="67">
        <v>7.7</v>
      </c>
      <c r="G57" s="68">
        <v>1.285509609209031</v>
      </c>
      <c r="H57" s="66">
        <v>103283</v>
      </c>
      <c r="I57" s="67">
        <v>7.7</v>
      </c>
      <c r="J57" s="68">
        <v>0.75800440949798065</v>
      </c>
      <c r="K57" s="66">
        <v>105569</v>
      </c>
      <c r="L57" s="67">
        <f t="shared" si="3"/>
        <v>7.8</v>
      </c>
      <c r="M57" s="68">
        <f t="shared" si="2"/>
        <v>2.213336173426411</v>
      </c>
      <c r="N57" s="10" t="s">
        <v>104</v>
      </c>
      <c r="O57" s="19"/>
      <c r="P57" s="63"/>
      <c r="Q57" s="64"/>
    </row>
    <row r="58" spans="1:17" s="4" customFormat="1" ht="24.75" customHeight="1" x14ac:dyDescent="0.55000000000000004">
      <c r="A58" s="9"/>
      <c r="B58" s="72">
        <v>12</v>
      </c>
      <c r="C58" s="83" t="s">
        <v>105</v>
      </c>
      <c r="D58" s="84"/>
      <c r="E58" s="73" t="s">
        <v>35</v>
      </c>
      <c r="F58" s="74" t="s">
        <v>35</v>
      </c>
      <c r="G58" s="75" t="s">
        <v>35</v>
      </c>
      <c r="H58" s="73" t="s">
        <v>35</v>
      </c>
      <c r="I58" s="74" t="s">
        <v>35</v>
      </c>
      <c r="J58" s="75" t="s">
        <v>35</v>
      </c>
      <c r="K58" s="73" t="s">
        <v>35</v>
      </c>
      <c r="L58" s="74" t="s">
        <v>35</v>
      </c>
      <c r="M58" s="75" t="s">
        <v>35</v>
      </c>
      <c r="N58" s="10" t="s">
        <v>106</v>
      </c>
      <c r="O58" s="19"/>
      <c r="P58" s="63"/>
      <c r="Q58" s="64"/>
    </row>
    <row r="59" spans="1:17" s="4" customFormat="1" ht="24.75" customHeight="1" x14ac:dyDescent="0.55000000000000004">
      <c r="A59" s="9"/>
      <c r="B59" s="76"/>
      <c r="C59" s="85" t="s">
        <v>107</v>
      </c>
      <c r="D59" s="86"/>
      <c r="E59" s="77">
        <v>1337080</v>
      </c>
      <c r="F59" s="52">
        <v>100</v>
      </c>
      <c r="G59" s="53">
        <v>-14.659225379351193</v>
      </c>
      <c r="H59" s="77">
        <v>1337172</v>
      </c>
      <c r="I59" s="52">
        <v>100</v>
      </c>
      <c r="J59" s="53">
        <v>6.8806653304215159E-3</v>
      </c>
      <c r="K59" s="77">
        <v>1345436</v>
      </c>
      <c r="L59" s="52">
        <f t="shared" si="3"/>
        <v>100</v>
      </c>
      <c r="M59" s="53">
        <f t="shared" si="2"/>
        <v>0.61802071835186501</v>
      </c>
      <c r="N59" s="10" t="s">
        <v>108</v>
      </c>
      <c r="O59" s="19"/>
      <c r="P59" s="63"/>
      <c r="Q59" s="64"/>
    </row>
    <row r="60" spans="1:17" ht="30" customHeight="1" x14ac:dyDescent="0.55000000000000004">
      <c r="B60" s="78"/>
      <c r="C60" s="78"/>
      <c r="D60" s="78"/>
      <c r="E60" s="78"/>
      <c r="F60" s="78"/>
      <c r="G60" s="78"/>
      <c r="H60" s="78"/>
      <c r="I60" s="78"/>
      <c r="J60" s="78"/>
      <c r="K60" s="79">
        <f>SUM(K41:K46,K53:K58)</f>
        <v>1345436</v>
      </c>
      <c r="L60" s="80">
        <f>SUM(L41:L46,L53:L58)</f>
        <v>100</v>
      </c>
      <c r="M60" s="78"/>
      <c r="N60" s="81"/>
      <c r="O60" s="78"/>
      <c r="P60" s="82"/>
      <c r="Q60" s="78"/>
    </row>
  </sheetData>
  <dataConsolidate>
    <dataRefs count="1">
      <dataRef ref="B4:D5" sheet="決算状況" r:id="rId1"/>
    </dataRefs>
  </dataConsolidate>
  <mergeCells count="77">
    <mergeCell ref="K3:M3"/>
    <mergeCell ref="E4:E5"/>
    <mergeCell ref="F4:F5"/>
    <mergeCell ref="G4:G5"/>
    <mergeCell ref="H4:H5"/>
    <mergeCell ref="C6:D6"/>
    <mergeCell ref="B1:J1"/>
    <mergeCell ref="B2:D2"/>
    <mergeCell ref="B3:D5"/>
    <mergeCell ref="E3:G3"/>
    <mergeCell ref="H3:J3"/>
    <mergeCell ref="I4:I5"/>
    <mergeCell ref="J4:J5"/>
    <mergeCell ref="K4:K5"/>
    <mergeCell ref="L4:L5"/>
    <mergeCell ref="M4:M5"/>
    <mergeCell ref="C18:D18"/>
    <mergeCell ref="C7:D7"/>
    <mergeCell ref="C8:D8"/>
    <mergeCell ref="C9:D9"/>
    <mergeCell ref="B10:D10"/>
    <mergeCell ref="B11:D11"/>
    <mergeCell ref="B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B34:G34"/>
    <mergeCell ref="B37:D37"/>
    <mergeCell ref="H38:J38"/>
    <mergeCell ref="K38:M38"/>
    <mergeCell ref="E39:E40"/>
    <mergeCell ref="F39:F40"/>
    <mergeCell ref="G39:G40"/>
    <mergeCell ref="H39:H40"/>
    <mergeCell ref="I39:I40"/>
    <mergeCell ref="J39:J40"/>
    <mergeCell ref="K39:K40"/>
    <mergeCell ref="L39:L40"/>
    <mergeCell ref="E38:G38"/>
    <mergeCell ref="B51:D51"/>
    <mergeCell ref="M39:M40"/>
    <mergeCell ref="C41:D41"/>
    <mergeCell ref="C42:D42"/>
    <mergeCell ref="C43:D43"/>
    <mergeCell ref="C44:D44"/>
    <mergeCell ref="C45:D45"/>
    <mergeCell ref="B38:D40"/>
    <mergeCell ref="C46:D46"/>
    <mergeCell ref="B47:D47"/>
    <mergeCell ref="C48:D48"/>
    <mergeCell ref="C49:D49"/>
    <mergeCell ref="C50:D50"/>
    <mergeCell ref="C58:D58"/>
    <mergeCell ref="C59:D59"/>
    <mergeCell ref="B52:D52"/>
    <mergeCell ref="C53:D53"/>
    <mergeCell ref="C54:D54"/>
    <mergeCell ref="C55:D55"/>
    <mergeCell ref="C56:D56"/>
    <mergeCell ref="C57:D57"/>
  </mergeCells>
  <phoneticPr fontId="3"/>
  <pageMargins left="0.62992125984251968" right="0.19685039370078741" top="0.47244094488188981" bottom="0.39370078740157483" header="0.31496062992125984" footer="0.23622047244094491"/>
  <pageSetup paperSize="9" firstPageNumber="294" fitToWidth="0" orientation="portrait" blackAndWhite="1" r:id="rId2"/>
  <headerFooter alignWithMargins="0"/>
  <rowBreaks count="1" manualBreakCount="1">
    <brk id="35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市町村普通会計年度別決算の状況</vt:lpstr>
      <vt:lpstr>市町村普通会計年度別決算の状況!Print_Area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R07030325</dc:creator>
  <cp:lastModifiedBy>R07030325</cp:lastModifiedBy>
  <dcterms:created xsi:type="dcterms:W3CDTF">2025-05-23T00:29:14Z</dcterms:created>
  <dcterms:modified xsi:type="dcterms:W3CDTF">2025-05-23T00:30:57Z</dcterms:modified>
</cp:coreProperties>
</file>