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985" activeTab="0"/>
  </bookViews>
  <sheets>
    <sheet name="期日前投票中間②" sheetId="1" r:id="rId1"/>
  </sheets>
  <definedNames>
    <definedName name="_xlnm.Print_Area" localSheetId="0">'期日前投票中間②'!$A$1:$J$65</definedName>
  </definedNames>
  <calcPr fullCalcOnLoad="1"/>
</workbook>
</file>

<file path=xl/sharedStrings.xml><?xml version="1.0" encoding="utf-8"?>
<sst xmlns="http://schemas.openxmlformats.org/spreadsheetml/2006/main" count="79" uniqueCount="77">
  <si>
    <t>結城市</t>
  </si>
  <si>
    <t>龍ケ崎市</t>
  </si>
  <si>
    <t>高萩市</t>
  </si>
  <si>
    <t>北茨城市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</si>
  <si>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</si>
  <si>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</si>
  <si>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</si>
  <si>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</si>
  <si>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</si>
  <si>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</si>
  <si>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</si>
  <si>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</si>
  <si>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</si>
  <si>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</si>
  <si>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</si>
  <si>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</si>
  <si>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</si>
  <si>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</si>
  <si>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</si>
  <si>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</si>
  <si>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行政番号</t>
  </si>
  <si>
    <t>水戸市</t>
  </si>
  <si>
    <t>日立市</t>
  </si>
  <si>
    <t>下妻市</t>
  </si>
  <si>
    <t>石岡市</t>
  </si>
  <si>
    <t>古河市</t>
  </si>
  <si>
    <t>土浦市</t>
  </si>
  <si>
    <t>取手市</t>
  </si>
  <si>
    <t>笠間市</t>
  </si>
  <si>
    <t>常陸太田市</t>
  </si>
  <si>
    <t>常総市</t>
  </si>
  <si>
    <t>坂東市</t>
  </si>
  <si>
    <t>筑西市</t>
  </si>
  <si>
    <t>那珂市</t>
  </si>
  <si>
    <t>常陸大宮市</t>
  </si>
  <si>
    <t>神栖市</t>
  </si>
  <si>
    <t>桜川市</t>
  </si>
  <si>
    <t>かすみがうら市</t>
  </si>
  <si>
    <t>稲敷市</t>
  </si>
  <si>
    <t>小美玉市</t>
  </si>
  <si>
    <t>つくばみらい市</t>
  </si>
  <si>
    <t>鉾田市</t>
  </si>
  <si>
    <t>行方市</t>
  </si>
  <si>
    <t>城里町</t>
  </si>
  <si>
    <t>選挙区等名</t>
  </si>
  <si>
    <t>選挙区番号</t>
  </si>
  <si>
    <t>水戸市・城里町　計</t>
  </si>
  <si>
    <t>利根町</t>
  </si>
  <si>
    <t>龍ケ崎市・利根町　計</t>
  </si>
  <si>
    <t>常総市・八千代町　計</t>
  </si>
  <si>
    <t>常陸太田市・大子町　計</t>
  </si>
  <si>
    <t>高萩市・北茨城市　計</t>
  </si>
  <si>
    <t>潮来市・行方市　計</t>
  </si>
  <si>
    <t>坂東市・五霞町・境町　計</t>
  </si>
  <si>
    <t>稲敷市・河内町　計</t>
  </si>
  <si>
    <t>鉾田市・茨城町・大洗町　計</t>
  </si>
  <si>
    <t>美浦村・阿見町　計</t>
  </si>
  <si>
    <t>A</t>
  </si>
  <si>
    <t>B</t>
  </si>
  <si>
    <t>B/A=C</t>
  </si>
  <si>
    <t>D</t>
  </si>
  <si>
    <t>E</t>
  </si>
  <si>
    <t>E/D=F</t>
  </si>
  <si>
    <t>市　計</t>
  </si>
  <si>
    <r>
      <t xml:space="preserve">選挙人名簿登録者数（人）
</t>
    </r>
    <r>
      <rPr>
        <sz val="11"/>
        <color indexed="10"/>
        <rFont val="ＭＳ ゴシック"/>
        <family val="3"/>
      </rPr>
      <t>（平成30年12月1日現在）</t>
    </r>
  </si>
  <si>
    <t>茨城県議会議員一般選挙における期日前投票等の状況</t>
  </si>
  <si>
    <t>茨城県選挙管理委員会</t>
  </si>
  <si>
    <t>差　引</t>
  </si>
  <si>
    <t>県　計</t>
  </si>
  <si>
    <t>町村計</t>
  </si>
  <si>
    <t>期日前投票率（％）</t>
  </si>
  <si>
    <t>C-F</t>
  </si>
  <si>
    <t>期日前投票者数（人）</t>
  </si>
  <si>
    <t>今回（H30.12.7現在）</t>
  </si>
  <si>
    <t>（選挙期日2日前現在）</t>
  </si>
  <si>
    <t>前回（H26.12.12現在）</t>
  </si>
  <si>
    <r>
      <t xml:space="preserve">選挙人名簿登録者数（人）
</t>
    </r>
    <r>
      <rPr>
        <sz val="11"/>
        <color indexed="10"/>
        <rFont val="ＭＳ ゴシック"/>
        <family val="3"/>
      </rPr>
      <t>（平成26年12月4日現在）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</si>
</sst>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%"/>
    <numFmt numFmtId="179" formatCode="0_ "/>
    <numFmt numFmtId="180" formatCode="#,##0.000_);[Red]\(#,##0.000\)"/>
    <numFmt numFmtId="181" formatCode="#,##0.00_);[Red]\(#,##0.00\)"/>
    <numFmt numFmtId="182" formatCode="#,##0.000_ "/>
    <numFmt numFmtId="183" formatCode="h:mm:ss;@"/>
    <numFmt numFmtId="184" formatCode="0.0%"/>
    <numFmt numFmtId="185" formatCode="#,##0.0;[Red]\-#,##0.0"/>
    <numFmt numFmtId="186" formatCode="0_);[Red]\(0\)"/>
    <numFmt numFmtId="187" formatCode="#,##0.0"/>
    <numFmt numFmtId="188" formatCode="0.00_);[Red]\(0.00\)"/>
    <numFmt numFmtId="189" formatCode="0.0_);[Red]\(0.0\)"/>
    <numFmt numFmtId="190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b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0" fontId="5" fillId="0" borderId="20" xfId="42" applyNumberFormat="1" applyFont="1" applyFill="1" applyBorder="1" applyAlignment="1">
      <alignment horizontal="right" indent="1"/>
    </xf>
    <xf numFmtId="10" fontId="5" fillId="0" borderId="21" xfId="42" applyNumberFormat="1" applyFont="1" applyFill="1" applyBorder="1" applyAlignment="1">
      <alignment horizontal="right" indent="1"/>
    </xf>
    <xf numFmtId="10" fontId="5" fillId="0" borderId="22" xfId="42" applyNumberFormat="1" applyFont="1" applyFill="1" applyBorder="1" applyAlignment="1">
      <alignment horizontal="right" indent="1"/>
    </xf>
    <xf numFmtId="10" fontId="5" fillId="0" borderId="23" xfId="42" applyNumberFormat="1" applyFont="1" applyFill="1" applyBorder="1" applyAlignment="1">
      <alignment horizontal="right" indent="1"/>
    </xf>
    <xf numFmtId="10" fontId="5" fillId="0" borderId="24" xfId="42" applyNumberFormat="1" applyFont="1" applyFill="1" applyBorder="1" applyAlignment="1">
      <alignment horizontal="right" indent="1"/>
    </xf>
    <xf numFmtId="10" fontId="5" fillId="0" borderId="25" xfId="42" applyNumberFormat="1" applyFont="1" applyFill="1" applyBorder="1" applyAlignment="1">
      <alignment horizontal="right" indent="1"/>
    </xf>
    <xf numFmtId="38" fontId="5" fillId="0" borderId="26" xfId="49" applyFont="1" applyFill="1" applyBorder="1" applyAlignment="1" applyProtection="1">
      <alignment horizontal="right" indent="1"/>
      <protection locked="0"/>
    </xf>
    <xf numFmtId="38" fontId="5" fillId="0" borderId="27" xfId="49" applyFont="1" applyFill="1" applyBorder="1" applyAlignment="1" applyProtection="1">
      <alignment horizontal="right" indent="1"/>
      <protection locked="0"/>
    </xf>
    <xf numFmtId="38" fontId="5" fillId="0" borderId="28" xfId="49" applyFont="1" applyFill="1" applyBorder="1" applyAlignment="1" applyProtection="1">
      <alignment horizontal="right" indent="1"/>
      <protection locked="0"/>
    </xf>
    <xf numFmtId="38" fontId="5" fillId="33" borderId="27" xfId="49" applyFont="1" applyFill="1" applyBorder="1" applyAlignment="1" applyProtection="1">
      <alignment horizontal="right" indent="1"/>
      <protection locked="0"/>
    </xf>
    <xf numFmtId="38" fontId="5" fillId="33" borderId="29" xfId="49" applyFont="1" applyFill="1" applyBorder="1" applyAlignment="1" applyProtection="1">
      <alignment horizontal="right" indent="1"/>
      <protection locked="0"/>
    </xf>
    <xf numFmtId="38" fontId="5" fillId="33" borderId="26" xfId="49" applyFont="1" applyFill="1" applyBorder="1" applyAlignment="1" applyProtection="1">
      <alignment horizontal="right" indent="1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8" fontId="5" fillId="0" borderId="30" xfId="49" applyFont="1" applyFill="1" applyBorder="1" applyAlignment="1">
      <alignment horizontal="right" indent="1"/>
    </xf>
    <xf numFmtId="38" fontId="5" fillId="0" borderId="27" xfId="49" applyFont="1" applyFill="1" applyBorder="1" applyAlignment="1">
      <alignment horizontal="right" indent="1"/>
    </xf>
    <xf numFmtId="38" fontId="5" fillId="0" borderId="28" xfId="49" applyFont="1" applyFill="1" applyBorder="1" applyAlignment="1">
      <alignment horizontal="right" indent="1"/>
    </xf>
    <xf numFmtId="38" fontId="5" fillId="0" borderId="29" xfId="49" applyFont="1" applyFill="1" applyBorder="1" applyAlignment="1">
      <alignment horizontal="right" indent="1"/>
    </xf>
    <xf numFmtId="38" fontId="5" fillId="0" borderId="26" xfId="49" applyFont="1" applyFill="1" applyBorder="1" applyAlignment="1">
      <alignment horizontal="right" indent="1"/>
    </xf>
    <xf numFmtId="38" fontId="5" fillId="0" borderId="31" xfId="49" applyFont="1" applyFill="1" applyBorder="1" applyAlignment="1">
      <alignment horizontal="right" indent="1"/>
    </xf>
    <xf numFmtId="0" fontId="4" fillId="33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38" fontId="5" fillId="12" borderId="30" xfId="49" applyFont="1" applyFill="1" applyBorder="1" applyAlignment="1" applyProtection="1">
      <alignment horizontal="right" indent="1"/>
      <protection locked="0"/>
    </xf>
    <xf numFmtId="38" fontId="5" fillId="12" borderId="30" xfId="49" applyFont="1" applyFill="1" applyBorder="1" applyAlignment="1">
      <alignment horizontal="right" indent="1"/>
    </xf>
    <xf numFmtId="10" fontId="5" fillId="12" borderId="24" xfId="42" applyNumberFormat="1" applyFont="1" applyFill="1" applyBorder="1" applyAlignment="1">
      <alignment horizontal="right" indent="1"/>
    </xf>
    <xf numFmtId="38" fontId="5" fillId="12" borderId="27" xfId="49" applyFont="1" applyFill="1" applyBorder="1" applyAlignment="1">
      <alignment horizontal="right" indent="1"/>
    </xf>
    <xf numFmtId="10" fontId="5" fillId="12" borderId="22" xfId="42" applyNumberFormat="1" applyFont="1" applyFill="1" applyBorder="1" applyAlignment="1">
      <alignment horizontal="right" indent="1"/>
    </xf>
    <xf numFmtId="38" fontId="5" fillId="33" borderId="29" xfId="49" applyFont="1" applyFill="1" applyBorder="1" applyAlignment="1" applyProtection="1">
      <alignment horizontal="right" indent="1"/>
      <protection/>
    </xf>
    <xf numFmtId="0" fontId="4" fillId="33" borderId="17" xfId="0" applyFont="1" applyFill="1" applyBorder="1" applyAlignment="1">
      <alignment/>
    </xf>
    <xf numFmtId="38" fontId="5" fillId="12" borderId="27" xfId="49" applyFont="1" applyFill="1" applyBorder="1" applyAlignment="1" applyProtection="1">
      <alignment horizontal="right" indent="1"/>
      <protection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8" fontId="5" fillId="33" borderId="31" xfId="49" applyFont="1" applyFill="1" applyBorder="1" applyAlignment="1" applyProtection="1">
      <alignment horizontal="right" indent="1"/>
      <protection locked="0"/>
    </xf>
    <xf numFmtId="10" fontId="5" fillId="0" borderId="32" xfId="42" applyNumberFormat="1" applyFont="1" applyFill="1" applyBorder="1" applyAlignment="1">
      <alignment horizontal="right" indent="1"/>
    </xf>
    <xf numFmtId="0" fontId="4" fillId="0" borderId="33" xfId="0" applyFont="1" applyFill="1" applyBorder="1" applyAlignment="1">
      <alignment/>
    </xf>
    <xf numFmtId="38" fontId="5" fillId="33" borderId="34" xfId="49" applyFont="1" applyFill="1" applyBorder="1" applyAlignment="1" applyProtection="1">
      <alignment horizontal="right" indent="1"/>
      <protection locked="0"/>
    </xf>
    <xf numFmtId="38" fontId="5" fillId="0" borderId="34" xfId="49" applyFont="1" applyFill="1" applyBorder="1" applyAlignment="1">
      <alignment horizontal="right" indent="1"/>
    </xf>
    <xf numFmtId="10" fontId="5" fillId="0" borderId="35" xfId="42" applyNumberFormat="1" applyFont="1" applyFill="1" applyBorder="1" applyAlignment="1">
      <alignment horizontal="right" indent="1"/>
    </xf>
    <xf numFmtId="38" fontId="5" fillId="12" borderId="29" xfId="49" applyFont="1" applyFill="1" applyBorder="1" applyAlignment="1" applyProtection="1">
      <alignment horizontal="right" indent="1"/>
      <protection locked="0"/>
    </xf>
    <xf numFmtId="38" fontId="5" fillId="12" borderId="29" xfId="49" applyFont="1" applyFill="1" applyBorder="1" applyAlignment="1">
      <alignment horizontal="right" indent="1"/>
    </xf>
    <xf numFmtId="10" fontId="5" fillId="12" borderId="25" xfId="42" applyNumberFormat="1" applyFont="1" applyFill="1" applyBorder="1" applyAlignment="1">
      <alignment horizontal="right" indent="1"/>
    </xf>
    <xf numFmtId="0" fontId="4" fillId="33" borderId="33" xfId="0" applyFont="1" applyFill="1" applyBorder="1" applyAlignment="1">
      <alignment/>
    </xf>
    <xf numFmtId="38" fontId="5" fillId="33" borderId="34" xfId="49" applyFont="1" applyFill="1" applyBorder="1" applyAlignment="1" applyProtection="1">
      <alignment horizontal="right" indent="1"/>
      <protection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8" fontId="11" fillId="0" borderId="0" xfId="49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38" fontId="5" fillId="0" borderId="31" xfId="49" applyFont="1" applyFill="1" applyBorder="1" applyAlignment="1" applyProtection="1">
      <alignment horizontal="right" indent="1"/>
      <protection locked="0"/>
    </xf>
    <xf numFmtId="10" fontId="5" fillId="0" borderId="31" xfId="42" applyNumberFormat="1" applyFont="1" applyFill="1" applyBorder="1" applyAlignment="1">
      <alignment horizontal="right" indent="1"/>
    </xf>
    <xf numFmtId="10" fontId="5" fillId="0" borderId="26" xfId="42" applyNumberFormat="1" applyFont="1" applyFill="1" applyBorder="1" applyAlignment="1">
      <alignment horizontal="right" indent="1"/>
    </xf>
    <xf numFmtId="10" fontId="5" fillId="12" borderId="27" xfId="42" applyNumberFormat="1" applyFont="1" applyFill="1" applyBorder="1" applyAlignment="1">
      <alignment horizontal="right" indent="1"/>
    </xf>
    <xf numFmtId="10" fontId="5" fillId="0" borderId="27" xfId="42" applyNumberFormat="1" applyFont="1" applyFill="1" applyBorder="1" applyAlignment="1">
      <alignment horizontal="right" indent="1"/>
    </xf>
    <xf numFmtId="10" fontId="5" fillId="0" borderId="29" xfId="42" applyNumberFormat="1" applyFont="1" applyFill="1" applyBorder="1" applyAlignment="1">
      <alignment horizontal="right" indent="1"/>
    </xf>
    <xf numFmtId="10" fontId="5" fillId="0" borderId="30" xfId="42" applyNumberFormat="1" applyFont="1" applyFill="1" applyBorder="1" applyAlignment="1">
      <alignment horizontal="right" indent="1"/>
    </xf>
    <xf numFmtId="10" fontId="5" fillId="0" borderId="34" xfId="42" applyNumberFormat="1" applyFont="1" applyFill="1" applyBorder="1" applyAlignment="1">
      <alignment horizontal="right" indent="1"/>
    </xf>
    <xf numFmtId="38" fontId="9" fillId="34" borderId="27" xfId="49" applyFont="1" applyFill="1" applyBorder="1" applyAlignment="1">
      <alignment horizontal="center" vertical="center" wrapText="1"/>
    </xf>
    <xf numFmtId="38" fontId="9" fillId="34" borderId="16" xfId="49" applyFont="1" applyFill="1" applyBorder="1" applyAlignment="1">
      <alignment horizontal="center" vertical="center" wrapText="1"/>
    </xf>
    <xf numFmtId="38" fontId="9" fillId="34" borderId="10" xfId="49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38" fontId="5" fillId="12" borderId="38" xfId="49" applyFont="1" applyFill="1" applyBorder="1" applyAlignment="1">
      <alignment horizontal="right" indent="1"/>
    </xf>
    <xf numFmtId="10" fontId="5" fillId="12" borderId="39" xfId="42" applyNumberFormat="1" applyFont="1" applyFill="1" applyBorder="1" applyAlignment="1">
      <alignment horizontal="right" indent="1"/>
    </xf>
    <xf numFmtId="10" fontId="5" fillId="12" borderId="38" xfId="42" applyNumberFormat="1" applyFont="1" applyFill="1" applyBorder="1" applyAlignment="1">
      <alignment horizontal="right" indent="1"/>
    </xf>
    <xf numFmtId="38" fontId="5" fillId="0" borderId="40" xfId="49" applyFont="1" applyFill="1" applyBorder="1" applyAlignment="1" applyProtection="1">
      <alignment horizontal="right" indent="1"/>
      <protection locked="0"/>
    </xf>
    <xf numFmtId="38" fontId="5" fillId="0" borderId="41" xfId="49" applyFont="1" applyFill="1" applyBorder="1" applyAlignment="1" applyProtection="1">
      <alignment horizontal="right" indent="1"/>
      <protection locked="0"/>
    </xf>
    <xf numFmtId="38" fontId="5" fillId="12" borderId="42" xfId="49" applyFont="1" applyFill="1" applyBorder="1" applyAlignment="1">
      <alignment horizontal="right" indent="1"/>
    </xf>
    <xf numFmtId="38" fontId="5" fillId="0" borderId="42" xfId="49" applyFont="1" applyFill="1" applyBorder="1" applyAlignment="1" applyProtection="1">
      <alignment horizontal="right" indent="1"/>
      <protection locked="0"/>
    </xf>
    <xf numFmtId="38" fontId="5" fillId="33" borderId="42" xfId="49" applyFont="1" applyFill="1" applyBorder="1" applyAlignment="1" applyProtection="1">
      <alignment horizontal="right" indent="1"/>
      <protection/>
    </xf>
    <xf numFmtId="38" fontId="5" fillId="33" borderId="43" xfId="49" applyFont="1" applyFill="1" applyBorder="1" applyAlignment="1" applyProtection="1">
      <alignment horizontal="right" indent="1"/>
      <protection locked="0"/>
    </xf>
    <xf numFmtId="38" fontId="5" fillId="33" borderId="41" xfId="49" applyFont="1" applyFill="1" applyBorder="1" applyAlignment="1" applyProtection="1">
      <alignment horizontal="right" indent="1"/>
      <protection locked="0"/>
    </xf>
    <xf numFmtId="38" fontId="5" fillId="0" borderId="44" xfId="49" applyFont="1" applyFill="1" applyBorder="1" applyAlignment="1" applyProtection="1">
      <alignment horizontal="right" indent="1"/>
      <protection locked="0"/>
    </xf>
    <xf numFmtId="38" fontId="5" fillId="33" borderId="43" xfId="49" applyFont="1" applyFill="1" applyBorder="1" applyAlignment="1" applyProtection="1">
      <alignment horizontal="right" indent="1"/>
      <protection/>
    </xf>
    <xf numFmtId="38" fontId="5" fillId="33" borderId="45" xfId="49" applyFont="1" applyFill="1" applyBorder="1" applyAlignment="1" applyProtection="1">
      <alignment horizontal="right" indent="1"/>
      <protection locked="0"/>
    </xf>
    <xf numFmtId="38" fontId="5" fillId="33" borderId="40" xfId="49" applyFont="1" applyFill="1" applyBorder="1" applyAlignment="1" applyProtection="1">
      <alignment horizontal="right" indent="1"/>
      <protection locked="0"/>
    </xf>
    <xf numFmtId="38" fontId="5" fillId="33" borderId="45" xfId="49" applyFont="1" applyFill="1" applyBorder="1" applyAlignment="1" applyProtection="1">
      <alignment horizontal="right" indent="1"/>
      <protection/>
    </xf>
    <xf numFmtId="38" fontId="5" fillId="0" borderId="46" xfId="49" applyFont="1" applyFill="1" applyBorder="1" applyAlignment="1">
      <alignment horizontal="right" indent="1"/>
    </xf>
    <xf numFmtId="38" fontId="5" fillId="0" borderId="42" xfId="49" applyFont="1" applyFill="1" applyBorder="1" applyAlignment="1">
      <alignment horizontal="right" indent="1"/>
    </xf>
    <xf numFmtId="38" fontId="5" fillId="0" borderId="43" xfId="49" applyFont="1" applyFill="1" applyBorder="1" applyAlignment="1">
      <alignment horizontal="right" indent="1"/>
    </xf>
    <xf numFmtId="38" fontId="5" fillId="0" borderId="41" xfId="49" applyFont="1" applyFill="1" applyBorder="1" applyAlignment="1">
      <alignment horizontal="right" indent="1"/>
    </xf>
    <xf numFmtId="38" fontId="5" fillId="12" borderId="47" xfId="49" applyFont="1" applyFill="1" applyBorder="1" applyAlignment="1">
      <alignment horizontal="right" indent="1"/>
    </xf>
    <xf numFmtId="38" fontId="9" fillId="34" borderId="22" xfId="49" applyFont="1" applyFill="1" applyBorder="1" applyAlignment="1">
      <alignment horizontal="center" vertical="center" wrapText="1"/>
    </xf>
    <xf numFmtId="38" fontId="5" fillId="35" borderId="42" xfId="49" applyFont="1" applyFill="1" applyBorder="1" applyAlignment="1" applyProtection="1">
      <alignment horizontal="right" indent="1"/>
      <protection locked="0"/>
    </xf>
    <xf numFmtId="38" fontId="5" fillId="35" borderId="27" xfId="49" applyFont="1" applyFill="1" applyBorder="1" applyAlignment="1">
      <alignment horizontal="right" indent="1"/>
    </xf>
    <xf numFmtId="10" fontId="5" fillId="35" borderId="27" xfId="42" applyNumberFormat="1" applyFont="1" applyFill="1" applyBorder="1" applyAlignment="1">
      <alignment horizontal="right" indent="1"/>
    </xf>
    <xf numFmtId="10" fontId="5" fillId="35" borderId="22" xfId="42" applyNumberFormat="1" applyFont="1" applyFill="1" applyBorder="1" applyAlignment="1">
      <alignment horizontal="right" indent="1"/>
    </xf>
    <xf numFmtId="38" fontId="5" fillId="35" borderId="43" xfId="49" applyFont="1" applyFill="1" applyBorder="1" applyAlignment="1" applyProtection="1">
      <alignment horizontal="right" indent="1"/>
      <protection locked="0"/>
    </xf>
    <xf numFmtId="38" fontId="5" fillId="35" borderId="29" xfId="49" applyFont="1" applyFill="1" applyBorder="1" applyAlignment="1">
      <alignment horizontal="right" indent="1"/>
    </xf>
    <xf numFmtId="10" fontId="5" fillId="35" borderId="29" xfId="42" applyNumberFormat="1" applyFont="1" applyFill="1" applyBorder="1" applyAlignment="1">
      <alignment horizontal="right" indent="1"/>
    </xf>
    <xf numFmtId="10" fontId="5" fillId="35" borderId="25" xfId="42" applyNumberFormat="1" applyFont="1" applyFill="1" applyBorder="1" applyAlignment="1">
      <alignment horizontal="right" indent="1"/>
    </xf>
    <xf numFmtId="38" fontId="5" fillId="35" borderId="42" xfId="49" applyFont="1" applyFill="1" applyBorder="1" applyAlignment="1" applyProtection="1">
      <alignment horizontal="right" indent="1"/>
      <protection/>
    </xf>
    <xf numFmtId="38" fontId="5" fillId="35" borderId="44" xfId="49" applyFont="1" applyFill="1" applyBorder="1" applyAlignment="1" applyProtection="1">
      <alignment horizontal="right" indent="1"/>
      <protection locked="0"/>
    </xf>
    <xf numFmtId="38" fontId="5" fillId="35" borderId="28" xfId="49" applyFont="1" applyFill="1" applyBorder="1" applyAlignment="1">
      <alignment horizontal="right" indent="1"/>
    </xf>
    <xf numFmtId="10" fontId="5" fillId="35" borderId="28" xfId="42" applyNumberFormat="1" applyFont="1" applyFill="1" applyBorder="1" applyAlignment="1">
      <alignment horizontal="right" indent="1"/>
    </xf>
    <xf numFmtId="10" fontId="5" fillId="35" borderId="23" xfId="42" applyNumberFormat="1" applyFont="1" applyFill="1" applyBorder="1" applyAlignment="1">
      <alignment horizontal="right" indent="1"/>
    </xf>
    <xf numFmtId="38" fontId="5" fillId="35" borderId="46" xfId="49" applyFont="1" applyFill="1" applyBorder="1" applyAlignment="1" applyProtection="1">
      <alignment horizontal="right" indent="1"/>
      <protection locked="0"/>
    </xf>
    <xf numFmtId="38" fontId="5" fillId="35" borderId="30" xfId="49" applyFont="1" applyFill="1" applyBorder="1" applyAlignment="1">
      <alignment horizontal="right" indent="1"/>
    </xf>
    <xf numFmtId="10" fontId="5" fillId="35" borderId="30" xfId="42" applyNumberFormat="1" applyFont="1" applyFill="1" applyBorder="1" applyAlignment="1">
      <alignment horizontal="right" indent="1"/>
    </xf>
    <xf numFmtId="10" fontId="5" fillId="35" borderId="24" xfId="42" applyNumberFormat="1" applyFont="1" applyFill="1" applyBorder="1" applyAlignment="1">
      <alignment horizontal="right" indent="1"/>
    </xf>
    <xf numFmtId="38" fontId="5" fillId="35" borderId="42" xfId="49" applyFont="1" applyFill="1" applyBorder="1" applyAlignment="1">
      <alignment horizontal="right" indent="1"/>
    </xf>
    <xf numFmtId="38" fontId="5" fillId="35" borderId="41" xfId="49" applyFont="1" applyFill="1" applyBorder="1" applyAlignment="1" applyProtection="1">
      <alignment horizontal="right" indent="1"/>
      <protection locked="0"/>
    </xf>
    <xf numFmtId="38" fontId="5" fillId="35" borderId="26" xfId="49" applyFont="1" applyFill="1" applyBorder="1" applyAlignment="1">
      <alignment horizontal="right" indent="1"/>
    </xf>
    <xf numFmtId="10" fontId="5" fillId="35" borderId="26" xfId="42" applyNumberFormat="1" applyFont="1" applyFill="1" applyBorder="1" applyAlignment="1">
      <alignment horizontal="right" indent="1"/>
    </xf>
    <xf numFmtId="10" fontId="5" fillId="35" borderId="21" xfId="42" applyNumberFormat="1" applyFont="1" applyFill="1" applyBorder="1" applyAlignment="1">
      <alignment horizontal="right" indent="1"/>
    </xf>
    <xf numFmtId="38" fontId="5" fillId="35" borderId="43" xfId="49" applyFont="1" applyFill="1" applyBorder="1" applyAlignment="1" applyProtection="1">
      <alignment horizontal="right" indent="1"/>
      <protection/>
    </xf>
    <xf numFmtId="38" fontId="5" fillId="35" borderId="27" xfId="49" applyFont="1" applyFill="1" applyBorder="1" applyAlignment="1" applyProtection="1">
      <alignment horizontal="right" indent="1"/>
      <protection locked="0"/>
    </xf>
    <xf numFmtId="38" fontId="5" fillId="35" borderId="38" xfId="49" applyFont="1" applyFill="1" applyBorder="1" applyAlignment="1">
      <alignment horizontal="right" indent="1"/>
    </xf>
    <xf numFmtId="10" fontId="5" fillId="35" borderId="39" xfId="42" applyNumberFormat="1" applyFont="1" applyFill="1" applyBorder="1" applyAlignment="1">
      <alignment horizontal="right" indent="1"/>
    </xf>
    <xf numFmtId="38" fontId="5" fillId="36" borderId="27" xfId="49" applyFont="1" applyFill="1" applyBorder="1" applyAlignment="1" applyProtection="1">
      <alignment horizontal="right" indent="1"/>
      <protection/>
    </xf>
    <xf numFmtId="38" fontId="5" fillId="36" borderId="28" xfId="49" applyFont="1" applyFill="1" applyBorder="1" applyAlignment="1" applyProtection="1">
      <alignment horizontal="right" indent="1"/>
      <protection locked="0"/>
    </xf>
    <xf numFmtId="38" fontId="5" fillId="36" borderId="30" xfId="49" applyFont="1" applyFill="1" applyBorder="1" applyAlignment="1" applyProtection="1">
      <alignment horizontal="right" indent="1"/>
      <protection locked="0"/>
    </xf>
    <xf numFmtId="38" fontId="5" fillId="36" borderId="27" xfId="49" applyFont="1" applyFill="1" applyBorder="1" applyAlignment="1">
      <alignment horizontal="right" indent="1"/>
    </xf>
    <xf numFmtId="38" fontId="5" fillId="36" borderId="29" xfId="49" applyFont="1" applyFill="1" applyBorder="1" applyAlignment="1" applyProtection="1">
      <alignment horizontal="right" indent="1"/>
      <protection locked="0"/>
    </xf>
    <xf numFmtId="38" fontId="5" fillId="36" borderId="26" xfId="49" applyFont="1" applyFill="1" applyBorder="1" applyAlignment="1" applyProtection="1">
      <alignment horizontal="right" indent="1"/>
      <protection locked="0"/>
    </xf>
    <xf numFmtId="38" fontId="5" fillId="36" borderId="27" xfId="49" applyFont="1" applyFill="1" applyBorder="1" applyAlignment="1" applyProtection="1">
      <alignment horizontal="right" indent="1"/>
      <protection locked="0"/>
    </xf>
    <xf numFmtId="38" fontId="5" fillId="36" borderId="29" xfId="49" applyFont="1" applyFill="1" applyBorder="1" applyAlignment="1">
      <alignment horizontal="right" indent="1"/>
    </xf>
    <xf numFmtId="38" fontId="5" fillId="36" borderId="26" xfId="49" applyFont="1" applyFill="1" applyBorder="1" applyAlignment="1">
      <alignment horizontal="right" indent="1"/>
    </xf>
    <xf numFmtId="38" fontId="5" fillId="36" borderId="38" xfId="49" applyFont="1" applyFill="1" applyBorder="1" applyAlignment="1">
      <alignment horizontal="right" indent="1"/>
    </xf>
    <xf numFmtId="0" fontId="7" fillId="12" borderId="12" xfId="0" applyFont="1" applyFill="1" applyBorder="1" applyAlignment="1">
      <alignment horizontal="right"/>
    </xf>
    <xf numFmtId="0" fontId="7" fillId="12" borderId="42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right"/>
    </xf>
    <xf numFmtId="0" fontId="5" fillId="12" borderId="42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12" borderId="52" xfId="0" applyFont="1" applyFill="1" applyBorder="1" applyAlignment="1">
      <alignment horizontal="right"/>
    </xf>
    <xf numFmtId="0" fontId="5" fillId="12" borderId="47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right"/>
    </xf>
    <xf numFmtId="0" fontId="8" fillId="12" borderId="42" xfId="0" applyFont="1" applyFill="1" applyBorder="1" applyAlignment="1">
      <alignment horizontal="right"/>
    </xf>
    <xf numFmtId="38" fontId="4" fillId="34" borderId="53" xfId="49" applyFont="1" applyFill="1" applyBorder="1" applyAlignment="1">
      <alignment horizontal="center" vertical="center" wrapText="1"/>
    </xf>
    <xf numFmtId="38" fontId="4" fillId="34" borderId="53" xfId="49" applyFont="1" applyFill="1" applyBorder="1" applyAlignment="1">
      <alignment horizontal="center" vertical="center"/>
    </xf>
    <xf numFmtId="38" fontId="4" fillId="34" borderId="30" xfId="49" applyFont="1" applyFill="1" applyBorder="1" applyAlignment="1">
      <alignment horizontal="center" vertical="center" wrapText="1"/>
    </xf>
    <xf numFmtId="38" fontId="4" fillId="34" borderId="29" xfId="49" applyFont="1" applyFill="1" applyBorder="1" applyAlignment="1">
      <alignment horizontal="center" vertical="center"/>
    </xf>
    <xf numFmtId="38" fontId="4" fillId="34" borderId="40" xfId="49" applyFont="1" applyFill="1" applyBorder="1" applyAlignment="1">
      <alignment horizontal="center" vertical="center" wrapText="1"/>
    </xf>
    <xf numFmtId="38" fontId="4" fillId="34" borderId="40" xfId="49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shrinkToFit="1" readingOrder="1"/>
    </xf>
    <xf numFmtId="0" fontId="4" fillId="0" borderId="55" xfId="0" applyFont="1" applyFill="1" applyBorder="1" applyAlignment="1">
      <alignment horizontal="center" vertical="center" shrinkToFit="1" readingOrder="1"/>
    </xf>
    <xf numFmtId="0" fontId="4" fillId="0" borderId="56" xfId="0" applyFont="1" applyFill="1" applyBorder="1" applyAlignment="1">
      <alignment horizontal="center" vertical="center" shrinkToFit="1" readingOrder="1"/>
    </xf>
    <xf numFmtId="0" fontId="4" fillId="0" borderId="27" xfId="0" applyFont="1" applyFill="1" applyBorder="1" applyAlignment="1">
      <alignment horizontal="center" vertical="center" shrinkToFit="1" readingOrder="1"/>
    </xf>
    <xf numFmtId="0" fontId="4" fillId="0" borderId="57" xfId="0" applyFont="1" applyFill="1" applyBorder="1" applyAlignment="1">
      <alignment horizontal="center" vertical="center" shrinkToFit="1" readingOrder="1"/>
    </xf>
    <xf numFmtId="0" fontId="4" fillId="0" borderId="38" xfId="0" applyFont="1" applyFill="1" applyBorder="1" applyAlignment="1">
      <alignment horizontal="center" vertical="center" shrinkToFit="1" readingOrder="1"/>
    </xf>
    <xf numFmtId="0" fontId="4" fillId="34" borderId="32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38" fontId="12" fillId="0" borderId="0" xfId="49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 textRotation="255" shrinkToFit="1"/>
    </xf>
    <xf numFmtId="0" fontId="4" fillId="34" borderId="59" xfId="0" applyFont="1" applyFill="1" applyBorder="1" applyAlignment="1">
      <alignment horizontal="center" vertical="center" textRotation="255" shrinkToFit="1"/>
    </xf>
    <xf numFmtId="0" fontId="4" fillId="34" borderId="56" xfId="0" applyFont="1" applyFill="1" applyBorder="1" applyAlignment="1">
      <alignment horizontal="center" vertical="center" textRotation="255" shrinkToFit="1"/>
    </xf>
    <xf numFmtId="0" fontId="4" fillId="34" borderId="60" xfId="0" applyFont="1" applyFill="1" applyBorder="1" applyAlignment="1">
      <alignment horizontal="center" vertical="center" textRotation="255" shrinkToFit="1"/>
    </xf>
    <xf numFmtId="0" fontId="4" fillId="34" borderId="61" xfId="0" applyFont="1" applyFill="1" applyBorder="1" applyAlignment="1">
      <alignment horizontal="center" vertical="center" textRotation="255" shrinkToFit="1"/>
    </xf>
    <xf numFmtId="0" fontId="4" fillId="34" borderId="31" xfId="0" applyFont="1" applyFill="1" applyBorder="1" applyAlignment="1">
      <alignment horizontal="center" vertical="center" textRotation="255" shrinkToFit="1"/>
    </xf>
    <xf numFmtId="0" fontId="4" fillId="34" borderId="37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38" fontId="5" fillId="34" borderId="62" xfId="49" applyFont="1" applyFill="1" applyBorder="1" applyAlignment="1">
      <alignment horizontal="center" vertical="center"/>
    </xf>
    <xf numFmtId="38" fontId="5" fillId="34" borderId="63" xfId="49" applyFont="1" applyFill="1" applyBorder="1" applyAlignment="1">
      <alignment horizontal="center" vertical="center"/>
    </xf>
    <xf numFmtId="38" fontId="5" fillId="34" borderId="64" xfId="49" applyFont="1" applyFill="1" applyBorder="1" applyAlignment="1">
      <alignment horizontal="center" vertical="center"/>
    </xf>
    <xf numFmtId="38" fontId="5" fillId="34" borderId="65" xfId="49" applyFont="1" applyFill="1" applyBorder="1" applyAlignment="1">
      <alignment horizontal="center" vertical="center"/>
    </xf>
    <xf numFmtId="38" fontId="5" fillId="0" borderId="55" xfId="49" applyFont="1" applyFill="1" applyBorder="1" applyAlignment="1" applyProtection="1">
      <alignment horizontal="right" indent="1"/>
      <protection locked="0"/>
    </xf>
    <xf numFmtId="38" fontId="5" fillId="0" borderId="38" xfId="49" applyFont="1" applyFill="1" applyBorder="1" applyAlignment="1" applyProtection="1">
      <alignment horizontal="right" indent="1"/>
      <protection locked="0"/>
    </xf>
    <xf numFmtId="10" fontId="5" fillId="0" borderId="37" xfId="42" applyNumberFormat="1" applyFont="1" applyFill="1" applyBorder="1" applyAlignment="1">
      <alignment horizontal="right" indent="1"/>
    </xf>
    <xf numFmtId="10" fontId="5" fillId="0" borderId="39" xfId="42" applyNumberFormat="1" applyFont="1" applyFill="1" applyBorder="1" applyAlignment="1">
      <alignment horizontal="right" indent="1"/>
    </xf>
    <xf numFmtId="38" fontId="5" fillId="0" borderId="54" xfId="49" applyFont="1" applyFill="1" applyBorder="1" applyAlignment="1" applyProtection="1">
      <alignment horizontal="right" indent="1"/>
      <protection locked="0"/>
    </xf>
    <xf numFmtId="38" fontId="5" fillId="0" borderId="65" xfId="49" applyFont="1" applyFill="1" applyBorder="1" applyAlignment="1" applyProtection="1">
      <alignment horizontal="right" indent="1"/>
      <protection locked="0"/>
    </xf>
    <xf numFmtId="38" fontId="5" fillId="0" borderId="56" xfId="49" applyFont="1" applyFill="1" applyBorder="1" applyAlignment="1" applyProtection="1">
      <alignment horizontal="right" indent="1"/>
      <protection locked="0"/>
    </xf>
    <xf numFmtId="38" fontId="5" fillId="0" borderId="57" xfId="49" applyFont="1" applyFill="1" applyBorder="1" applyAlignment="1" applyProtection="1">
      <alignment horizontal="right" indent="1"/>
      <protection locked="0"/>
    </xf>
    <xf numFmtId="38" fontId="5" fillId="0" borderId="47" xfId="49" applyFont="1" applyFill="1" applyBorder="1" applyAlignment="1" applyProtection="1">
      <alignment horizontal="right" indent="1"/>
      <protection locked="0"/>
    </xf>
    <xf numFmtId="10" fontId="5" fillId="0" borderId="65" xfId="49" applyNumberFormat="1" applyFont="1" applyFill="1" applyBorder="1" applyAlignment="1" applyProtection="1">
      <alignment horizontal="right" indent="1"/>
      <protection locked="0"/>
    </xf>
    <xf numFmtId="10" fontId="5" fillId="0" borderId="42" xfId="49" applyNumberFormat="1" applyFont="1" applyFill="1" applyBorder="1" applyAlignment="1" applyProtection="1">
      <alignment horizontal="right" indent="1"/>
      <protection locked="0"/>
    </xf>
    <xf numFmtId="10" fontId="5" fillId="0" borderId="47" xfId="49" applyNumberFormat="1" applyFont="1" applyFill="1" applyBorder="1" applyAlignment="1" applyProtection="1">
      <alignment horizontal="right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view="pageBreakPreview" zoomScale="75" zoomScaleNormal="75" zoomScaleSheetLayoutView="75" workbookViewId="0" topLeftCell="A1">
      <selection activeCell="J13" sqref="J13"/>
    </sheetView>
  </sheetViews>
  <sheetFormatPr defaultColWidth="9.00390625" defaultRowHeight="13.5"/>
  <cols>
    <col min="1" max="1" width="3.50390625" style="3" bestFit="1" customWidth="1"/>
    <col min="2" max="2" width="3.75390625" style="1" customWidth="1"/>
    <col min="3" max="3" width="22.375" style="1" customWidth="1"/>
    <col min="4" max="4" width="25.50390625" style="2" customWidth="1"/>
    <col min="5" max="5" width="22.00390625" style="2" customWidth="1"/>
    <col min="6" max="6" width="19.125" style="1" customWidth="1"/>
    <col min="7" max="7" width="26.25390625" style="1" customWidth="1"/>
    <col min="8" max="8" width="18.125" style="1" customWidth="1"/>
    <col min="9" max="9" width="16.875" style="1" customWidth="1"/>
    <col min="10" max="10" width="16.00390625" style="1" customWidth="1"/>
    <col min="11" max="16384" width="9.00390625" style="1" customWidth="1"/>
  </cols>
  <sheetData>
    <row r="1" spans="9:10" ht="23.25" customHeight="1">
      <c r="I1" s="179" t="s">
        <v>66</v>
      </c>
      <c r="J1" s="179"/>
    </row>
    <row r="2" spans="1:10" ht="42.75" customHeight="1">
      <c r="A2" s="180" t="s">
        <v>65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3:10" ht="21.75" customHeight="1" thickBot="1">
      <c r="C3" s="74"/>
      <c r="D3" s="75"/>
      <c r="E3" s="75"/>
      <c r="F3" s="75"/>
      <c r="G3" s="75"/>
      <c r="H3" s="75"/>
      <c r="I3" s="178" t="s">
        <v>74</v>
      </c>
      <c r="J3" s="178"/>
    </row>
    <row r="4" spans="1:10" ht="21.75" customHeight="1">
      <c r="A4" s="183" t="s">
        <v>45</v>
      </c>
      <c r="B4" s="187" t="s">
        <v>20</v>
      </c>
      <c r="C4" s="189" t="s">
        <v>44</v>
      </c>
      <c r="D4" s="192" t="s">
        <v>73</v>
      </c>
      <c r="E4" s="193"/>
      <c r="F4" s="194"/>
      <c r="G4" s="193" t="s">
        <v>75</v>
      </c>
      <c r="H4" s="193"/>
      <c r="I4" s="195"/>
      <c r="J4" s="89" t="s">
        <v>67</v>
      </c>
    </row>
    <row r="5" spans="1:10" ht="21.75" customHeight="1">
      <c r="A5" s="184"/>
      <c r="B5" s="188"/>
      <c r="C5" s="190"/>
      <c r="D5" s="88" t="s">
        <v>57</v>
      </c>
      <c r="E5" s="86" t="s">
        <v>58</v>
      </c>
      <c r="F5" s="110" t="s">
        <v>59</v>
      </c>
      <c r="G5" s="87" t="s">
        <v>60</v>
      </c>
      <c r="H5" s="86" t="s">
        <v>61</v>
      </c>
      <c r="I5" s="86" t="s">
        <v>62</v>
      </c>
      <c r="J5" s="177" t="s">
        <v>71</v>
      </c>
    </row>
    <row r="6" spans="1:10" ht="19.5" customHeight="1">
      <c r="A6" s="185"/>
      <c r="B6" s="188"/>
      <c r="C6" s="191"/>
      <c r="D6" s="165" t="s">
        <v>64</v>
      </c>
      <c r="E6" s="167" t="s">
        <v>72</v>
      </c>
      <c r="F6" s="161" t="s">
        <v>70</v>
      </c>
      <c r="G6" s="169" t="s">
        <v>76</v>
      </c>
      <c r="H6" s="167" t="s">
        <v>72</v>
      </c>
      <c r="I6" s="181" t="s">
        <v>70</v>
      </c>
      <c r="J6" s="177"/>
    </row>
    <row r="7" spans="1:10" ht="30" customHeight="1" thickBot="1">
      <c r="A7" s="186"/>
      <c r="B7" s="188"/>
      <c r="C7" s="162"/>
      <c r="D7" s="166"/>
      <c r="E7" s="168"/>
      <c r="F7" s="162"/>
      <c r="G7" s="170"/>
      <c r="H7" s="168"/>
      <c r="I7" s="182"/>
      <c r="J7" s="177"/>
    </row>
    <row r="8" spans="1:10" ht="30" customHeight="1">
      <c r="A8" s="171" t="s">
        <v>68</v>
      </c>
      <c r="B8" s="172"/>
      <c r="C8" s="172"/>
      <c r="D8" s="196">
        <f>SUM(D13,D14,D15,D16,D17,D21,D31,D32,D33,D34,D35,D40,D43,D44,D48,D53,D58,D59,D61)</f>
        <v>1705510</v>
      </c>
      <c r="E8" s="196">
        <f>SUM(E13,E14,E15,E16,E17,E21,E31,E32,E33,E34,E35,E40,E43,E44,E48,E53,E58,E59,E61)</f>
        <v>174559</v>
      </c>
      <c r="F8" s="198">
        <f aca="true" t="shared" si="0" ref="F8:F20">E8/D8</f>
        <v>0.10235003019624628</v>
      </c>
      <c r="G8" s="200">
        <f>SUM(G13,G15,G16,G17,G18,G20,G33,G34,G35,G36,G37,G38,G41,G44,G46,G47,G49,G50,G52,G53,G54,G55,G56,G57,G59,G61,G62,G63)</f>
        <v>1697784</v>
      </c>
      <c r="H8" s="201">
        <f>SUM(H13,H15,H16,H17,H18,H20,H33,H34,H35,H36,H37,H38,H41,H44,H46,H47,H49,H50,H52,H53,H54,H55,H56,H57,H59,H61,H62,H63)</f>
        <v>171919</v>
      </c>
      <c r="I8" s="205">
        <f>H8/G8</f>
        <v>0.10126081998652361</v>
      </c>
      <c r="J8" s="198">
        <f>F8-I8</f>
        <v>0.001089210209722663</v>
      </c>
    </row>
    <row r="9" spans="1:10" ht="30" customHeight="1">
      <c r="A9" s="173" t="s">
        <v>63</v>
      </c>
      <c r="B9" s="174"/>
      <c r="C9" s="174"/>
      <c r="D9" s="24">
        <f>D8-D10</f>
        <v>1572569</v>
      </c>
      <c r="E9" s="24">
        <f>E8-E10</f>
        <v>158300</v>
      </c>
      <c r="F9" s="19">
        <f t="shared" si="0"/>
        <v>0.1006633095272767</v>
      </c>
      <c r="G9" s="202">
        <f>G8-G10</f>
        <v>1503304</v>
      </c>
      <c r="H9" s="96">
        <f>H8-H10</f>
        <v>151351</v>
      </c>
      <c r="I9" s="206">
        <f aca="true" t="shared" si="1" ref="I8:I13">H9/G9</f>
        <v>0.1006789045994689</v>
      </c>
      <c r="J9" s="19">
        <f aca="true" t="shared" si="2" ref="J9:J64">F9-I9</f>
        <v>-1.5595072192203796E-05</v>
      </c>
    </row>
    <row r="10" spans="1:10" ht="30" customHeight="1" thickBot="1">
      <c r="A10" s="175" t="s">
        <v>69</v>
      </c>
      <c r="B10" s="176"/>
      <c r="C10" s="176"/>
      <c r="D10" s="197">
        <f>SUM(D12,D20,D46,D47,D56,D57,D61)</f>
        <v>132941</v>
      </c>
      <c r="E10" s="197">
        <f>SUM(E12,E20,E46,E47,E56,E57,E61)</f>
        <v>16259</v>
      </c>
      <c r="F10" s="199">
        <f t="shared" si="0"/>
        <v>0.12230237473766559</v>
      </c>
      <c r="G10" s="203">
        <f>SUM(G12,G20,G46,G47,G50,G56,G57,G61,G62,G63)</f>
        <v>194480</v>
      </c>
      <c r="H10" s="204">
        <f>SUM(H12,H20,H46,H47,H50,H56,H57,H61,H62,H63)</f>
        <v>20568</v>
      </c>
      <c r="I10" s="207">
        <f t="shared" si="1"/>
        <v>0.10575894693541753</v>
      </c>
      <c r="J10" s="199">
        <f t="shared" si="2"/>
        <v>0.01654342780224806</v>
      </c>
    </row>
    <row r="11" spans="1:10" ht="19.5" customHeight="1">
      <c r="A11" s="151">
        <v>1</v>
      </c>
      <c r="B11" s="76">
        <v>1</v>
      </c>
      <c r="C11" s="77" t="s">
        <v>21</v>
      </c>
      <c r="D11" s="78">
        <v>226610</v>
      </c>
      <c r="E11" s="39">
        <v>20814</v>
      </c>
      <c r="F11" s="53">
        <f t="shared" si="0"/>
        <v>0.09184943294647191</v>
      </c>
      <c r="G11" s="93">
        <v>220846</v>
      </c>
      <c r="H11" s="93">
        <v>20850</v>
      </c>
      <c r="I11" s="79">
        <f t="shared" si="1"/>
        <v>0.09440967914293218</v>
      </c>
      <c r="J11" s="17">
        <f t="shared" si="2"/>
        <v>-0.002560246196460267</v>
      </c>
    </row>
    <row r="12" spans="1:10" ht="19.5" customHeight="1">
      <c r="A12" s="157"/>
      <c r="B12" s="65">
        <v>35</v>
      </c>
      <c r="C12" s="5" t="s">
        <v>43</v>
      </c>
      <c r="D12" s="23">
        <v>17395</v>
      </c>
      <c r="E12" s="38">
        <v>2191</v>
      </c>
      <c r="F12" s="18">
        <f t="shared" si="0"/>
        <v>0.12595573440643862</v>
      </c>
      <c r="G12" s="94">
        <v>17928</v>
      </c>
      <c r="H12" s="38">
        <v>2121</v>
      </c>
      <c r="I12" s="80">
        <f t="shared" si="1"/>
        <v>0.11830655957161981</v>
      </c>
      <c r="J12" s="18">
        <f t="shared" si="2"/>
        <v>0.007649174834818806</v>
      </c>
    </row>
    <row r="13" spans="1:10" ht="19.5" customHeight="1">
      <c r="A13" s="157"/>
      <c r="B13" s="155" t="s">
        <v>46</v>
      </c>
      <c r="C13" s="156"/>
      <c r="D13" s="45">
        <f>SUM(D11:D12)</f>
        <v>244005</v>
      </c>
      <c r="E13" s="45">
        <f>SUM(E11:E12)</f>
        <v>23005</v>
      </c>
      <c r="F13" s="46">
        <f>E13/D13</f>
        <v>0.09428085490051433</v>
      </c>
      <c r="G13" s="95">
        <f>SUM(G11:G12)</f>
        <v>238774</v>
      </c>
      <c r="H13" s="45">
        <f>SUM(H11:H12)</f>
        <v>22971</v>
      </c>
      <c r="I13" s="81">
        <f t="shared" si="1"/>
        <v>0.09620394180270883</v>
      </c>
      <c r="J13" s="46">
        <f t="shared" si="2"/>
        <v>-0.001923086902194504</v>
      </c>
    </row>
    <row r="14" spans="1:10" ht="19.5" customHeight="1">
      <c r="A14" s="4">
        <v>2</v>
      </c>
      <c r="B14" s="66">
        <v>2</v>
      </c>
      <c r="C14" s="6" t="s">
        <v>22</v>
      </c>
      <c r="D14" s="24">
        <v>154382</v>
      </c>
      <c r="E14" s="35">
        <v>17273</v>
      </c>
      <c r="F14" s="19">
        <f t="shared" si="0"/>
        <v>0.11188480522340688</v>
      </c>
      <c r="G14" s="111"/>
      <c r="H14" s="112"/>
      <c r="I14" s="113"/>
      <c r="J14" s="114"/>
    </row>
    <row r="15" spans="1:10" ht="19.5" customHeight="1">
      <c r="A15" s="4">
        <v>3</v>
      </c>
      <c r="B15" s="66">
        <v>3</v>
      </c>
      <c r="C15" s="6" t="s">
        <v>26</v>
      </c>
      <c r="D15" s="24">
        <v>118981</v>
      </c>
      <c r="E15" s="35">
        <v>11136</v>
      </c>
      <c r="F15" s="19">
        <f t="shared" si="0"/>
        <v>0.09359477563644615</v>
      </c>
      <c r="G15" s="96">
        <v>117318</v>
      </c>
      <c r="H15" s="35">
        <v>10097</v>
      </c>
      <c r="I15" s="82">
        <f>H15/G15</f>
        <v>0.08606522443273837</v>
      </c>
      <c r="J15" s="19">
        <f t="shared" si="2"/>
        <v>0.007529551203707782</v>
      </c>
    </row>
    <row r="16" spans="1:10" ht="19.5" customHeight="1">
      <c r="A16" s="4">
        <v>4</v>
      </c>
      <c r="B16" s="66">
        <v>4</v>
      </c>
      <c r="C16" s="7" t="s">
        <v>25</v>
      </c>
      <c r="D16" s="24">
        <v>119555</v>
      </c>
      <c r="E16" s="35">
        <v>9662</v>
      </c>
      <c r="F16" s="19">
        <f t="shared" si="0"/>
        <v>0.08081636067082096</v>
      </c>
      <c r="G16" s="96">
        <v>118023</v>
      </c>
      <c r="H16" s="35">
        <v>12428</v>
      </c>
      <c r="I16" s="82">
        <f>H16/G16</f>
        <v>0.10530150902790134</v>
      </c>
      <c r="J16" s="19">
        <f t="shared" si="2"/>
        <v>-0.024485148357080377</v>
      </c>
    </row>
    <row r="17" spans="1:10" ht="19.5" customHeight="1">
      <c r="A17" s="4">
        <v>5</v>
      </c>
      <c r="B17" s="66">
        <v>5</v>
      </c>
      <c r="C17" s="6" t="s">
        <v>24</v>
      </c>
      <c r="D17" s="24">
        <v>64203</v>
      </c>
      <c r="E17" s="35">
        <v>8415</v>
      </c>
      <c r="F17" s="19">
        <f t="shared" si="0"/>
        <v>0.13106864165225923</v>
      </c>
      <c r="G17" s="96">
        <v>64751</v>
      </c>
      <c r="H17" s="35">
        <v>7873</v>
      </c>
      <c r="I17" s="82">
        <f>H17/G17</f>
        <v>0.12158885577056724</v>
      </c>
      <c r="J17" s="19">
        <f t="shared" si="2"/>
        <v>0.009479785881691988</v>
      </c>
    </row>
    <row r="18" spans="1:10" ht="19.5" customHeight="1">
      <c r="A18" s="29">
        <v>6</v>
      </c>
      <c r="B18" s="67">
        <v>6</v>
      </c>
      <c r="C18" s="30" t="s">
        <v>0</v>
      </c>
      <c r="D18" s="137"/>
      <c r="E18" s="112"/>
      <c r="F18" s="114"/>
      <c r="G18" s="97">
        <v>42402</v>
      </c>
      <c r="H18" s="35">
        <v>3377</v>
      </c>
      <c r="I18" s="82">
        <f>H18/G18</f>
        <v>0.07964246969482572</v>
      </c>
      <c r="J18" s="19">
        <f t="shared" si="2"/>
        <v>-0.07964246969482572</v>
      </c>
    </row>
    <row r="19" spans="1:10" ht="19.5" customHeight="1">
      <c r="A19" s="152">
        <v>7</v>
      </c>
      <c r="B19" s="68">
        <v>7</v>
      </c>
      <c r="C19" s="40" t="s">
        <v>1</v>
      </c>
      <c r="D19" s="27">
        <v>64797</v>
      </c>
      <c r="E19" s="37">
        <v>4999</v>
      </c>
      <c r="F19" s="22">
        <f t="shared" si="0"/>
        <v>0.07714863342438694</v>
      </c>
      <c r="G19" s="115"/>
      <c r="H19" s="116"/>
      <c r="I19" s="117"/>
      <c r="J19" s="118"/>
    </row>
    <row r="20" spans="1:10" ht="19.5" customHeight="1">
      <c r="A20" s="153"/>
      <c r="B20" s="69">
        <v>44</v>
      </c>
      <c r="C20" s="41" t="s">
        <v>47</v>
      </c>
      <c r="D20" s="28">
        <v>14337</v>
      </c>
      <c r="E20" s="38">
        <v>1144</v>
      </c>
      <c r="F20" s="18">
        <f t="shared" si="0"/>
        <v>0.07979354118713818</v>
      </c>
      <c r="G20" s="99">
        <v>14788</v>
      </c>
      <c r="H20" s="38">
        <v>1627</v>
      </c>
      <c r="I20" s="82">
        <f>H20/G20</f>
        <v>0.11002163916689207</v>
      </c>
      <c r="J20" s="18">
        <f t="shared" si="2"/>
        <v>-0.0302280979797539</v>
      </c>
    </row>
    <row r="21" spans="1:10" ht="19.5" customHeight="1">
      <c r="A21" s="154"/>
      <c r="B21" s="155" t="s">
        <v>48</v>
      </c>
      <c r="C21" s="156"/>
      <c r="D21" s="42">
        <f>SUM(D19:D20)</f>
        <v>79134</v>
      </c>
      <c r="E21" s="43">
        <f>SUM(E19:E20)</f>
        <v>6143</v>
      </c>
      <c r="F21" s="44">
        <f>E21/D21</f>
        <v>0.0776278211641014</v>
      </c>
      <c r="G21" s="124"/>
      <c r="H21" s="125"/>
      <c r="I21" s="126"/>
      <c r="J21" s="127"/>
    </row>
    <row r="22" spans="1:10" ht="19.5" customHeight="1">
      <c r="A22" s="29">
        <v>8</v>
      </c>
      <c r="B22" s="67">
        <v>8</v>
      </c>
      <c r="C22" s="31" t="s">
        <v>23</v>
      </c>
      <c r="D22" s="137"/>
      <c r="E22" s="112"/>
      <c r="F22" s="114"/>
      <c r="G22" s="119"/>
      <c r="H22" s="112"/>
      <c r="I22" s="113"/>
      <c r="J22" s="114"/>
    </row>
    <row r="23" spans="1:10" ht="19.5" customHeight="1">
      <c r="A23" s="157">
        <v>9</v>
      </c>
      <c r="B23" s="70">
        <v>9</v>
      </c>
      <c r="C23" s="8" t="s">
        <v>30</v>
      </c>
      <c r="D23" s="138"/>
      <c r="E23" s="121"/>
      <c r="F23" s="123"/>
      <c r="G23" s="120"/>
      <c r="H23" s="121"/>
      <c r="I23" s="122"/>
      <c r="J23" s="123"/>
    </row>
    <row r="24" spans="1:10" ht="19.5" customHeight="1">
      <c r="A24" s="157"/>
      <c r="B24" s="71">
        <v>41</v>
      </c>
      <c r="C24" s="9" t="s">
        <v>17</v>
      </c>
      <c r="D24" s="139"/>
      <c r="E24" s="125"/>
      <c r="F24" s="127"/>
      <c r="G24" s="124"/>
      <c r="H24" s="125"/>
      <c r="I24" s="126"/>
      <c r="J24" s="127"/>
    </row>
    <row r="25" spans="1:10" ht="19.5" customHeight="1">
      <c r="A25" s="157"/>
      <c r="B25" s="155" t="s">
        <v>49</v>
      </c>
      <c r="C25" s="156"/>
      <c r="D25" s="140">
        <f>SUM(D23:D24)</f>
        <v>0</v>
      </c>
      <c r="E25" s="112">
        <f>SUM(E23:E24)</f>
        <v>0</v>
      </c>
      <c r="F25" s="114"/>
      <c r="G25" s="128"/>
      <c r="H25" s="112"/>
      <c r="I25" s="113"/>
      <c r="J25" s="114"/>
    </row>
    <row r="26" spans="1:10" ht="19.5" customHeight="1">
      <c r="A26" s="157">
        <v>10</v>
      </c>
      <c r="B26" s="64">
        <v>10</v>
      </c>
      <c r="C26" s="10" t="s">
        <v>29</v>
      </c>
      <c r="D26" s="141"/>
      <c r="E26" s="116"/>
      <c r="F26" s="118"/>
      <c r="G26" s="115"/>
      <c r="H26" s="116"/>
      <c r="I26" s="117"/>
      <c r="J26" s="118"/>
    </row>
    <row r="27" spans="1:10" ht="19.5" customHeight="1">
      <c r="A27" s="157"/>
      <c r="B27" s="65">
        <v>37</v>
      </c>
      <c r="C27" s="5" t="s">
        <v>13</v>
      </c>
      <c r="D27" s="142"/>
      <c r="E27" s="130"/>
      <c r="F27" s="132"/>
      <c r="G27" s="129"/>
      <c r="H27" s="130"/>
      <c r="I27" s="131"/>
      <c r="J27" s="132"/>
    </row>
    <row r="28" spans="1:10" ht="19.5" customHeight="1">
      <c r="A28" s="157"/>
      <c r="B28" s="163" t="s">
        <v>50</v>
      </c>
      <c r="C28" s="164"/>
      <c r="D28" s="140">
        <f>SUM(D26:D27)</f>
        <v>0</v>
      </c>
      <c r="E28" s="112">
        <f>SUM(E26:E27)</f>
        <v>0</v>
      </c>
      <c r="F28" s="114"/>
      <c r="G28" s="128"/>
      <c r="H28" s="112"/>
      <c r="I28" s="113"/>
      <c r="J28" s="114"/>
    </row>
    <row r="29" spans="1:10" s="32" customFormat="1" ht="19.5" customHeight="1">
      <c r="A29" s="152">
        <v>11</v>
      </c>
      <c r="B29" s="68">
        <v>11</v>
      </c>
      <c r="C29" s="40" t="s">
        <v>2</v>
      </c>
      <c r="D29" s="47">
        <v>24869</v>
      </c>
      <c r="E29" s="37">
        <v>3030</v>
      </c>
      <c r="F29" s="22">
        <f aca="true" t="shared" si="3" ref="F29:F35">E29/D29</f>
        <v>0.12183843339096867</v>
      </c>
      <c r="G29" s="133"/>
      <c r="H29" s="116"/>
      <c r="I29" s="117"/>
      <c r="J29" s="118"/>
    </row>
    <row r="30" spans="1:10" ht="19.5" customHeight="1">
      <c r="A30" s="153"/>
      <c r="B30" s="65">
        <v>12</v>
      </c>
      <c r="C30" s="5" t="s">
        <v>3</v>
      </c>
      <c r="D30" s="23">
        <v>37836</v>
      </c>
      <c r="E30" s="38">
        <v>5409</v>
      </c>
      <c r="F30" s="18">
        <f t="shared" si="3"/>
        <v>0.14295908658420553</v>
      </c>
      <c r="G30" s="129"/>
      <c r="H30" s="130"/>
      <c r="I30" s="131"/>
      <c r="J30" s="132"/>
    </row>
    <row r="31" spans="1:10" ht="19.5" customHeight="1">
      <c r="A31" s="154"/>
      <c r="B31" s="155" t="s">
        <v>51</v>
      </c>
      <c r="C31" s="156"/>
      <c r="D31" s="42">
        <f>SUM(D29:D30)</f>
        <v>62705</v>
      </c>
      <c r="E31" s="43">
        <f>SUM(E29:E30)</f>
        <v>8439</v>
      </c>
      <c r="F31" s="44">
        <f t="shared" si="3"/>
        <v>0.1345825691731122</v>
      </c>
      <c r="G31" s="124"/>
      <c r="H31" s="125"/>
      <c r="I31" s="126"/>
      <c r="J31" s="127"/>
    </row>
    <row r="32" spans="1:10" ht="19.5" customHeight="1">
      <c r="A32" s="4">
        <v>12</v>
      </c>
      <c r="B32" s="66">
        <v>13</v>
      </c>
      <c r="C32" s="6" t="s">
        <v>28</v>
      </c>
      <c r="D32" s="26">
        <v>64893</v>
      </c>
      <c r="E32" s="35">
        <v>8988</v>
      </c>
      <c r="F32" s="19">
        <f t="shared" si="3"/>
        <v>0.13850492348943647</v>
      </c>
      <c r="G32" s="111"/>
      <c r="H32" s="112"/>
      <c r="I32" s="113"/>
      <c r="J32" s="114"/>
    </row>
    <row r="33" spans="1:10" ht="19.5" customHeight="1">
      <c r="A33" s="4">
        <v>13</v>
      </c>
      <c r="B33" s="70">
        <v>14</v>
      </c>
      <c r="C33" s="11" t="s">
        <v>27</v>
      </c>
      <c r="D33" s="25">
        <v>92134</v>
      </c>
      <c r="E33" s="36">
        <v>6686</v>
      </c>
      <c r="F33" s="20">
        <f t="shared" si="3"/>
        <v>0.07256821585950897</v>
      </c>
      <c r="G33" s="100">
        <v>91722</v>
      </c>
      <c r="H33" s="36">
        <v>8648</v>
      </c>
      <c r="I33" s="82">
        <f aca="true" t="shared" si="4" ref="I33:I38">H33/G33</f>
        <v>0.09428490438498942</v>
      </c>
      <c r="J33" s="20">
        <f t="shared" si="2"/>
        <v>-0.02171668852548045</v>
      </c>
    </row>
    <row r="34" spans="1:10" ht="19.5" customHeight="1">
      <c r="A34" s="4">
        <v>14</v>
      </c>
      <c r="B34" s="66">
        <v>15</v>
      </c>
      <c r="C34" s="12" t="s">
        <v>4</v>
      </c>
      <c r="D34" s="24">
        <v>70428</v>
      </c>
      <c r="E34" s="35">
        <v>5620</v>
      </c>
      <c r="F34" s="19">
        <f t="shared" si="3"/>
        <v>0.07979780769012325</v>
      </c>
      <c r="G34" s="96">
        <v>68184</v>
      </c>
      <c r="H34" s="35">
        <v>8279</v>
      </c>
      <c r="I34" s="82">
        <f t="shared" si="4"/>
        <v>0.12142144784700223</v>
      </c>
      <c r="J34" s="19">
        <f t="shared" si="2"/>
        <v>-0.041623640156878985</v>
      </c>
    </row>
    <row r="35" spans="1:10" ht="19.5" customHeight="1">
      <c r="A35" s="4">
        <v>15</v>
      </c>
      <c r="B35" s="66">
        <v>16</v>
      </c>
      <c r="C35" s="12" t="s">
        <v>5</v>
      </c>
      <c r="D35" s="24">
        <v>182093</v>
      </c>
      <c r="E35" s="35">
        <v>16943</v>
      </c>
      <c r="F35" s="19">
        <f t="shared" si="3"/>
        <v>0.09304586118082518</v>
      </c>
      <c r="G35" s="96">
        <v>169434</v>
      </c>
      <c r="H35" s="35">
        <v>14249</v>
      </c>
      <c r="I35" s="82">
        <f t="shared" si="4"/>
        <v>0.08409764273994594</v>
      </c>
      <c r="J35" s="19">
        <f t="shared" si="2"/>
        <v>0.008948218440879244</v>
      </c>
    </row>
    <row r="36" spans="1:10" ht="19.5" customHeight="1">
      <c r="A36" s="4">
        <v>16</v>
      </c>
      <c r="B36" s="66">
        <v>17</v>
      </c>
      <c r="C36" s="12" t="s">
        <v>6</v>
      </c>
      <c r="D36" s="143"/>
      <c r="E36" s="112"/>
      <c r="F36" s="114"/>
      <c r="G36" s="96">
        <v>127350</v>
      </c>
      <c r="H36" s="35">
        <v>12592</v>
      </c>
      <c r="I36" s="82">
        <f t="shared" si="4"/>
        <v>0.09887711032587358</v>
      </c>
      <c r="J36" s="19">
        <f t="shared" si="2"/>
        <v>-0.09887711032587358</v>
      </c>
    </row>
    <row r="37" spans="1:10" s="32" customFormat="1" ht="19.5" customHeight="1">
      <c r="A37" s="4">
        <v>17</v>
      </c>
      <c r="B37" s="67">
        <v>18</v>
      </c>
      <c r="C37" s="33" t="s">
        <v>7</v>
      </c>
      <c r="D37" s="137"/>
      <c r="E37" s="112"/>
      <c r="F37" s="114"/>
      <c r="G37" s="97">
        <v>55211</v>
      </c>
      <c r="H37" s="35">
        <v>7156</v>
      </c>
      <c r="I37" s="82">
        <f t="shared" si="4"/>
        <v>0.1296118527105106</v>
      </c>
      <c r="J37" s="19">
        <f t="shared" si="2"/>
        <v>-0.1296118527105106</v>
      </c>
    </row>
    <row r="38" spans="1:10" s="32" customFormat="1" ht="19.5" customHeight="1">
      <c r="A38" s="152">
        <v>18</v>
      </c>
      <c r="B38" s="68">
        <v>19</v>
      </c>
      <c r="C38" s="48" t="s">
        <v>8</v>
      </c>
      <c r="D38" s="47">
        <v>24171</v>
      </c>
      <c r="E38" s="37">
        <v>3773</v>
      </c>
      <c r="F38" s="22">
        <f>E38/D38</f>
        <v>0.1560961482768607</v>
      </c>
      <c r="G38" s="101">
        <v>24389</v>
      </c>
      <c r="H38" s="37">
        <v>3305</v>
      </c>
      <c r="I38" s="83">
        <f t="shared" si="4"/>
        <v>0.1355119111074665</v>
      </c>
      <c r="J38" s="22">
        <f t="shared" si="2"/>
        <v>0.0205842371693942</v>
      </c>
    </row>
    <row r="39" spans="1:10" s="32" customFormat="1" ht="19.5" customHeight="1">
      <c r="A39" s="153"/>
      <c r="B39" s="65">
        <v>29</v>
      </c>
      <c r="C39" s="63" t="s">
        <v>42</v>
      </c>
      <c r="D39" s="23">
        <v>29752</v>
      </c>
      <c r="E39" s="38">
        <v>4456</v>
      </c>
      <c r="F39" s="18">
        <f>E39/D39</f>
        <v>0.14977144393654207</v>
      </c>
      <c r="G39" s="129"/>
      <c r="H39" s="130"/>
      <c r="I39" s="131"/>
      <c r="J39" s="132"/>
    </row>
    <row r="40" spans="1:10" s="32" customFormat="1" ht="19.5" customHeight="1">
      <c r="A40" s="154"/>
      <c r="B40" s="155" t="s">
        <v>52</v>
      </c>
      <c r="C40" s="156"/>
      <c r="D40" s="49">
        <f>SUM(D38:D39)</f>
        <v>53923</v>
      </c>
      <c r="E40" s="45">
        <f>SUM(E38:E39)</f>
        <v>8229</v>
      </c>
      <c r="F40" s="46">
        <f>E40/D40</f>
        <v>0.1526064944457838</v>
      </c>
      <c r="G40" s="119"/>
      <c r="H40" s="112"/>
      <c r="I40" s="113"/>
      <c r="J40" s="114"/>
    </row>
    <row r="41" spans="1:10" ht="19.5" customHeight="1">
      <c r="A41" s="4">
        <v>19</v>
      </c>
      <c r="B41" s="66">
        <v>20</v>
      </c>
      <c r="C41" s="12" t="s">
        <v>9</v>
      </c>
      <c r="D41" s="143"/>
      <c r="E41" s="112"/>
      <c r="F41" s="114"/>
      <c r="G41" s="96">
        <v>50758</v>
      </c>
      <c r="H41" s="35">
        <v>3687</v>
      </c>
      <c r="I41" s="82">
        <f>H41/G41</f>
        <v>0.07263879585484062</v>
      </c>
      <c r="J41" s="19">
        <f t="shared" si="2"/>
        <v>-0.07263879585484062</v>
      </c>
    </row>
    <row r="42" spans="1:10" ht="19.5" customHeight="1">
      <c r="A42" s="4">
        <v>20</v>
      </c>
      <c r="B42" s="66">
        <v>21</v>
      </c>
      <c r="C42" s="12" t="s">
        <v>34</v>
      </c>
      <c r="D42" s="143"/>
      <c r="E42" s="112"/>
      <c r="F42" s="114"/>
      <c r="G42" s="111"/>
      <c r="H42" s="112"/>
      <c r="I42" s="113"/>
      <c r="J42" s="114"/>
    </row>
    <row r="43" spans="1:10" ht="19.5" customHeight="1">
      <c r="A43" s="4">
        <v>21</v>
      </c>
      <c r="B43" s="66">
        <v>22</v>
      </c>
      <c r="C43" s="12" t="s">
        <v>33</v>
      </c>
      <c r="D43" s="24">
        <v>46589</v>
      </c>
      <c r="E43" s="35">
        <v>4967</v>
      </c>
      <c r="F43" s="19">
        <f aca="true" t="shared" si="5" ref="F43:F48">E43/D43</f>
        <v>0.10661314902659426</v>
      </c>
      <c r="G43" s="111"/>
      <c r="H43" s="112"/>
      <c r="I43" s="113"/>
      <c r="J43" s="114"/>
    </row>
    <row r="44" spans="1:10" ht="19.5" customHeight="1">
      <c r="A44" s="4">
        <v>22</v>
      </c>
      <c r="B44" s="66">
        <v>23</v>
      </c>
      <c r="C44" s="12" t="s">
        <v>32</v>
      </c>
      <c r="D44" s="24">
        <v>87996</v>
      </c>
      <c r="E44" s="35">
        <v>7453</v>
      </c>
      <c r="F44" s="19">
        <f t="shared" si="5"/>
        <v>0.08469703168325833</v>
      </c>
      <c r="G44" s="96">
        <v>88527</v>
      </c>
      <c r="H44" s="35">
        <v>10545</v>
      </c>
      <c r="I44" s="82">
        <f>H44/G44</f>
        <v>0.11911620183672778</v>
      </c>
      <c r="J44" s="19">
        <f t="shared" si="2"/>
        <v>-0.034419170153469444</v>
      </c>
    </row>
    <row r="45" spans="1:10" ht="19.5" customHeight="1">
      <c r="A45" s="149">
        <v>23</v>
      </c>
      <c r="B45" s="64">
        <v>24</v>
      </c>
      <c r="C45" s="50" t="s">
        <v>31</v>
      </c>
      <c r="D45" s="27">
        <v>44450</v>
      </c>
      <c r="E45" s="37">
        <v>6177</v>
      </c>
      <c r="F45" s="22">
        <f t="shared" si="5"/>
        <v>0.13896512935883015</v>
      </c>
      <c r="G45" s="115"/>
      <c r="H45" s="116"/>
      <c r="I45" s="117"/>
      <c r="J45" s="118"/>
    </row>
    <row r="46" spans="1:10" ht="19.5" customHeight="1">
      <c r="A46" s="150"/>
      <c r="B46" s="72">
        <v>42</v>
      </c>
      <c r="C46" s="54" t="s">
        <v>18</v>
      </c>
      <c r="D46" s="55">
        <v>7437</v>
      </c>
      <c r="E46" s="56">
        <v>365</v>
      </c>
      <c r="F46" s="57">
        <f t="shared" si="5"/>
        <v>0.0490789296759446</v>
      </c>
      <c r="G46" s="102">
        <v>7717</v>
      </c>
      <c r="H46" s="56">
        <v>694</v>
      </c>
      <c r="I46" s="85">
        <f>H46/G46</f>
        <v>0.08993132046131916</v>
      </c>
      <c r="J46" s="57">
        <f t="shared" si="2"/>
        <v>-0.04085239078537456</v>
      </c>
    </row>
    <row r="47" spans="1:10" ht="19.5" customHeight="1">
      <c r="A47" s="150"/>
      <c r="B47" s="71">
        <v>43</v>
      </c>
      <c r="C47" s="51" t="s">
        <v>19</v>
      </c>
      <c r="D47" s="52">
        <v>20621</v>
      </c>
      <c r="E47" s="39">
        <v>1926</v>
      </c>
      <c r="F47" s="53">
        <f t="shared" si="5"/>
        <v>0.0933999321080452</v>
      </c>
      <c r="G47" s="103">
        <v>20601</v>
      </c>
      <c r="H47" s="39">
        <v>1835</v>
      </c>
      <c r="I47" s="79">
        <f>H47/G47</f>
        <v>0.0890733459540799</v>
      </c>
      <c r="J47" s="53">
        <f t="shared" si="2"/>
        <v>0.004326586153965306</v>
      </c>
    </row>
    <row r="48" spans="1:10" ht="19.5" customHeight="1">
      <c r="A48" s="151"/>
      <c r="B48" s="147" t="s">
        <v>53</v>
      </c>
      <c r="C48" s="148"/>
      <c r="D48" s="58">
        <f>SUM(D45:D47)</f>
        <v>72508</v>
      </c>
      <c r="E48" s="59">
        <f>SUM(E45:E47)</f>
        <v>8468</v>
      </c>
      <c r="F48" s="60">
        <f t="shared" si="5"/>
        <v>0.1167871131461356</v>
      </c>
      <c r="G48" s="115"/>
      <c r="H48" s="116"/>
      <c r="I48" s="117"/>
      <c r="J48" s="118"/>
    </row>
    <row r="49" spans="1:10" ht="19.5" customHeight="1">
      <c r="A49" s="157">
        <v>24</v>
      </c>
      <c r="B49" s="64">
        <v>25</v>
      </c>
      <c r="C49" s="14" t="s">
        <v>38</v>
      </c>
      <c r="D49" s="141"/>
      <c r="E49" s="116"/>
      <c r="F49" s="118"/>
      <c r="G49" s="98">
        <v>37117</v>
      </c>
      <c r="H49" s="37">
        <v>4858</v>
      </c>
      <c r="I49" s="83">
        <f>H49/G49</f>
        <v>0.1308834226904114</v>
      </c>
      <c r="J49" s="22">
        <f t="shared" si="2"/>
        <v>-0.1308834226904114</v>
      </c>
    </row>
    <row r="50" spans="1:10" ht="19.5" customHeight="1">
      <c r="A50" s="157"/>
      <c r="B50" s="65">
        <v>40</v>
      </c>
      <c r="C50" s="15" t="s">
        <v>16</v>
      </c>
      <c r="D50" s="142"/>
      <c r="E50" s="130"/>
      <c r="F50" s="132"/>
      <c r="G50" s="94">
        <v>8355</v>
      </c>
      <c r="H50" s="38">
        <v>723</v>
      </c>
      <c r="I50" s="80">
        <f>H50/G50</f>
        <v>0.08653500897666068</v>
      </c>
      <c r="J50" s="18">
        <f t="shared" si="2"/>
        <v>-0.08653500897666068</v>
      </c>
    </row>
    <row r="51" spans="1:10" ht="19.5" customHeight="1">
      <c r="A51" s="157"/>
      <c r="B51" s="155" t="s">
        <v>54</v>
      </c>
      <c r="C51" s="156"/>
      <c r="D51" s="140">
        <f>SUM(D49:D50)</f>
        <v>0</v>
      </c>
      <c r="E51" s="112">
        <f>SUM(E49:E50)</f>
        <v>0</v>
      </c>
      <c r="F51" s="114"/>
      <c r="G51" s="95">
        <f>SUM(G49:G50)</f>
        <v>45472</v>
      </c>
      <c r="H51" s="45">
        <f>SUM(H49:H50)</f>
        <v>5581</v>
      </c>
      <c r="I51" s="81">
        <f>H51/G51</f>
        <v>0.12273486980999296</v>
      </c>
      <c r="J51" s="46">
        <f t="shared" si="2"/>
        <v>-0.12273486980999296</v>
      </c>
    </row>
    <row r="52" spans="1:10" s="32" customFormat="1" ht="19.5" customHeight="1">
      <c r="A52" s="29">
        <v>25</v>
      </c>
      <c r="B52" s="67">
        <v>26</v>
      </c>
      <c r="C52" s="33" t="s">
        <v>37</v>
      </c>
      <c r="D52" s="137"/>
      <c r="E52" s="112"/>
      <c r="F52" s="114"/>
      <c r="G52" s="97">
        <v>35201</v>
      </c>
      <c r="H52" s="35">
        <v>3331</v>
      </c>
      <c r="I52" s="82">
        <f aca="true" t="shared" si="6" ref="I52:I57">H52/G52</f>
        <v>0.09462799352291128</v>
      </c>
      <c r="J52" s="19">
        <f t="shared" si="2"/>
        <v>-0.09462799352291128</v>
      </c>
    </row>
    <row r="53" spans="1:10" ht="19.5" customHeight="1">
      <c r="A53" s="4">
        <v>26</v>
      </c>
      <c r="B53" s="66">
        <v>27</v>
      </c>
      <c r="C53" s="12" t="s">
        <v>36</v>
      </c>
      <c r="D53" s="24">
        <v>36295</v>
      </c>
      <c r="E53" s="35">
        <v>4021</v>
      </c>
      <c r="F53" s="19">
        <f>E53/D53</f>
        <v>0.11078660972585756</v>
      </c>
      <c r="G53" s="96">
        <v>37509</v>
      </c>
      <c r="H53" s="35">
        <v>3997</v>
      </c>
      <c r="I53" s="82">
        <f t="shared" si="6"/>
        <v>0.10656109200458556</v>
      </c>
      <c r="J53" s="19">
        <f t="shared" si="2"/>
        <v>0.0042255177212719985</v>
      </c>
    </row>
    <row r="54" spans="1:10" ht="19.5" customHeight="1">
      <c r="A54" s="4">
        <v>27</v>
      </c>
      <c r="B54" s="66">
        <v>28</v>
      </c>
      <c r="C54" s="13" t="s">
        <v>35</v>
      </c>
      <c r="D54" s="143"/>
      <c r="E54" s="112"/>
      <c r="F54" s="114"/>
      <c r="G54" s="96">
        <v>73894</v>
      </c>
      <c r="H54" s="35">
        <v>6809</v>
      </c>
      <c r="I54" s="82">
        <f t="shared" si="6"/>
        <v>0.09214550572441606</v>
      </c>
      <c r="J54" s="19">
        <f t="shared" si="2"/>
        <v>-0.09214550572441606</v>
      </c>
    </row>
    <row r="55" spans="1:10" s="32" customFormat="1" ht="19.5" customHeight="1">
      <c r="A55" s="152">
        <v>28</v>
      </c>
      <c r="B55" s="68">
        <v>30</v>
      </c>
      <c r="C55" s="48" t="s">
        <v>41</v>
      </c>
      <c r="D55" s="47">
        <v>40442</v>
      </c>
      <c r="E55" s="37">
        <v>6046</v>
      </c>
      <c r="F55" s="22">
        <f>E55/D55</f>
        <v>0.14949804658523316</v>
      </c>
      <c r="G55" s="101">
        <v>41029</v>
      </c>
      <c r="H55" s="37">
        <v>6069</v>
      </c>
      <c r="I55" s="83">
        <f t="shared" si="6"/>
        <v>0.1479197640693168</v>
      </c>
      <c r="J55" s="22">
        <f t="shared" si="2"/>
        <v>0.0015782825159163516</v>
      </c>
    </row>
    <row r="56" spans="1:10" s="32" customFormat="1" ht="19.5" customHeight="1">
      <c r="A56" s="153"/>
      <c r="B56" s="73">
        <v>33</v>
      </c>
      <c r="C56" s="61" t="s">
        <v>10</v>
      </c>
      <c r="D56" s="62">
        <v>27921</v>
      </c>
      <c r="E56" s="56">
        <v>4866</v>
      </c>
      <c r="F56" s="57">
        <f>E56/D56</f>
        <v>0.1742774255936392</v>
      </c>
      <c r="G56" s="104">
        <v>28039</v>
      </c>
      <c r="H56" s="56">
        <v>4025</v>
      </c>
      <c r="I56" s="85">
        <f t="shared" si="6"/>
        <v>0.1435500552801455</v>
      </c>
      <c r="J56" s="57">
        <f t="shared" si="2"/>
        <v>0.030727370313493707</v>
      </c>
    </row>
    <row r="57" spans="1:10" s="32" customFormat="1" ht="19.5" customHeight="1">
      <c r="A57" s="153"/>
      <c r="B57" s="71">
        <v>34</v>
      </c>
      <c r="C57" s="16" t="s">
        <v>11</v>
      </c>
      <c r="D57" s="34">
        <v>14083</v>
      </c>
      <c r="E57" s="34">
        <v>2253</v>
      </c>
      <c r="F57" s="21">
        <f>E57/D57</f>
        <v>0.15998011787261238</v>
      </c>
      <c r="G57" s="105">
        <v>14573</v>
      </c>
      <c r="H57" s="34">
        <v>2145</v>
      </c>
      <c r="I57" s="84">
        <f t="shared" si="6"/>
        <v>0.1471900089206066</v>
      </c>
      <c r="J57" s="21">
        <f t="shared" si="2"/>
        <v>0.012790108952005774</v>
      </c>
    </row>
    <row r="58" spans="1:10" ht="19.5" customHeight="1">
      <c r="A58" s="154"/>
      <c r="B58" s="147" t="s">
        <v>55</v>
      </c>
      <c r="C58" s="148"/>
      <c r="D58" s="45">
        <f>SUM(D55:D57)</f>
        <v>82446</v>
      </c>
      <c r="E58" s="45">
        <f>SUM(E55:E57)</f>
        <v>13165</v>
      </c>
      <c r="F58" s="46">
        <f>E58/D58</f>
        <v>0.1596802755743153</v>
      </c>
      <c r="G58" s="95">
        <f>SUM(G55:G57)</f>
        <v>83641</v>
      </c>
      <c r="H58" s="45">
        <f>SUM(H55:H57)</f>
        <v>12239</v>
      </c>
      <c r="I58" s="81">
        <f>H58/G58</f>
        <v>0.14632775791776761</v>
      </c>
      <c r="J58" s="46">
        <f t="shared" si="2"/>
        <v>0.013352517656547686</v>
      </c>
    </row>
    <row r="59" spans="1:10" ht="19.5" customHeight="1">
      <c r="A59" s="4">
        <v>29</v>
      </c>
      <c r="B59" s="66">
        <v>31</v>
      </c>
      <c r="C59" s="12" t="s">
        <v>40</v>
      </c>
      <c r="D59" s="35">
        <v>42093</v>
      </c>
      <c r="E59" s="24">
        <v>2432</v>
      </c>
      <c r="F59" s="19">
        <f>E59/D59</f>
        <v>0.05777682750100967</v>
      </c>
      <c r="G59" s="106">
        <v>39639</v>
      </c>
      <c r="H59" s="24">
        <v>3201</v>
      </c>
      <c r="I59" s="82">
        <f>H59/G59</f>
        <v>0.0807538030727314</v>
      </c>
      <c r="J59" s="19">
        <f t="shared" si="2"/>
        <v>-0.022976975571721736</v>
      </c>
    </row>
    <row r="60" spans="1:10" ht="19.5" customHeight="1">
      <c r="A60" s="4">
        <v>30</v>
      </c>
      <c r="B60" s="66">
        <v>32</v>
      </c>
      <c r="C60" s="12" t="s">
        <v>39</v>
      </c>
      <c r="D60" s="140"/>
      <c r="E60" s="134"/>
      <c r="F60" s="114"/>
      <c r="G60" s="128"/>
      <c r="H60" s="134"/>
      <c r="I60" s="113"/>
      <c r="J60" s="114"/>
    </row>
    <row r="61" spans="1:10" ht="19.5" customHeight="1">
      <c r="A61" s="4">
        <v>31</v>
      </c>
      <c r="B61" s="66">
        <v>36</v>
      </c>
      <c r="C61" s="12" t="s">
        <v>12</v>
      </c>
      <c r="D61" s="35">
        <v>31147</v>
      </c>
      <c r="E61" s="35">
        <v>3514</v>
      </c>
      <c r="F61" s="19">
        <f>E61/D61</f>
        <v>0.11281985423957364</v>
      </c>
      <c r="G61" s="106">
        <v>30250</v>
      </c>
      <c r="H61" s="35">
        <v>3244</v>
      </c>
      <c r="I61" s="82">
        <f>H61/G61</f>
        <v>0.1072396694214876</v>
      </c>
      <c r="J61" s="19">
        <f t="shared" si="2"/>
        <v>0.005580184818086031</v>
      </c>
    </row>
    <row r="62" spans="1:10" ht="19.5" customHeight="1">
      <c r="A62" s="157">
        <v>32</v>
      </c>
      <c r="B62" s="64">
        <v>38</v>
      </c>
      <c r="C62" s="14" t="s">
        <v>14</v>
      </c>
      <c r="D62" s="144"/>
      <c r="E62" s="116"/>
      <c r="F62" s="118"/>
      <c r="G62" s="107">
        <v>13749</v>
      </c>
      <c r="H62" s="37">
        <v>1314</v>
      </c>
      <c r="I62" s="83">
        <f>H62/G62</f>
        <v>0.09557058695177831</v>
      </c>
      <c r="J62" s="22">
        <f t="shared" si="2"/>
        <v>-0.09557058695177831</v>
      </c>
    </row>
    <row r="63" spans="1:10" ht="19.5" customHeight="1">
      <c r="A63" s="157"/>
      <c r="B63" s="65">
        <v>39</v>
      </c>
      <c r="C63" s="15" t="s">
        <v>15</v>
      </c>
      <c r="D63" s="145"/>
      <c r="E63" s="130"/>
      <c r="F63" s="132"/>
      <c r="G63" s="108">
        <v>38480</v>
      </c>
      <c r="H63" s="38">
        <v>2840</v>
      </c>
      <c r="I63" s="80">
        <f>H63/G63</f>
        <v>0.07380457380457381</v>
      </c>
      <c r="J63" s="18">
        <f t="shared" si="2"/>
        <v>-0.07380457380457381</v>
      </c>
    </row>
    <row r="64" spans="1:10" ht="19.5" customHeight="1" thickBot="1">
      <c r="A64" s="158"/>
      <c r="B64" s="159" t="s">
        <v>56</v>
      </c>
      <c r="C64" s="160"/>
      <c r="D64" s="146"/>
      <c r="E64" s="135"/>
      <c r="F64" s="136"/>
      <c r="G64" s="109">
        <f>SUM(G62:G63)</f>
        <v>52229</v>
      </c>
      <c r="H64" s="90">
        <f>SUM(H62:H63)</f>
        <v>4154</v>
      </c>
      <c r="I64" s="92">
        <f>H64/G64</f>
        <v>0.07953435830668786</v>
      </c>
      <c r="J64" s="91">
        <f t="shared" si="2"/>
        <v>-0.07953435830668786</v>
      </c>
    </row>
    <row r="65" ht="19.5" customHeight="1"/>
  </sheetData>
  <sheetProtection/>
  <mergeCells count="38">
    <mergeCell ref="J5:J7"/>
    <mergeCell ref="I3:J3"/>
    <mergeCell ref="I1:J1"/>
    <mergeCell ref="A2:J2"/>
    <mergeCell ref="I6:I7"/>
    <mergeCell ref="A4:A7"/>
    <mergeCell ref="B4:B7"/>
    <mergeCell ref="C4:C7"/>
    <mergeCell ref="D4:F4"/>
    <mergeCell ref="G4:I4"/>
    <mergeCell ref="B25:C25"/>
    <mergeCell ref="G6:G7"/>
    <mergeCell ref="H6:H7"/>
    <mergeCell ref="A8:C8"/>
    <mergeCell ref="A9:C9"/>
    <mergeCell ref="A10:C10"/>
    <mergeCell ref="A26:A28"/>
    <mergeCell ref="F6:F7"/>
    <mergeCell ref="B28:C28"/>
    <mergeCell ref="D6:D7"/>
    <mergeCell ref="E6:E7"/>
    <mergeCell ref="A19:A21"/>
    <mergeCell ref="B21:C21"/>
    <mergeCell ref="A11:A13"/>
    <mergeCell ref="B13:C13"/>
    <mergeCell ref="A23:A25"/>
    <mergeCell ref="B58:C58"/>
    <mergeCell ref="A55:A58"/>
    <mergeCell ref="A62:A64"/>
    <mergeCell ref="B64:C64"/>
    <mergeCell ref="A49:A51"/>
    <mergeCell ref="B51:C51"/>
    <mergeCell ref="B48:C48"/>
    <mergeCell ref="A45:A48"/>
    <mergeCell ref="A29:A31"/>
    <mergeCell ref="B31:C31"/>
    <mergeCell ref="A38:A40"/>
    <mergeCell ref="B40:C40"/>
  </mergeCells>
  <printOptions horizontalCentered="1"/>
  <pageMargins left="0.3937007874015748" right="0.3937007874015748" top="0.984251968503937" bottom="0.1968503937007874" header="0.72" footer="0.5118110236220472"/>
  <pageSetup cellComments="asDisplayed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企画部情報政策課</cp:lastModifiedBy>
  <cp:lastPrinted>2018-12-08T00:55:55Z</cp:lastPrinted>
  <dcterms:created xsi:type="dcterms:W3CDTF">2004-04-12T06:19:15Z</dcterms:created>
  <dcterms:modified xsi:type="dcterms:W3CDTF">2018-12-08T08:57:53Z</dcterms:modified>
  <cp:category/>
  <cp:version/>
  <cp:contentType/>
  <cp:contentStatus/>
</cp:coreProperties>
</file>