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04030145\Downloads\"/>
    </mc:Choice>
  </mc:AlternateContent>
  <xr:revisionPtr revIDLastSave="0" documentId="13_ncr:1_{5C661F6D-2658-4EA4-A49D-25AD78AEF0E5}" xr6:coauthVersionLast="47" xr6:coauthVersionMax="47" xr10:uidLastSave="{00000000-0000-0000-0000-000000000000}"/>
  <bookViews>
    <workbookView xWindow="-120" yWindow="-120" windowWidth="20730" windowHeight="11160" xr2:uid="{AB9FE455-E721-42C6-80FB-A8BE7A2E3E6C}"/>
  </bookViews>
  <sheets>
    <sheet name="県議会議員選挙区別" sheetId="4" r:id="rId1"/>
    <sheet name="選挙人名簿" sheetId="2" r:id="rId2"/>
    <sheet name="在外選挙人名簿" sheetId="3" r:id="rId3"/>
  </sheets>
  <definedNames>
    <definedName name="_xlnm.Print_Area" localSheetId="0">県議会議員選挙区別!$A$1:$G$58</definedName>
    <definedName name="_xlnm.Print_Area" localSheetId="2">在外選挙人名簿!$A$1:$F$59</definedName>
    <definedName name="_xlnm.Print_Area" localSheetId="1">選挙人名簿!$A$1:$G$59</definedName>
    <definedName name="_xlnm.Print_Titles" localSheetId="0">県議会議員選挙区別!$2:$2</definedName>
    <definedName name="_xlnm.Print_Titles" localSheetId="2">在外選挙人名簿!$1:$4</definedName>
    <definedName name="_xlnm.Print_Titles" localSheetId="1">選挙人名簿!$B:$C,選挙人名簿!$1:$4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2" l="1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F59" i="3" s="1"/>
  <c r="E52" i="3"/>
  <c r="E59" i="3" s="1"/>
  <c r="D52" i="3"/>
  <c r="D59" i="3" s="1"/>
  <c r="F51" i="3"/>
  <c r="E51" i="3"/>
  <c r="D51" i="3"/>
  <c r="F50" i="3"/>
  <c r="E50" i="3"/>
  <c r="D50" i="3"/>
  <c r="F49" i="3"/>
  <c r="E49" i="3"/>
  <c r="D49" i="3"/>
  <c r="F52" i="2"/>
  <c r="E52" i="2"/>
  <c r="E59" i="2"/>
  <c r="D59" i="2"/>
  <c r="D58" i="2"/>
  <c r="D57" i="2"/>
  <c r="D56" i="2"/>
  <c r="D55" i="2"/>
  <c r="D54" i="2"/>
  <c r="D53" i="2"/>
  <c r="D52" i="2"/>
  <c r="D51" i="2"/>
  <c r="D50" i="2"/>
  <c r="D49" i="2"/>
  <c r="F58" i="2"/>
  <c r="E58" i="2"/>
  <c r="F57" i="2"/>
  <c r="E57" i="2"/>
  <c r="F56" i="2"/>
  <c r="E56" i="2"/>
  <c r="F55" i="2"/>
  <c r="E55" i="2"/>
  <c r="F54" i="2"/>
  <c r="E54" i="2"/>
  <c r="F53" i="2"/>
  <c r="E53" i="2"/>
  <c r="F51" i="2"/>
  <c r="E51" i="2"/>
  <c r="F50" i="2"/>
  <c r="E50" i="2"/>
  <c r="F49" i="2"/>
  <c r="E49" i="2"/>
  <c r="E61" i="4"/>
  <c r="D61" i="4"/>
  <c r="B61" i="4" l="1"/>
  <c r="G60" i="4" s="1"/>
  <c r="E61" i="3" l="1"/>
  <c r="D61" i="3"/>
  <c r="F62" i="3" l="1"/>
  <c r="F61" i="3"/>
  <c r="D62" i="3" l="1"/>
  <c r="E62" i="3"/>
</calcChain>
</file>

<file path=xl/sharedStrings.xml><?xml version="1.0" encoding="utf-8"?>
<sst xmlns="http://schemas.openxmlformats.org/spreadsheetml/2006/main" count="312" uniqueCount="119">
  <si>
    <t>市町村名</t>
  </si>
  <si>
    <t>男</t>
    <rPh sb="0" eb="1">
      <t>オトコ</t>
    </rPh>
    <phoneticPr fontId="3"/>
  </si>
  <si>
    <t>女</t>
    <rPh sb="0" eb="1">
      <t>オンナ</t>
    </rPh>
    <phoneticPr fontId="3"/>
  </si>
  <si>
    <t>城里町</t>
    <rPh sb="0" eb="1">
      <t>シロ</t>
    </rPh>
    <rPh sb="1" eb="2">
      <t>サト</t>
    </rPh>
    <rPh sb="2" eb="3">
      <t>マチ</t>
    </rPh>
    <phoneticPr fontId="3"/>
  </si>
  <si>
    <t>日立市</t>
  </si>
  <si>
    <t>土浦市</t>
  </si>
  <si>
    <t>古河市</t>
  </si>
  <si>
    <t>石岡市</t>
  </si>
  <si>
    <t>結城市</t>
  </si>
  <si>
    <t>下妻市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</si>
  <si>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</si>
  <si>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</si>
  <si>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</si>
  <si>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</si>
  <si>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</si>
  <si>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</si>
  <si>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</si>
  <si>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</si>
  <si>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那珂市</t>
    <rPh sb="0" eb="2">
      <t>ナカ</t>
    </rPh>
    <rPh sb="2" eb="3">
      <t>シ</t>
    </rPh>
    <phoneticPr fontId="3"/>
  </si>
  <si>
    <t>坂東市</t>
    <rPh sb="0" eb="2">
      <t>バンドウ</t>
    </rPh>
    <rPh sb="2" eb="3">
      <t>シ</t>
    </rPh>
    <phoneticPr fontId="3"/>
  </si>
  <si>
    <t>稲敷市</t>
    <rPh sb="0" eb="2">
      <t>イナシキ</t>
    </rPh>
    <rPh sb="2" eb="3">
      <t>シ</t>
    </rPh>
    <phoneticPr fontId="3"/>
  </si>
  <si>
    <t>かすみがうら市</t>
    <rPh sb="6" eb="7">
      <t>シ</t>
    </rPh>
    <phoneticPr fontId="3"/>
  </si>
  <si>
    <t>桜川市</t>
    <rPh sb="0" eb="2">
      <t>サクラガワ</t>
    </rPh>
    <rPh sb="2" eb="3">
      <t>シ</t>
    </rPh>
    <phoneticPr fontId="3"/>
  </si>
  <si>
    <t>神栖市</t>
    <rPh sb="0" eb="2">
      <t>カミス</t>
    </rPh>
    <rPh sb="2" eb="3">
      <t>シ</t>
    </rPh>
    <phoneticPr fontId="3"/>
  </si>
  <si>
    <t>鉾田市</t>
    <rPh sb="0" eb="2">
      <t>ホコタ</t>
    </rPh>
    <rPh sb="2" eb="3">
      <t>シ</t>
    </rPh>
    <phoneticPr fontId="3"/>
  </si>
  <si>
    <t>つくばみらい市</t>
    <rPh sb="6" eb="7">
      <t>シ</t>
    </rPh>
    <phoneticPr fontId="3"/>
  </si>
  <si>
    <t>美浦村</t>
  </si>
  <si>
    <t>阿見町</t>
  </si>
  <si>
    <t>計</t>
  </si>
  <si>
    <t>番号</t>
    <rPh sb="0" eb="2">
      <t>バンゴウ</t>
    </rPh>
    <phoneticPr fontId="3"/>
  </si>
  <si>
    <t>選挙区</t>
  </si>
  <si>
    <t>選挙人名簿登録者総数（今回調査時点登録者総数）</t>
    <rPh sb="0" eb="3">
      <t>センキョニン</t>
    </rPh>
    <rPh sb="3" eb="5">
      <t>メイボ</t>
    </rPh>
    <rPh sb="5" eb="8">
      <t>トウロクシャ</t>
    </rPh>
    <rPh sb="8" eb="10">
      <t>ソウスウ</t>
    </rPh>
    <rPh sb="11" eb="13">
      <t>コンカイ</t>
    </rPh>
    <rPh sb="13" eb="15">
      <t>チョウサ</t>
    </rPh>
    <rPh sb="15" eb="17">
      <t>ジテン</t>
    </rPh>
    <rPh sb="17" eb="20">
      <t>トウロクシャ</t>
    </rPh>
    <rPh sb="20" eb="22">
      <t>ソウスウ</t>
    </rPh>
    <phoneticPr fontId="3"/>
  </si>
  <si>
    <t>備　考</t>
    <rPh sb="0" eb="1">
      <t>ソナエ</t>
    </rPh>
    <rPh sb="2" eb="3">
      <t>コウ</t>
    </rPh>
    <phoneticPr fontId="3"/>
  </si>
  <si>
    <t>男</t>
  </si>
  <si>
    <t>女</t>
  </si>
  <si>
    <t>水戸市</t>
  </si>
  <si>
    <t>０１</t>
    <phoneticPr fontId="3"/>
  </si>
  <si>
    <t>０５</t>
    <phoneticPr fontId="3"/>
  </si>
  <si>
    <t>０６</t>
    <phoneticPr fontId="3"/>
  </si>
  <si>
    <t>０７</t>
    <phoneticPr fontId="3"/>
  </si>
  <si>
    <t>龍ケ崎市</t>
  </si>
  <si>
    <t>０３</t>
    <phoneticPr fontId="3"/>
  </si>
  <si>
    <t>常総市</t>
    <rPh sb="0" eb="2">
      <t>ジョウソウ</t>
    </rPh>
    <phoneticPr fontId="3"/>
  </si>
  <si>
    <t>常陸太田市</t>
  </si>
  <si>
    <t>０４</t>
    <phoneticPr fontId="3"/>
  </si>
  <si>
    <t>０２</t>
    <phoneticPr fontId="3"/>
  </si>
  <si>
    <t>潮来市</t>
  </si>
  <si>
    <t>守谷市</t>
    <rPh sb="0" eb="2">
      <t>モリヤ</t>
    </rPh>
    <rPh sb="2" eb="3">
      <t>シ</t>
    </rPh>
    <phoneticPr fontId="3"/>
  </si>
  <si>
    <t>常陸大宮市</t>
    <rPh sb="0" eb="2">
      <t>ヒタチ</t>
    </rPh>
    <rPh sb="2" eb="4">
      <t>オオミヤ</t>
    </rPh>
    <rPh sb="4" eb="5">
      <t>シ</t>
    </rPh>
    <phoneticPr fontId="3"/>
  </si>
  <si>
    <t>筑西市</t>
    <rPh sb="0" eb="1">
      <t>チク</t>
    </rPh>
    <rPh sb="1" eb="2">
      <t>セイ</t>
    </rPh>
    <rPh sb="2" eb="3">
      <t>シ</t>
    </rPh>
    <phoneticPr fontId="3"/>
  </si>
  <si>
    <t>行方市</t>
    <rPh sb="0" eb="2">
      <t>ナメガタ</t>
    </rPh>
    <rPh sb="2" eb="3">
      <t>シ</t>
    </rPh>
    <phoneticPr fontId="3"/>
  </si>
  <si>
    <t>小美玉市</t>
    <rPh sb="0" eb="1">
      <t>オ</t>
    </rPh>
    <rPh sb="1" eb="2">
      <t>ミ</t>
    </rPh>
    <rPh sb="2" eb="3">
      <t>タマ</t>
    </rPh>
    <rPh sb="3" eb="4">
      <t>シ</t>
    </rPh>
    <phoneticPr fontId="3"/>
  </si>
  <si>
    <t>茨城町</t>
  </si>
  <si>
    <t>大洗町</t>
  </si>
  <si>
    <t>東海村</t>
  </si>
  <si>
    <t>大子町</t>
  </si>
  <si>
    <t>河内町</t>
  </si>
  <si>
    <t>八千代町</t>
  </si>
  <si>
    <t>五霞町</t>
  </si>
  <si>
    <t>境町</t>
  </si>
  <si>
    <t>利根町</t>
  </si>
  <si>
    <t>市計</t>
  </si>
  <si>
    <t>町計</t>
  </si>
  <si>
    <t>村計</t>
  </si>
  <si>
    <t>衆1</t>
  </si>
  <si>
    <t>衆2</t>
  </si>
  <si>
    <t>衆3</t>
  </si>
  <si>
    <t>衆4</t>
  </si>
  <si>
    <t>衆5</t>
  </si>
  <si>
    <t>衆6</t>
  </si>
  <si>
    <t>衆7</t>
  </si>
  <si>
    <t>県計</t>
  </si>
  <si>
    <t>在外選挙人名簿登録者総数（今回調査時点登録者総数）</t>
    <rPh sb="0" eb="2">
      <t>ザイガイ</t>
    </rPh>
    <rPh sb="2" eb="5">
      <t>センキョニン</t>
    </rPh>
    <rPh sb="5" eb="7">
      <t>メイボ</t>
    </rPh>
    <rPh sb="7" eb="10">
      <t>トウロクシャ</t>
    </rPh>
    <rPh sb="10" eb="12">
      <t>ソウスウ</t>
    </rPh>
    <rPh sb="13" eb="15">
      <t>コンカイ</t>
    </rPh>
    <rPh sb="15" eb="17">
      <t>チョウサ</t>
    </rPh>
    <rPh sb="17" eb="19">
      <t>ジテン</t>
    </rPh>
    <rPh sb="19" eb="22">
      <t>トウロクシャ</t>
    </rPh>
    <rPh sb="22" eb="24">
      <t>ソウスウ</t>
    </rPh>
    <phoneticPr fontId="3"/>
  </si>
  <si>
    <t>選挙区名</t>
  </si>
  <si>
    <t>計</t>
    <rPh sb="0" eb="1">
      <t>ケイ</t>
    </rPh>
    <phoneticPr fontId="3"/>
  </si>
  <si>
    <t>法定告示
１／３</t>
    <rPh sb="0" eb="2">
      <t>ホウテイ</t>
    </rPh>
    <rPh sb="2" eb="4">
      <t>コクジ</t>
    </rPh>
    <phoneticPr fontId="3"/>
  </si>
  <si>
    <t>法定告示
１／５０</t>
    <rPh sb="0" eb="2">
      <t>ホウテイ</t>
    </rPh>
    <rPh sb="2" eb="4">
      <t>コクジ</t>
    </rPh>
    <phoneticPr fontId="3"/>
  </si>
  <si>
    <t>水戸市</t>
    <phoneticPr fontId="3"/>
  </si>
  <si>
    <t>水戸市・城里町</t>
    <rPh sb="0" eb="3">
      <t>ミトシ</t>
    </rPh>
    <rPh sb="4" eb="7">
      <t>シロサトマチ</t>
    </rPh>
    <phoneticPr fontId="3"/>
  </si>
  <si>
    <t>土浦市</t>
    <phoneticPr fontId="3"/>
  </si>
  <si>
    <t>古河市</t>
    <rPh sb="0" eb="3">
      <t>コガシ</t>
    </rPh>
    <phoneticPr fontId="3"/>
  </si>
  <si>
    <t>石岡市</t>
    <phoneticPr fontId="3"/>
  </si>
  <si>
    <t>龍ケ崎市</t>
    <phoneticPr fontId="3"/>
  </si>
  <si>
    <t>龍ケ崎市・利根町</t>
    <rPh sb="0" eb="8">
      <t>リュウガサキシ・トネマチ</t>
    </rPh>
    <phoneticPr fontId="3"/>
  </si>
  <si>
    <t>利根町</t>
    <rPh sb="0" eb="3">
      <t>トネマチ</t>
    </rPh>
    <phoneticPr fontId="3"/>
  </si>
  <si>
    <t>下妻市</t>
    <phoneticPr fontId="3"/>
  </si>
  <si>
    <t>常総市</t>
    <rPh sb="0" eb="2">
      <t>ジョウソウ</t>
    </rPh>
    <rPh sb="2" eb="3">
      <t>シ</t>
    </rPh>
    <phoneticPr fontId="3"/>
  </si>
  <si>
    <t>常総市・八千代町</t>
    <rPh sb="0" eb="2">
      <t>ジョウソウ</t>
    </rPh>
    <rPh sb="2" eb="3">
      <t>シ</t>
    </rPh>
    <rPh sb="4" eb="8">
      <t>ヤチヨマチ</t>
    </rPh>
    <phoneticPr fontId="3"/>
  </si>
  <si>
    <t>八千代町</t>
    <rPh sb="0" eb="3">
      <t>ヤチヨ</t>
    </rPh>
    <rPh sb="3" eb="4">
      <t>マチ</t>
    </rPh>
    <phoneticPr fontId="3"/>
  </si>
  <si>
    <t>常陸太田市</t>
    <phoneticPr fontId="3"/>
  </si>
  <si>
    <t>常陸太田市・大子町</t>
    <rPh sb="0" eb="4">
      <t>ヒタチオオタ</t>
    </rPh>
    <rPh sb="4" eb="5">
      <t>シ</t>
    </rPh>
    <rPh sb="6" eb="9">
      <t>ダイゴマチ</t>
    </rPh>
    <phoneticPr fontId="3"/>
  </si>
  <si>
    <t>大子町</t>
    <rPh sb="0" eb="2">
      <t>ダイゴ</t>
    </rPh>
    <rPh sb="2" eb="3">
      <t>マチ</t>
    </rPh>
    <phoneticPr fontId="3"/>
  </si>
  <si>
    <t>高萩市・北茨城市</t>
    <rPh sb="0" eb="3">
      <t>タカハギシ</t>
    </rPh>
    <rPh sb="4" eb="8">
      <t>キタイバラキシ</t>
    </rPh>
    <phoneticPr fontId="3"/>
  </si>
  <si>
    <t>笠間市</t>
    <phoneticPr fontId="3"/>
  </si>
  <si>
    <t>取手市</t>
    <phoneticPr fontId="3"/>
  </si>
  <si>
    <t>鹿嶋市</t>
    <rPh sb="0" eb="3">
      <t>カシマシ</t>
    </rPh>
    <phoneticPr fontId="3"/>
  </si>
  <si>
    <t>潮来市</t>
    <rPh sb="0" eb="3">
      <t>イタコシ</t>
    </rPh>
    <phoneticPr fontId="3"/>
  </si>
  <si>
    <t>潮来市・行方市</t>
    <rPh sb="0" eb="3">
      <t>イタコシ</t>
    </rPh>
    <rPh sb="4" eb="7">
      <t>ナメガタシ</t>
    </rPh>
    <phoneticPr fontId="3"/>
  </si>
  <si>
    <t>行方市</t>
    <rPh sb="0" eb="3">
      <t>ナメガタシ</t>
    </rPh>
    <phoneticPr fontId="3"/>
  </si>
  <si>
    <t>守谷市</t>
    <rPh sb="2" eb="3">
      <t>シ</t>
    </rPh>
    <phoneticPr fontId="3"/>
  </si>
  <si>
    <t>常陸大宮市</t>
    <rPh sb="0" eb="5">
      <t>ヒタチオオミヤシ</t>
    </rPh>
    <phoneticPr fontId="3"/>
  </si>
  <si>
    <t>筑西市</t>
    <rPh sb="0" eb="1">
      <t>チク</t>
    </rPh>
    <rPh sb="1" eb="2">
      <t>ニシ</t>
    </rPh>
    <rPh sb="2" eb="3">
      <t>シ</t>
    </rPh>
    <phoneticPr fontId="3"/>
  </si>
  <si>
    <t>坂東市・五霞町・境町</t>
    <rPh sb="0" eb="2">
      <t>バンドウシ・</t>
    </rPh>
    <rPh sb="2" eb="3">
      <t>ゴカマチ</t>
    </rPh>
    <rPh sb="4" eb="10">
      <t>サカイマチ</t>
    </rPh>
    <phoneticPr fontId="3"/>
  </si>
  <si>
    <t>五霞町</t>
    <rPh sb="0" eb="3">
      <t>ゴカマチ</t>
    </rPh>
    <phoneticPr fontId="3"/>
  </si>
  <si>
    <t>境町</t>
    <rPh sb="0" eb="2">
      <t>サカイマチ</t>
    </rPh>
    <phoneticPr fontId="3"/>
  </si>
  <si>
    <t>稲敷市・河内町</t>
    <rPh sb="0" eb="2">
      <t>イナシキ</t>
    </rPh>
    <rPh sb="2" eb="3">
      <t>シ</t>
    </rPh>
    <rPh sb="4" eb="7">
      <t>カワチマチ</t>
    </rPh>
    <phoneticPr fontId="3"/>
  </si>
  <si>
    <t>河内町</t>
    <rPh sb="0" eb="2">
      <t>カワチ</t>
    </rPh>
    <rPh sb="2" eb="3">
      <t>マチ</t>
    </rPh>
    <phoneticPr fontId="3"/>
  </si>
  <si>
    <t>鉾田市・茨城町・大洗町</t>
    <rPh sb="0" eb="3">
      <t>ホコタシ</t>
    </rPh>
    <rPh sb="4" eb="7">
      <t>イバラキマチ</t>
    </rPh>
    <rPh sb="8" eb="11">
      <t>オオアライマチ</t>
    </rPh>
    <phoneticPr fontId="3"/>
  </si>
  <si>
    <t>茨城町</t>
    <rPh sb="0" eb="3">
      <t>イバラキマチ</t>
    </rPh>
    <phoneticPr fontId="3"/>
  </si>
  <si>
    <t>大洗町</t>
    <rPh sb="0" eb="3">
      <t>オオアライマチ</t>
    </rPh>
    <phoneticPr fontId="3"/>
  </si>
  <si>
    <t>小美玉市</t>
    <rPh sb="0" eb="1">
      <t>ショウ</t>
    </rPh>
    <rPh sb="1" eb="2">
      <t>ミ</t>
    </rPh>
    <rPh sb="2" eb="3">
      <t>タマ</t>
    </rPh>
    <rPh sb="3" eb="4">
      <t>シ</t>
    </rPh>
    <phoneticPr fontId="3"/>
  </si>
  <si>
    <t>東海村</t>
    <rPh sb="0" eb="3">
      <t>トウカイムラ</t>
    </rPh>
    <phoneticPr fontId="3"/>
  </si>
  <si>
    <t>美浦村・阿見町</t>
    <rPh sb="0" eb="3">
      <t>ミホムラ</t>
    </rPh>
    <rPh sb="4" eb="7">
      <t>アミマチ</t>
    </rPh>
    <phoneticPr fontId="3"/>
  </si>
  <si>
    <t>合計（３２選挙区）</t>
    <phoneticPr fontId="3"/>
  </si>
  <si>
    <t>≒</t>
    <phoneticPr fontId="3"/>
  </si>
  <si>
    <t>令和８年２月２日現在　選挙人名簿　登録者数（県議会議員選挙区別）</t>
    <phoneticPr fontId="3"/>
  </si>
  <si>
    <t>令和８年２月２日現在　選挙人名簿　登録者数</t>
    <rPh sb="0" eb="2">
      <t>レイワ</t>
    </rPh>
    <rPh sb="3" eb="4">
      <t>ネン</t>
    </rPh>
    <rPh sb="7" eb="8">
      <t>ニチ</t>
    </rPh>
    <rPh sb="8" eb="10">
      <t>ゲンザイ</t>
    </rPh>
    <rPh sb="11" eb="13">
      <t>センキョ</t>
    </rPh>
    <rPh sb="17" eb="19">
      <t>トウロク</t>
    </rPh>
    <phoneticPr fontId="3"/>
  </si>
  <si>
    <t>令和８年１月27日現在　在外選挙人名簿　登録者数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rPh sb="12" eb="14">
      <t>ザイガイ</t>
    </rPh>
    <rPh sb="20" eb="22">
      <t>トウロク</t>
    </rPh>
    <phoneticPr fontId="3"/>
  </si>
  <si>
    <t>当初発表から１人減</t>
    <rPh sb="0" eb="2">
      <t>トウショ</t>
    </rPh>
    <rPh sb="2" eb="4">
      <t>ハッピョウ</t>
    </rPh>
    <rPh sb="7" eb="8">
      <t>ニン</t>
    </rPh>
    <rPh sb="8" eb="9">
      <t>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</si>
</sst>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.00_ ;[Red]\-#,##0.0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4">
    <xf numFmtId="0" fontId="0" fillId="0" borderId="0" xfId="0"/>
    <xf numFmtId="38" fontId="6" fillId="0" borderId="0" xfId="1" applyFont="1" applyFill="1" applyAlignment="1"/>
    <xf numFmtId="38" fontId="1" fillId="0" borderId="0" xfId="1" applyFont="1" applyFill="1" applyAlignment="1"/>
    <xf numFmtId="38" fontId="1" fillId="0" borderId="0" xfId="1" applyFont="1" applyFill="1"/>
    <xf numFmtId="38" fontId="1" fillId="0" borderId="0" xfId="1" applyFont="1" applyFill="1" applyAlignment="1">
      <alignment horizontal="centerContinuous"/>
    </xf>
    <xf numFmtId="38" fontId="1" fillId="0" borderId="0" xfId="1" applyFont="1" applyFill="1" applyBorder="1" applyAlignment="1">
      <alignment horizontal="center"/>
    </xf>
    <xf numFmtId="38" fontId="1" fillId="0" borderId="1" xfId="1" applyFont="1" applyFill="1" applyBorder="1" applyAlignment="1">
      <alignment horizontal="center"/>
    </xf>
    <xf numFmtId="38" fontId="5" fillId="0" borderId="20" xfId="1" applyFont="1" applyFill="1" applyBorder="1" applyAlignment="1" applyProtection="1">
      <alignment horizontal="center"/>
    </xf>
    <xf numFmtId="38" fontId="5" fillId="0" borderId="2" xfId="1" applyFont="1" applyFill="1" applyBorder="1" applyAlignment="1">
      <alignment horizontal="center"/>
    </xf>
    <xf numFmtId="38" fontId="5" fillId="0" borderId="21" xfId="1" applyFont="1" applyFill="1" applyBorder="1" applyAlignment="1" applyProtection="1">
      <alignment horizontal="center"/>
    </xf>
    <xf numFmtId="49" fontId="5" fillId="0" borderId="21" xfId="1" applyNumberFormat="1" applyFont="1" applyFill="1" applyBorder="1" applyAlignment="1" applyProtection="1">
      <alignment horizontal="center"/>
    </xf>
    <xf numFmtId="38" fontId="5" fillId="0" borderId="21" xfId="1" applyFont="1" applyFill="1" applyBorder="1" applyAlignment="1" applyProtection="1"/>
    <xf numFmtId="38" fontId="5" fillId="0" borderId="6" xfId="1" applyFont="1" applyFill="1" applyBorder="1" applyAlignment="1" applyProtection="1">
      <alignment horizontal="left" vertical="top" wrapText="1"/>
    </xf>
    <xf numFmtId="38" fontId="5" fillId="0" borderId="0" xfId="1" applyFont="1" applyFill="1" applyBorder="1" applyAlignment="1" applyProtection="1"/>
    <xf numFmtId="38" fontId="5" fillId="0" borderId="5" xfId="1" applyFont="1" applyFill="1" applyBorder="1" applyAlignment="1" applyProtection="1"/>
    <xf numFmtId="38" fontId="5" fillId="0" borderId="5" xfId="1" applyFont="1" applyFill="1" applyBorder="1" applyAlignment="1" applyProtection="1">
      <alignment horizontal="left" vertical="top" wrapText="1"/>
    </xf>
    <xf numFmtId="38" fontId="5" fillId="0" borderId="21" xfId="1" applyFont="1" applyFill="1" applyBorder="1" applyAlignment="1" applyProtection="1">
      <alignment horizontal="center" shrinkToFit="1"/>
    </xf>
    <xf numFmtId="38" fontId="1" fillId="0" borderId="3" xfId="1" applyFont="1" applyFill="1" applyBorder="1"/>
    <xf numFmtId="38" fontId="5" fillId="0" borderId="16" xfId="1" applyFont="1" applyFill="1" applyBorder="1" applyAlignment="1" applyProtection="1">
      <alignment horizontal="center"/>
    </xf>
    <xf numFmtId="49" fontId="5" fillId="0" borderId="16" xfId="1" applyNumberFormat="1" applyFont="1" applyFill="1" applyBorder="1" applyAlignment="1" applyProtection="1">
      <alignment horizontal="center"/>
    </xf>
    <xf numFmtId="38" fontId="5" fillId="0" borderId="16" xfId="1" applyFont="1" applyFill="1" applyBorder="1" applyAlignment="1" applyProtection="1"/>
    <xf numFmtId="38" fontId="5" fillId="0" borderId="6" xfId="1" applyFont="1" applyFill="1" applyBorder="1" applyAlignment="1" applyProtection="1"/>
    <xf numFmtId="38" fontId="1" fillId="0" borderId="7" xfId="1" applyFont="1" applyFill="1" applyBorder="1"/>
    <xf numFmtId="38" fontId="1" fillId="0" borderId="13" xfId="1" applyFont="1" applyFill="1" applyBorder="1"/>
    <xf numFmtId="38" fontId="5" fillId="0" borderId="19" xfId="1" applyFont="1" applyFill="1" applyBorder="1" applyAlignment="1" applyProtection="1">
      <alignment horizontal="center"/>
    </xf>
    <xf numFmtId="49" fontId="5" fillId="0" borderId="19" xfId="1" applyNumberFormat="1" applyFont="1" applyFill="1" applyBorder="1" applyAlignment="1" applyProtection="1">
      <alignment horizontal="center"/>
    </xf>
    <xf numFmtId="38" fontId="5" fillId="0" borderId="19" xfId="1" applyFont="1" applyFill="1" applyBorder="1" applyAlignment="1" applyProtection="1"/>
    <xf numFmtId="38" fontId="5" fillId="0" borderId="1" xfId="1" applyFont="1" applyFill="1" applyBorder="1" applyAlignment="1" applyProtection="1"/>
    <xf numFmtId="38" fontId="1" fillId="0" borderId="2" xfId="1" applyFont="1" applyFill="1" applyBorder="1"/>
    <xf numFmtId="49" fontId="5" fillId="0" borderId="22" xfId="1" applyNumberFormat="1" applyFont="1" applyFill="1" applyBorder="1" applyAlignment="1" applyProtection="1">
      <alignment horizontal="center"/>
    </xf>
    <xf numFmtId="38" fontId="5" fillId="0" borderId="22" xfId="1" applyFont="1" applyFill="1" applyBorder="1" applyAlignment="1" applyProtection="1"/>
    <xf numFmtId="38" fontId="5" fillId="0" borderId="23" xfId="1" applyFont="1" applyFill="1" applyBorder="1" applyAlignment="1" applyProtection="1"/>
    <xf numFmtId="38" fontId="1" fillId="0" borderId="24" xfId="1" applyFont="1" applyFill="1" applyBorder="1"/>
    <xf numFmtId="38" fontId="5" fillId="0" borderId="25" xfId="1" applyFont="1" applyFill="1" applyBorder="1" applyAlignment="1" applyProtection="1">
      <alignment horizontal="center"/>
    </xf>
    <xf numFmtId="38" fontId="5" fillId="0" borderId="14" xfId="1" applyFont="1" applyFill="1" applyBorder="1" applyAlignment="1" applyProtection="1"/>
    <xf numFmtId="38" fontId="1" fillId="0" borderId="0" xfId="1" applyFont="1"/>
    <xf numFmtId="38" fontId="1" fillId="0" borderId="0" xfId="1" applyFont="1" applyAlignment="1"/>
    <xf numFmtId="38" fontId="1" fillId="0" borderId="0" xfId="1" applyFont="1" applyBorder="1" applyAlignment="1">
      <alignment horizontal="center"/>
    </xf>
    <xf numFmtId="38" fontId="4" fillId="0" borderId="0" xfId="1" applyFont="1"/>
    <xf numFmtId="38" fontId="1" fillId="0" borderId="20" xfId="1" applyFont="1" applyBorder="1" applyAlignment="1">
      <alignment horizontal="center" vertical="center"/>
    </xf>
    <xf numFmtId="38" fontId="1" fillId="0" borderId="29" xfId="1" applyFont="1" applyBorder="1" applyAlignment="1">
      <alignment horizontal="center" vertical="center"/>
    </xf>
    <xf numFmtId="38" fontId="1" fillId="0" borderId="8" xfId="1" applyFont="1" applyBorder="1"/>
    <xf numFmtId="38" fontId="1" fillId="0" borderId="3" xfId="1" applyFont="1" applyFill="1" applyBorder="1" applyAlignment="1">
      <alignment horizontal="left"/>
    </xf>
    <xf numFmtId="49" fontId="1" fillId="0" borderId="21" xfId="1" applyNumberFormat="1" applyFont="1" applyFill="1" applyBorder="1" applyAlignment="1" applyProtection="1">
      <alignment horizontal="center"/>
    </xf>
    <xf numFmtId="38" fontId="1" fillId="0" borderId="16" xfId="1" applyFont="1" applyBorder="1" applyAlignment="1"/>
    <xf numFmtId="38" fontId="1" fillId="0" borderId="6" xfId="1" applyFont="1" applyBorder="1" applyAlignment="1"/>
    <xf numFmtId="38" fontId="1" fillId="0" borderId="7" xfId="1" applyFont="1" applyFill="1" applyBorder="1" applyAlignment="1">
      <alignment horizontal="left"/>
    </xf>
    <xf numFmtId="38" fontId="1" fillId="0" borderId="21" xfId="1" applyFont="1" applyBorder="1" applyAlignment="1"/>
    <xf numFmtId="38" fontId="1" fillId="0" borderId="5" xfId="1" applyFont="1" applyBorder="1" applyAlignment="1"/>
    <xf numFmtId="38" fontId="1" fillId="0" borderId="21" xfId="1" applyFont="1" applyFill="1" applyBorder="1" applyAlignment="1"/>
    <xf numFmtId="38" fontId="1" fillId="0" borderId="5" xfId="1" applyFont="1" applyFill="1" applyBorder="1" applyAlignment="1"/>
    <xf numFmtId="38" fontId="4" fillId="0" borderId="0" xfId="1" applyFont="1" applyFill="1"/>
    <xf numFmtId="38" fontId="1" fillId="0" borderId="7" xfId="1" applyFont="1" applyFill="1" applyBorder="1" applyAlignment="1">
      <alignment horizontal="left" shrinkToFit="1"/>
    </xf>
    <xf numFmtId="38" fontId="1" fillId="0" borderId="26" xfId="1" applyFont="1" applyBorder="1"/>
    <xf numFmtId="38" fontId="1" fillId="0" borderId="15" xfId="1" applyFont="1" applyBorder="1" applyAlignment="1">
      <alignment horizontal="center"/>
    </xf>
    <xf numFmtId="38" fontId="1" fillId="0" borderId="16" xfId="1" applyFont="1" applyFill="1" applyBorder="1" applyAlignment="1"/>
    <xf numFmtId="38" fontId="1" fillId="0" borderId="6" xfId="1" applyFont="1" applyFill="1" applyBorder="1" applyAlignment="1"/>
    <xf numFmtId="38" fontId="1" fillId="0" borderId="2" xfId="1" applyFont="1" applyBorder="1" applyAlignment="1">
      <alignment horizontal="center"/>
    </xf>
    <xf numFmtId="38" fontId="1" fillId="0" borderId="12" xfId="1" applyFont="1" applyBorder="1" applyAlignment="1">
      <alignment horizontal="center"/>
    </xf>
    <xf numFmtId="38" fontId="1" fillId="0" borderId="19" xfId="1" applyFont="1" applyBorder="1" applyAlignment="1"/>
    <xf numFmtId="38" fontId="1" fillId="0" borderId="19" xfId="1" applyFont="1" applyFill="1" applyBorder="1" applyAlignment="1"/>
    <xf numFmtId="38" fontId="1" fillId="0" borderId="14" xfId="1" applyFont="1" applyFill="1" applyBorder="1" applyAlignment="1"/>
    <xf numFmtId="38" fontId="1" fillId="0" borderId="30" xfId="1" applyFont="1" applyBorder="1" applyAlignment="1">
      <alignment horizontal="center"/>
    </xf>
    <xf numFmtId="38" fontId="1" fillId="0" borderId="22" xfId="1" applyFont="1" applyBorder="1" applyAlignment="1"/>
    <xf numFmtId="38" fontId="1" fillId="0" borderId="22" xfId="1" applyFont="1" applyFill="1" applyBorder="1" applyAlignment="1"/>
    <xf numFmtId="38" fontId="1" fillId="0" borderId="11" xfId="1" applyFont="1" applyBorder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4" fillId="0" borderId="31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 wrapText="1"/>
    </xf>
    <xf numFmtId="38" fontId="4" fillId="0" borderId="34" xfId="1" applyFont="1" applyFill="1" applyBorder="1" applyAlignment="1">
      <alignment horizontal="center" vertical="center" wrapText="1"/>
    </xf>
    <xf numFmtId="38" fontId="4" fillId="0" borderId="35" xfId="1" applyFont="1" applyFill="1" applyBorder="1" applyAlignment="1">
      <alignment horizontal="center" vertical="center" wrapText="1"/>
    </xf>
    <xf numFmtId="38" fontId="4" fillId="0" borderId="36" xfId="1" applyFont="1" applyFill="1" applyBorder="1" applyAlignment="1">
      <alignment horizontal="center" vertical="center" wrapText="1"/>
    </xf>
    <xf numFmtId="38" fontId="4" fillId="0" borderId="2" xfId="1" applyFont="1" applyBorder="1" applyAlignment="1">
      <alignment horizontal="center" vertical="center" wrapText="1"/>
    </xf>
    <xf numFmtId="38" fontId="4" fillId="0" borderId="0" xfId="1" applyFont="1" applyBorder="1" applyAlignment="1">
      <alignment horizontal="center" vertical="center" wrapText="1"/>
    </xf>
    <xf numFmtId="38" fontId="4" fillId="0" borderId="2" xfId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7" fillId="0" borderId="37" xfId="1" applyFont="1" applyFill="1" applyBorder="1" applyAlignment="1">
      <alignment vertical="center"/>
    </xf>
    <xf numFmtId="38" fontId="4" fillId="0" borderId="38" xfId="1" applyFont="1" applyFill="1" applyBorder="1" applyAlignment="1">
      <alignment vertical="center"/>
    </xf>
    <xf numFmtId="38" fontId="4" fillId="0" borderId="39" xfId="1" applyFont="1" applyFill="1" applyBorder="1" applyAlignment="1">
      <alignment vertical="center"/>
    </xf>
    <xf numFmtId="38" fontId="4" fillId="0" borderId="40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7" fillId="0" borderId="41" xfId="1" applyFont="1" applyFill="1" applyBorder="1" applyAlignment="1">
      <alignment horizontal="right" vertical="center"/>
    </xf>
    <xf numFmtId="38" fontId="4" fillId="0" borderId="42" xfId="1" applyFont="1" applyFill="1" applyBorder="1" applyAlignment="1">
      <alignment vertical="center"/>
    </xf>
    <xf numFmtId="38" fontId="4" fillId="0" borderId="43" xfId="1" applyFont="1" applyFill="1" applyBorder="1" applyAlignment="1">
      <alignment vertical="center"/>
    </xf>
    <xf numFmtId="38" fontId="4" fillId="0" borderId="44" xfId="1" applyFont="1" applyFill="1" applyBorder="1" applyAlignment="1">
      <alignment vertical="center"/>
    </xf>
    <xf numFmtId="38" fontId="5" fillId="0" borderId="0" xfId="1" applyFont="1" applyFill="1"/>
    <xf numFmtId="38" fontId="4" fillId="0" borderId="45" xfId="1" applyFont="1" applyFill="1" applyBorder="1" applyAlignment="1">
      <alignment vertical="center"/>
    </xf>
    <xf numFmtId="38" fontId="7" fillId="0" borderId="46" xfId="1" applyFont="1" applyFill="1" applyBorder="1" applyAlignment="1">
      <alignment vertical="center"/>
    </xf>
    <xf numFmtId="38" fontId="4" fillId="0" borderId="47" xfId="1" applyFont="1" applyFill="1" applyBorder="1" applyAlignment="1">
      <alignment vertical="center"/>
    </xf>
    <xf numFmtId="38" fontId="4" fillId="0" borderId="48" xfId="1" applyFont="1" applyFill="1" applyBorder="1" applyAlignment="1">
      <alignment vertical="center"/>
    </xf>
    <xf numFmtId="38" fontId="4" fillId="0" borderId="49" xfId="1" applyFont="1" applyFill="1" applyBorder="1" applyAlignment="1">
      <alignment vertical="center"/>
    </xf>
    <xf numFmtId="38" fontId="5" fillId="0" borderId="0" xfId="1" applyFont="1" applyFill="1" applyBorder="1"/>
    <xf numFmtId="38" fontId="5" fillId="0" borderId="0" xfId="1" applyFont="1" applyFill="1" applyBorder="1" applyAlignment="1">
      <alignment horizontal="center"/>
    </xf>
    <xf numFmtId="38" fontId="7" fillId="0" borderId="41" xfId="1" applyFont="1" applyFill="1" applyBorder="1" applyAlignment="1">
      <alignment vertical="center"/>
    </xf>
    <xf numFmtId="38" fontId="5" fillId="2" borderId="0" xfId="1" applyFont="1" applyFill="1" applyBorder="1"/>
    <xf numFmtId="38" fontId="4" fillId="0" borderId="50" xfId="1" applyFont="1" applyFill="1" applyBorder="1" applyAlignment="1">
      <alignment vertical="center"/>
    </xf>
    <xf numFmtId="38" fontId="7" fillId="0" borderId="51" xfId="1" applyFont="1" applyFill="1" applyBorder="1" applyAlignment="1">
      <alignment vertical="center"/>
    </xf>
    <xf numFmtId="38" fontId="4" fillId="0" borderId="52" xfId="1" applyFont="1" applyFill="1" applyBorder="1" applyAlignment="1">
      <alignment vertical="center"/>
    </xf>
    <xf numFmtId="38" fontId="4" fillId="0" borderId="53" xfId="1" applyFont="1" applyFill="1" applyBorder="1" applyAlignment="1">
      <alignment vertical="center"/>
    </xf>
    <xf numFmtId="38" fontId="4" fillId="0" borderId="54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55" xfId="1" applyFont="1" applyFill="1" applyBorder="1" applyAlignment="1">
      <alignment vertical="center"/>
    </xf>
    <xf numFmtId="38" fontId="4" fillId="0" borderId="56" xfId="1" applyFont="1" applyFill="1" applyBorder="1" applyAlignment="1">
      <alignment vertical="center"/>
    </xf>
    <xf numFmtId="38" fontId="4" fillId="0" borderId="51" xfId="1" applyFont="1" applyFill="1" applyBorder="1" applyAlignment="1">
      <alignment vertical="center"/>
    </xf>
    <xf numFmtId="38" fontId="7" fillId="0" borderId="45" xfId="1" applyFont="1" applyFill="1" applyBorder="1" applyAlignment="1">
      <alignment vertical="center"/>
    </xf>
    <xf numFmtId="38" fontId="4" fillId="0" borderId="57" xfId="1" applyFont="1" applyFill="1" applyBorder="1" applyAlignment="1">
      <alignment vertical="center"/>
    </xf>
    <xf numFmtId="38" fontId="4" fillId="0" borderId="58" xfId="1" applyFont="1" applyFill="1" applyBorder="1" applyAlignment="1">
      <alignment vertical="center"/>
    </xf>
    <xf numFmtId="38" fontId="4" fillId="0" borderId="59" xfId="1" applyFont="1" applyFill="1" applyBorder="1" applyAlignment="1">
      <alignment vertical="center"/>
    </xf>
    <xf numFmtId="38" fontId="7" fillId="0" borderId="50" xfId="1" applyFont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4" fillId="0" borderId="61" xfId="1" applyFont="1" applyFill="1" applyBorder="1" applyAlignment="1">
      <alignment vertical="center"/>
    </xf>
    <xf numFmtId="38" fontId="7" fillId="0" borderId="55" xfId="1" applyFont="1" applyBorder="1" applyAlignment="1">
      <alignment horizontal="right" vertical="center"/>
    </xf>
    <xf numFmtId="38" fontId="4" fillId="0" borderId="10" xfId="1" applyFont="1" applyFill="1" applyBorder="1" applyAlignment="1">
      <alignment vertical="center"/>
    </xf>
    <xf numFmtId="38" fontId="4" fillId="0" borderId="41" xfId="1" applyFont="1" applyFill="1" applyBorder="1" applyAlignment="1">
      <alignment vertical="center"/>
    </xf>
    <xf numFmtId="38" fontId="7" fillId="0" borderId="50" xfId="1" applyFont="1" applyFill="1" applyBorder="1" applyAlignment="1">
      <alignment vertical="center"/>
    </xf>
    <xf numFmtId="38" fontId="4" fillId="0" borderId="62" xfId="1" applyFont="1" applyFill="1" applyBorder="1" applyAlignment="1">
      <alignment vertical="center"/>
    </xf>
    <xf numFmtId="38" fontId="4" fillId="0" borderId="63" xfId="1" applyFont="1" applyFill="1" applyBorder="1" applyAlignment="1">
      <alignment vertical="center"/>
    </xf>
    <xf numFmtId="38" fontId="4" fillId="0" borderId="64" xfId="1" applyFont="1" applyFill="1" applyBorder="1" applyAlignment="1">
      <alignment vertical="center"/>
    </xf>
    <xf numFmtId="38" fontId="4" fillId="0" borderId="65" xfId="1" applyFont="1" applyFill="1" applyBorder="1" applyAlignment="1">
      <alignment vertical="center"/>
    </xf>
    <xf numFmtId="38" fontId="7" fillId="0" borderId="66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7" fillId="0" borderId="12" xfId="1" applyFont="1" applyFill="1" applyBorder="1" applyAlignment="1">
      <alignment horizontal="right" vertical="center"/>
    </xf>
    <xf numFmtId="38" fontId="4" fillId="0" borderId="13" xfId="1" applyFont="1" applyFill="1" applyBorder="1" applyAlignment="1">
      <alignment vertical="center"/>
    </xf>
    <xf numFmtId="38" fontId="4" fillId="0" borderId="67" xfId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38" fontId="4" fillId="0" borderId="31" xfId="1" applyFont="1" applyBorder="1" applyAlignment="1">
      <alignment vertical="center"/>
    </xf>
    <xf numFmtId="38" fontId="4" fillId="0" borderId="32" xfId="1" applyFont="1" applyBorder="1" applyAlignment="1">
      <alignment vertical="center"/>
    </xf>
    <xf numFmtId="38" fontId="4" fillId="0" borderId="31" xfId="1" applyFont="1" applyFill="1" applyBorder="1" applyAlignment="1">
      <alignment vertical="center"/>
    </xf>
    <xf numFmtId="38" fontId="4" fillId="0" borderId="68" xfId="1" applyFont="1" applyFill="1" applyBorder="1" applyAlignment="1">
      <alignment vertical="center"/>
    </xf>
    <xf numFmtId="38" fontId="4" fillId="0" borderId="69" xfId="1" applyFont="1" applyFill="1" applyBorder="1" applyAlignment="1">
      <alignment vertical="center"/>
    </xf>
    <xf numFmtId="38" fontId="4" fillId="0" borderId="33" xfId="1" applyFont="1" applyFill="1" applyBorder="1" applyAlignment="1">
      <alignment vertical="center"/>
    </xf>
    <xf numFmtId="38" fontId="4" fillId="0" borderId="35" xfId="1" applyFont="1" applyFill="1" applyBorder="1" applyAlignment="1">
      <alignment vertical="center"/>
    </xf>
    <xf numFmtId="12" fontId="4" fillId="0" borderId="0" xfId="1" applyNumberFormat="1" applyFont="1" applyAlignment="1">
      <alignment vertical="center"/>
    </xf>
    <xf numFmtId="38" fontId="2" fillId="0" borderId="0" xfId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38" fontId="8" fillId="0" borderId="0" xfId="1" applyFont="1" applyAlignment="1">
      <alignment vertical="center"/>
    </xf>
    <xf numFmtId="38" fontId="2" fillId="0" borderId="0" xfId="1" applyFont="1" applyAlignment="1">
      <alignment vertical="center"/>
    </xf>
    <xf numFmtId="177" fontId="2" fillId="0" borderId="0" xfId="1" applyNumberFormat="1" applyFont="1" applyAlignment="1">
      <alignment horizontal="center" vertical="center"/>
    </xf>
    <xf numFmtId="38" fontId="1" fillId="0" borderId="0" xfId="1" applyFont="1" applyFill="1" applyBorder="1"/>
    <xf numFmtId="38" fontId="0" fillId="0" borderId="0" xfId="1" applyFont="1" applyFill="1" applyBorder="1"/>
    <xf numFmtId="177" fontId="2" fillId="0" borderId="0" xfId="1" applyNumberFormat="1" applyFont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5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38" fontId="4" fillId="0" borderId="50" xfId="1" applyFont="1" applyFill="1" applyBorder="1" applyAlignment="1">
      <alignment horizontal="left" vertical="center"/>
    </xf>
    <xf numFmtId="38" fontId="4" fillId="0" borderId="8" xfId="1" applyFont="1" applyFill="1" applyBorder="1" applyAlignment="1">
      <alignment horizontal="left" vertical="center"/>
    </xf>
    <xf numFmtId="38" fontId="4" fillId="0" borderId="55" xfId="1" applyFont="1" applyFill="1" applyBorder="1" applyAlignment="1">
      <alignment horizontal="left" vertical="center"/>
    </xf>
    <xf numFmtId="38" fontId="4" fillId="0" borderId="50" xfId="1" applyFont="1" applyBorder="1" applyAlignment="1">
      <alignment horizontal="left" vertical="center"/>
    </xf>
    <xf numFmtId="38" fontId="4" fillId="0" borderId="8" xfId="1" applyFont="1" applyBorder="1" applyAlignment="1">
      <alignment horizontal="left" vertical="center"/>
    </xf>
    <xf numFmtId="38" fontId="4" fillId="0" borderId="55" xfId="1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38" fontId="9" fillId="0" borderId="0" xfId="1" applyFont="1" applyAlignment="1">
      <alignment horizontal="center" vertical="center" shrinkToFit="1"/>
    </xf>
    <xf numFmtId="38" fontId="5" fillId="0" borderId="15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16" xfId="1" applyFont="1" applyFill="1" applyBorder="1" applyAlignment="1" applyProtection="1">
      <alignment horizontal="center" vertical="center"/>
    </xf>
    <xf numFmtId="38" fontId="5" fillId="0" borderId="19" xfId="1" applyFont="1" applyFill="1" applyBorder="1" applyAlignment="1" applyProtection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5" fillId="0" borderId="6" xfId="1" applyFont="1" applyFill="1" applyBorder="1" applyAlignment="1" applyProtection="1">
      <alignment horizontal="center" vertical="center"/>
    </xf>
    <xf numFmtId="38" fontId="5" fillId="0" borderId="14" xfId="1" applyFont="1" applyFill="1" applyBorder="1" applyAlignment="1" applyProtection="1">
      <alignment horizontal="center" vertical="center"/>
    </xf>
    <xf numFmtId="38" fontId="2" fillId="0" borderId="0" xfId="1" applyFont="1" applyAlignment="1">
      <alignment horizontal="center" shrinkToFit="1"/>
    </xf>
    <xf numFmtId="38" fontId="1" fillId="0" borderId="26" xfId="1" applyFont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38" fontId="1" fillId="0" borderId="27" xfId="1" applyFont="1" applyBorder="1" applyAlignment="1">
      <alignment horizontal="center" vertical="center"/>
    </xf>
    <xf numFmtId="38" fontId="1" fillId="0" borderId="28" xfId="1" applyFont="1" applyBorder="1" applyAlignment="1">
      <alignment horizontal="center" vertical="center"/>
    </xf>
    <xf numFmtId="38" fontId="1" fillId="0" borderId="16" xfId="1" applyFont="1" applyBorder="1" applyAlignment="1">
      <alignment horizontal="center" vertical="center"/>
    </xf>
    <xf numFmtId="38" fontId="1" fillId="0" borderId="19" xfId="1" applyFont="1" applyBorder="1" applyAlignment="1">
      <alignment horizontal="center" vertical="center"/>
    </xf>
    <xf numFmtId="38" fontId="10" fillId="0" borderId="47" xfId="1" applyFont="1" applyFill="1" applyBorder="1" applyAlignment="1">
      <alignment vertical="center"/>
    </xf>
    <xf numFmtId="38" fontId="10" fillId="3" borderId="47" xfId="1" applyFont="1" applyFill="1" applyBorder="1" applyAlignment="1">
      <alignment vertical="center"/>
    </xf>
    <xf numFmtId="38" fontId="10" fillId="0" borderId="49" xfId="1" applyFont="1" applyFill="1" applyBorder="1" applyAlignment="1">
      <alignment vertical="center"/>
    </xf>
    <xf numFmtId="38" fontId="11" fillId="3" borderId="21" xfId="1" applyFont="1" applyFill="1" applyBorder="1" applyAlignment="1" applyProtection="1"/>
    <xf numFmtId="38" fontId="11" fillId="0" borderId="21" xfId="1" applyFont="1" applyFill="1" applyBorder="1" applyAlignment="1" applyProtection="1"/>
    <xf numFmtId="38" fontId="12" fillId="0" borderId="5" xfId="1" applyFont="1" applyFill="1" applyBorder="1" applyAlignment="1" applyProtection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AEAE9-C0ED-47EA-9123-4FC6F5772A84}">
  <sheetPr>
    <tabColor rgb="FFFFFF00"/>
  </sheetPr>
  <dimension ref="A1:R65"/>
  <sheetViews>
    <sheetView tabSelected="1" view="pageBreakPreview" topLeftCell="A37" zoomScaleNormal="100" zoomScaleSheetLayoutView="100" workbookViewId="0">
      <selection activeCell="J46" sqref="J46"/>
    </sheetView>
  </sheetViews>
  <sheetFormatPr defaultColWidth="11.5" defaultRowHeight="17.25" customHeight="1" x14ac:dyDescent="0.15"/>
  <cols>
    <col min="1" max="1" width="18.75" style="67" customWidth="1"/>
    <col min="2" max="6" width="11.5" style="67" customWidth="1"/>
    <col min="7" max="7" width="10" style="67" customWidth="1"/>
    <col min="8" max="16384" width="11.5" style="67"/>
  </cols>
  <sheetData>
    <row r="1" spans="1:18" ht="17.25" customHeight="1" thickBot="1" x14ac:dyDescent="0.2">
      <c r="A1" s="151" t="s">
        <v>115</v>
      </c>
      <c r="B1" s="151"/>
      <c r="C1" s="151"/>
      <c r="D1" s="151"/>
      <c r="E1" s="151"/>
      <c r="F1" s="151"/>
      <c r="G1" s="151"/>
    </row>
    <row r="2" spans="1:18" ht="36" customHeight="1" thickBot="1" x14ac:dyDescent="0.2">
      <c r="A2" s="68" t="s">
        <v>73</v>
      </c>
      <c r="B2" s="69" t="s">
        <v>0</v>
      </c>
      <c r="C2" s="70" t="s">
        <v>1</v>
      </c>
      <c r="D2" s="71" t="s">
        <v>2</v>
      </c>
      <c r="E2" s="72" t="s">
        <v>74</v>
      </c>
      <c r="F2" s="73" t="s">
        <v>75</v>
      </c>
      <c r="G2" s="72" t="s">
        <v>76</v>
      </c>
      <c r="H2" s="74"/>
      <c r="I2" s="75"/>
    </row>
    <row r="3" spans="1:18" ht="13.5" customHeight="1" x14ac:dyDescent="0.15">
      <c r="A3" s="76"/>
      <c r="B3" s="77" t="s">
        <v>77</v>
      </c>
      <c r="C3" s="78">
        <v>109044</v>
      </c>
      <c r="D3" s="79">
        <v>114937</v>
      </c>
      <c r="E3" s="80">
        <v>223981</v>
      </c>
      <c r="F3" s="78"/>
      <c r="G3" s="81"/>
      <c r="H3" s="82"/>
      <c r="I3" s="82"/>
    </row>
    <row r="4" spans="1:18" ht="13.5" customHeight="1" x14ac:dyDescent="0.15">
      <c r="A4" s="76" t="s">
        <v>78</v>
      </c>
      <c r="B4" s="83" t="s">
        <v>3</v>
      </c>
      <c r="C4" s="84">
        <v>7650</v>
      </c>
      <c r="D4" s="85">
        <v>7802</v>
      </c>
      <c r="E4" s="86">
        <v>15452</v>
      </c>
      <c r="F4" s="87"/>
      <c r="G4" s="80"/>
      <c r="H4" s="82"/>
      <c r="I4" s="82"/>
      <c r="J4" s="88"/>
      <c r="K4" s="88"/>
      <c r="L4" s="88"/>
      <c r="M4" s="88"/>
      <c r="N4" s="88"/>
      <c r="O4" s="88"/>
      <c r="P4" s="88"/>
      <c r="Q4" s="88"/>
    </row>
    <row r="5" spans="1:18" ht="13.5" customHeight="1" x14ac:dyDescent="0.2">
      <c r="A5" s="76"/>
      <c r="B5" s="89" t="s">
        <v>74</v>
      </c>
      <c r="C5" s="90">
        <v>116694</v>
      </c>
      <c r="D5" s="91">
        <v>122739</v>
      </c>
      <c r="E5" s="92">
        <v>239433</v>
      </c>
      <c r="F5" s="90">
        <v>79811</v>
      </c>
      <c r="G5" s="92"/>
      <c r="H5" s="82"/>
      <c r="I5" s="152"/>
      <c r="J5" s="153"/>
      <c r="K5" s="153"/>
      <c r="L5" s="153"/>
      <c r="M5" s="153"/>
      <c r="N5" s="153"/>
      <c r="O5" s="153"/>
      <c r="P5" s="153"/>
      <c r="Q5" s="153"/>
      <c r="R5" s="93"/>
    </row>
    <row r="6" spans="1:18" ht="13.5" customHeight="1" x14ac:dyDescent="0.2">
      <c r="A6" s="94" t="s">
        <v>4</v>
      </c>
      <c r="B6" s="95" t="s">
        <v>4</v>
      </c>
      <c r="C6" s="96">
        <v>70536</v>
      </c>
      <c r="D6" s="97">
        <v>70960</v>
      </c>
      <c r="E6" s="98">
        <v>141496</v>
      </c>
      <c r="F6" s="96">
        <v>47166</v>
      </c>
      <c r="G6" s="98"/>
      <c r="H6" s="82"/>
      <c r="I6" s="99"/>
      <c r="J6" s="99"/>
      <c r="K6" s="100"/>
      <c r="L6" s="100"/>
      <c r="M6" s="100"/>
      <c r="N6" s="100"/>
      <c r="O6" s="100"/>
      <c r="P6" s="100"/>
      <c r="Q6" s="100"/>
      <c r="R6" s="93"/>
    </row>
    <row r="7" spans="1:18" ht="13.5" customHeight="1" x14ac:dyDescent="0.2">
      <c r="A7" s="76" t="s">
        <v>5</v>
      </c>
      <c r="B7" s="101" t="s">
        <v>79</v>
      </c>
      <c r="C7" s="90">
        <v>58684</v>
      </c>
      <c r="D7" s="91">
        <v>58861</v>
      </c>
      <c r="E7" s="92">
        <v>117545</v>
      </c>
      <c r="F7" s="90">
        <v>39182</v>
      </c>
      <c r="G7" s="92"/>
      <c r="H7" s="82"/>
      <c r="I7" s="99"/>
      <c r="J7" s="99"/>
      <c r="K7" s="99"/>
      <c r="L7" s="99"/>
      <c r="M7" s="99"/>
      <c r="N7" s="99"/>
      <c r="O7" s="99"/>
      <c r="P7" s="99"/>
      <c r="Q7" s="99"/>
      <c r="R7" s="93"/>
    </row>
    <row r="8" spans="1:18" ht="13.5" customHeight="1" x14ac:dyDescent="0.2">
      <c r="A8" s="94" t="s">
        <v>6</v>
      </c>
      <c r="B8" s="95" t="s">
        <v>80</v>
      </c>
      <c r="C8" s="96">
        <v>57895</v>
      </c>
      <c r="D8" s="97">
        <v>57596</v>
      </c>
      <c r="E8" s="98">
        <v>115491</v>
      </c>
      <c r="F8" s="96">
        <v>38497</v>
      </c>
      <c r="G8" s="98"/>
      <c r="H8" s="82"/>
      <c r="I8" s="102"/>
      <c r="J8" s="99"/>
      <c r="K8" s="99"/>
      <c r="L8" s="99"/>
      <c r="M8" s="99"/>
      <c r="N8" s="99"/>
      <c r="O8" s="99"/>
      <c r="P8" s="99"/>
      <c r="Q8" s="99"/>
      <c r="R8" s="93"/>
    </row>
    <row r="9" spans="1:18" ht="13.5" customHeight="1" x14ac:dyDescent="0.2">
      <c r="A9" s="94" t="s">
        <v>7</v>
      </c>
      <c r="B9" s="95" t="s">
        <v>81</v>
      </c>
      <c r="C9" s="96">
        <v>29369</v>
      </c>
      <c r="D9" s="97">
        <v>29877</v>
      </c>
      <c r="E9" s="98">
        <v>59246</v>
      </c>
      <c r="F9" s="96">
        <v>19749</v>
      </c>
      <c r="G9" s="98"/>
      <c r="H9" s="82"/>
      <c r="I9" s="102"/>
      <c r="J9" s="99"/>
      <c r="K9" s="99"/>
      <c r="L9" s="99"/>
      <c r="M9" s="99"/>
      <c r="N9" s="99"/>
      <c r="O9" s="99"/>
      <c r="P9" s="99"/>
      <c r="Q9" s="99"/>
      <c r="R9" s="93"/>
    </row>
    <row r="10" spans="1:18" ht="13.5" customHeight="1" x14ac:dyDescent="0.2">
      <c r="A10" s="94" t="s">
        <v>8</v>
      </c>
      <c r="B10" s="95" t="s">
        <v>8</v>
      </c>
      <c r="C10" s="96">
        <v>19905</v>
      </c>
      <c r="D10" s="97">
        <v>19986</v>
      </c>
      <c r="E10" s="98">
        <v>39891</v>
      </c>
      <c r="F10" s="96">
        <v>13297</v>
      </c>
      <c r="G10" s="98"/>
      <c r="H10" s="82"/>
      <c r="I10" s="102"/>
      <c r="J10" s="99"/>
      <c r="K10" s="99"/>
      <c r="L10" s="99"/>
      <c r="M10" s="99"/>
      <c r="N10" s="99"/>
      <c r="O10" s="99"/>
      <c r="P10" s="99"/>
      <c r="Q10" s="99"/>
      <c r="R10" s="93"/>
    </row>
    <row r="11" spans="1:18" ht="13.5" customHeight="1" x14ac:dyDescent="0.2">
      <c r="A11" s="103"/>
      <c r="B11" s="104" t="s">
        <v>82</v>
      </c>
      <c r="C11" s="105">
        <v>30893</v>
      </c>
      <c r="D11" s="106">
        <v>31539</v>
      </c>
      <c r="E11" s="107">
        <v>62432</v>
      </c>
      <c r="F11" s="105"/>
      <c r="G11" s="107"/>
      <c r="H11" s="82"/>
      <c r="I11" s="102"/>
      <c r="J11" s="99"/>
      <c r="K11" s="99"/>
      <c r="L11" s="99"/>
      <c r="M11" s="99"/>
      <c r="N11" s="99"/>
      <c r="O11" s="99"/>
      <c r="P11" s="99"/>
      <c r="Q11" s="99"/>
      <c r="R11" s="93"/>
    </row>
    <row r="12" spans="1:18" ht="13.5" customHeight="1" x14ac:dyDescent="0.15">
      <c r="A12" s="108" t="s">
        <v>83</v>
      </c>
      <c r="B12" s="83" t="s">
        <v>84</v>
      </c>
      <c r="C12" s="84">
        <v>6387</v>
      </c>
      <c r="D12" s="85">
        <v>6606</v>
      </c>
      <c r="E12" s="86">
        <v>12993</v>
      </c>
      <c r="F12" s="87"/>
      <c r="G12" s="80"/>
      <c r="H12" s="82"/>
      <c r="I12" s="82"/>
      <c r="J12" s="88"/>
      <c r="K12" s="88"/>
      <c r="L12" s="88"/>
      <c r="M12" s="88"/>
      <c r="N12" s="88"/>
      <c r="O12" s="88"/>
      <c r="P12" s="88"/>
      <c r="Q12" s="88"/>
    </row>
    <row r="13" spans="1:18" ht="13.5" customHeight="1" x14ac:dyDescent="0.15">
      <c r="A13" s="109"/>
      <c r="B13" s="89" t="s">
        <v>74</v>
      </c>
      <c r="C13" s="90">
        <v>37280</v>
      </c>
      <c r="D13" s="91">
        <v>38145</v>
      </c>
      <c r="E13" s="92">
        <v>75425</v>
      </c>
      <c r="F13" s="90">
        <v>25142</v>
      </c>
      <c r="G13" s="92"/>
      <c r="H13" s="82"/>
      <c r="I13" s="82"/>
      <c r="J13" s="88"/>
      <c r="K13" s="88"/>
      <c r="L13" s="88"/>
      <c r="M13" s="88"/>
      <c r="N13" s="88"/>
      <c r="O13" s="88"/>
      <c r="P13" s="88"/>
      <c r="Q13" s="88"/>
    </row>
    <row r="14" spans="1:18" ht="13.5" customHeight="1" x14ac:dyDescent="0.15">
      <c r="A14" s="94" t="s">
        <v>9</v>
      </c>
      <c r="B14" s="95" t="s">
        <v>85</v>
      </c>
      <c r="C14" s="96">
        <v>16718</v>
      </c>
      <c r="D14" s="97">
        <v>16598</v>
      </c>
      <c r="E14" s="98">
        <v>33316</v>
      </c>
      <c r="F14" s="96">
        <v>11106</v>
      </c>
      <c r="G14" s="98"/>
      <c r="H14" s="82"/>
      <c r="I14" s="82"/>
      <c r="J14" s="88"/>
      <c r="K14" s="88"/>
      <c r="L14" s="88"/>
      <c r="M14" s="88"/>
      <c r="N14" s="88"/>
      <c r="O14" s="88"/>
      <c r="P14" s="88"/>
      <c r="Q14" s="88"/>
    </row>
    <row r="15" spans="1:18" ht="13.5" customHeight="1" x14ac:dyDescent="0.15">
      <c r="A15" s="103"/>
      <c r="B15" s="104" t="s">
        <v>86</v>
      </c>
      <c r="C15" s="105">
        <v>23381</v>
      </c>
      <c r="D15" s="106">
        <v>23231</v>
      </c>
      <c r="E15" s="107">
        <v>46612</v>
      </c>
      <c r="F15" s="105"/>
      <c r="G15" s="107"/>
      <c r="H15" s="82"/>
      <c r="I15" s="82"/>
    </row>
    <row r="16" spans="1:18" ht="13.5" customHeight="1" x14ac:dyDescent="0.15">
      <c r="A16" s="108" t="s">
        <v>87</v>
      </c>
      <c r="B16" s="83" t="s">
        <v>88</v>
      </c>
      <c r="C16" s="84">
        <v>8248</v>
      </c>
      <c r="D16" s="85">
        <v>8110</v>
      </c>
      <c r="E16" s="86">
        <v>16358</v>
      </c>
      <c r="F16" s="87"/>
      <c r="G16" s="80"/>
      <c r="H16" s="82"/>
      <c r="I16" s="82"/>
    </row>
    <row r="17" spans="1:9" ht="13.5" customHeight="1" x14ac:dyDescent="0.15">
      <c r="A17" s="109"/>
      <c r="B17" s="89" t="s">
        <v>74</v>
      </c>
      <c r="C17" s="90">
        <v>31629</v>
      </c>
      <c r="D17" s="91">
        <v>31341</v>
      </c>
      <c r="E17" s="92">
        <v>62970</v>
      </c>
      <c r="F17" s="110">
        <v>20990</v>
      </c>
      <c r="G17" s="92"/>
      <c r="H17" s="82"/>
      <c r="I17" s="82"/>
    </row>
    <row r="18" spans="1:9" ht="13.5" customHeight="1" x14ac:dyDescent="0.15">
      <c r="A18" s="103"/>
      <c r="B18" s="104" t="s">
        <v>89</v>
      </c>
      <c r="C18" s="105">
        <v>19908</v>
      </c>
      <c r="D18" s="106">
        <v>20760</v>
      </c>
      <c r="E18" s="107">
        <v>40668</v>
      </c>
      <c r="F18" s="105"/>
      <c r="G18" s="107"/>
      <c r="H18" s="82"/>
      <c r="I18" s="82"/>
    </row>
    <row r="19" spans="1:9" ht="13.5" customHeight="1" x14ac:dyDescent="0.15">
      <c r="A19" s="108" t="s">
        <v>90</v>
      </c>
      <c r="B19" s="83" t="s">
        <v>91</v>
      </c>
      <c r="C19" s="84">
        <v>6430</v>
      </c>
      <c r="D19" s="85">
        <v>6413</v>
      </c>
      <c r="E19" s="86">
        <v>12843</v>
      </c>
      <c r="F19" s="87"/>
      <c r="G19" s="80"/>
      <c r="H19" s="82"/>
      <c r="I19" s="82"/>
    </row>
    <row r="20" spans="1:9" ht="13.5" customHeight="1" x14ac:dyDescent="0.15">
      <c r="A20" s="109"/>
      <c r="B20" s="89" t="s">
        <v>74</v>
      </c>
      <c r="C20" s="90">
        <v>26338</v>
      </c>
      <c r="D20" s="91">
        <v>27173</v>
      </c>
      <c r="E20" s="92">
        <v>53511</v>
      </c>
      <c r="F20" s="110">
        <v>17837</v>
      </c>
      <c r="G20" s="92"/>
      <c r="H20" s="82"/>
      <c r="I20" s="82"/>
    </row>
    <row r="21" spans="1:9" ht="13.5" customHeight="1" x14ac:dyDescent="0.15">
      <c r="A21" s="103"/>
      <c r="B21" s="104" t="s">
        <v>10</v>
      </c>
      <c r="C21" s="105">
        <v>10963</v>
      </c>
      <c r="D21" s="106">
        <v>11235</v>
      </c>
      <c r="E21" s="107">
        <v>22198</v>
      </c>
      <c r="F21" s="105"/>
      <c r="G21" s="107"/>
      <c r="H21" s="82"/>
      <c r="I21" s="82"/>
    </row>
    <row r="22" spans="1:9" ht="13.5" customHeight="1" x14ac:dyDescent="0.15">
      <c r="A22" s="108" t="s">
        <v>92</v>
      </c>
      <c r="B22" s="83" t="s">
        <v>11</v>
      </c>
      <c r="C22" s="84">
        <v>17082</v>
      </c>
      <c r="D22" s="85">
        <v>17139</v>
      </c>
      <c r="E22" s="86">
        <v>34221</v>
      </c>
      <c r="F22" s="87"/>
      <c r="G22" s="80"/>
      <c r="H22" s="82"/>
      <c r="I22" s="82"/>
    </row>
    <row r="23" spans="1:9" ht="13.5" customHeight="1" x14ac:dyDescent="0.15">
      <c r="A23" s="109"/>
      <c r="B23" s="89" t="s">
        <v>74</v>
      </c>
      <c r="C23" s="90">
        <v>28045</v>
      </c>
      <c r="D23" s="91">
        <v>28374</v>
      </c>
      <c r="E23" s="92">
        <v>56419</v>
      </c>
      <c r="F23" s="90">
        <v>18807</v>
      </c>
      <c r="G23" s="92"/>
      <c r="H23" s="82"/>
      <c r="I23" s="82"/>
    </row>
    <row r="24" spans="1:9" ht="13.5" customHeight="1" x14ac:dyDescent="0.15">
      <c r="A24" s="94" t="s">
        <v>12</v>
      </c>
      <c r="B24" s="95" t="s">
        <v>93</v>
      </c>
      <c r="C24" s="96">
        <v>30257</v>
      </c>
      <c r="D24" s="97">
        <v>31467</v>
      </c>
      <c r="E24" s="98">
        <v>61724</v>
      </c>
      <c r="F24" s="96">
        <v>20575</v>
      </c>
      <c r="G24" s="98"/>
      <c r="H24" s="82"/>
      <c r="I24" s="82"/>
    </row>
    <row r="25" spans="1:9" ht="13.5" customHeight="1" x14ac:dyDescent="0.15">
      <c r="A25" s="103" t="s">
        <v>13</v>
      </c>
      <c r="B25" s="104" t="s">
        <v>94</v>
      </c>
      <c r="C25" s="105">
        <v>44224</v>
      </c>
      <c r="D25" s="106">
        <v>46142</v>
      </c>
      <c r="E25" s="107">
        <v>90366</v>
      </c>
      <c r="F25" s="110">
        <v>30122</v>
      </c>
      <c r="G25" s="107"/>
      <c r="H25" s="82"/>
      <c r="I25" s="82"/>
    </row>
    <row r="26" spans="1:9" ht="13.5" customHeight="1" x14ac:dyDescent="0.15">
      <c r="A26" s="94" t="s">
        <v>14</v>
      </c>
      <c r="B26" s="95" t="s">
        <v>14</v>
      </c>
      <c r="C26" s="96">
        <v>34470</v>
      </c>
      <c r="D26" s="97">
        <v>35800</v>
      </c>
      <c r="E26" s="98">
        <v>70270</v>
      </c>
      <c r="F26" s="96">
        <v>23424</v>
      </c>
      <c r="G26" s="98"/>
      <c r="H26" s="82"/>
      <c r="I26" s="82"/>
    </row>
    <row r="27" spans="1:9" ht="13.5" customHeight="1" x14ac:dyDescent="0.15">
      <c r="A27" s="76" t="s">
        <v>15</v>
      </c>
      <c r="B27" s="95" t="s">
        <v>15</v>
      </c>
      <c r="C27" s="96">
        <v>102342</v>
      </c>
      <c r="D27" s="97">
        <v>100190</v>
      </c>
      <c r="E27" s="98">
        <v>202532</v>
      </c>
      <c r="F27" s="96">
        <v>67511</v>
      </c>
      <c r="G27" s="98"/>
      <c r="H27" s="82"/>
      <c r="I27" s="82"/>
    </row>
    <row r="28" spans="1:9" ht="13.5" customHeight="1" x14ac:dyDescent="0.15">
      <c r="A28" s="94" t="s">
        <v>16</v>
      </c>
      <c r="B28" s="95" t="s">
        <v>16</v>
      </c>
      <c r="C28" s="96">
        <v>65070</v>
      </c>
      <c r="D28" s="97">
        <v>64413</v>
      </c>
      <c r="E28" s="98">
        <v>129483</v>
      </c>
      <c r="F28" s="96">
        <v>43161</v>
      </c>
      <c r="G28" s="98"/>
      <c r="H28" s="82"/>
      <c r="I28" s="82"/>
    </row>
    <row r="29" spans="1:9" ht="13.5" customHeight="1" x14ac:dyDescent="0.15">
      <c r="A29" s="111" t="s">
        <v>95</v>
      </c>
      <c r="B29" s="112" t="s">
        <v>17</v>
      </c>
      <c r="C29" s="96">
        <v>27809</v>
      </c>
      <c r="D29" s="97">
        <v>26525</v>
      </c>
      <c r="E29" s="98">
        <v>54334</v>
      </c>
      <c r="F29" s="96">
        <v>18112</v>
      </c>
      <c r="G29" s="98"/>
      <c r="H29" s="82"/>
      <c r="I29" s="82"/>
    </row>
    <row r="30" spans="1:9" ht="13.5" customHeight="1" x14ac:dyDescent="0.15">
      <c r="A30" s="111"/>
      <c r="B30" s="77" t="s">
        <v>96</v>
      </c>
      <c r="C30" s="105">
        <v>10912</v>
      </c>
      <c r="D30" s="106">
        <v>11218</v>
      </c>
      <c r="E30" s="107">
        <v>22130</v>
      </c>
      <c r="F30" s="105"/>
      <c r="G30" s="80"/>
      <c r="H30" s="82"/>
      <c r="I30" s="82"/>
    </row>
    <row r="31" spans="1:9" ht="13.5" customHeight="1" x14ac:dyDescent="0.15">
      <c r="A31" s="108" t="s">
        <v>97</v>
      </c>
      <c r="B31" s="83" t="s">
        <v>98</v>
      </c>
      <c r="C31" s="84">
        <v>13074</v>
      </c>
      <c r="D31" s="113">
        <v>13077</v>
      </c>
      <c r="E31" s="86">
        <v>26151</v>
      </c>
      <c r="F31" s="87"/>
      <c r="G31" s="80"/>
      <c r="H31" s="82"/>
      <c r="I31" s="82"/>
    </row>
    <row r="32" spans="1:9" ht="13.5" customHeight="1" x14ac:dyDescent="0.15">
      <c r="A32" s="76"/>
      <c r="B32" s="89" t="s">
        <v>74</v>
      </c>
      <c r="C32" s="87">
        <v>23986</v>
      </c>
      <c r="D32" s="82">
        <v>24295</v>
      </c>
      <c r="E32" s="80">
        <v>48281</v>
      </c>
      <c r="F32" s="87">
        <v>16094</v>
      </c>
      <c r="G32" s="80"/>
      <c r="H32" s="82"/>
      <c r="I32" s="82"/>
    </row>
    <row r="33" spans="1:9" ht="13.5" customHeight="1" x14ac:dyDescent="0.15">
      <c r="A33" s="111" t="s">
        <v>99</v>
      </c>
      <c r="B33" s="112" t="s">
        <v>99</v>
      </c>
      <c r="C33" s="105">
        <v>28705</v>
      </c>
      <c r="D33" s="114">
        <v>28953</v>
      </c>
      <c r="E33" s="107">
        <v>57658</v>
      </c>
      <c r="F33" s="105">
        <v>19220</v>
      </c>
      <c r="G33" s="98"/>
      <c r="H33" s="82"/>
      <c r="I33" s="82"/>
    </row>
    <row r="34" spans="1:9" ht="13.5" customHeight="1" x14ac:dyDescent="0.15">
      <c r="A34" s="111" t="s">
        <v>100</v>
      </c>
      <c r="B34" s="112" t="s">
        <v>100</v>
      </c>
      <c r="C34" s="96">
        <v>16237</v>
      </c>
      <c r="D34" s="97">
        <v>16422</v>
      </c>
      <c r="E34" s="98">
        <v>32659</v>
      </c>
      <c r="F34" s="96">
        <v>10887</v>
      </c>
      <c r="G34" s="98"/>
      <c r="H34" s="82"/>
      <c r="I34" s="82"/>
    </row>
    <row r="35" spans="1:9" ht="13.5" customHeight="1" x14ac:dyDescent="0.15">
      <c r="A35" s="111" t="s">
        <v>18</v>
      </c>
      <c r="B35" s="112" t="s">
        <v>18</v>
      </c>
      <c r="C35" s="96">
        <v>22066</v>
      </c>
      <c r="D35" s="97">
        <v>23127</v>
      </c>
      <c r="E35" s="98">
        <v>45193</v>
      </c>
      <c r="F35" s="96">
        <v>15065</v>
      </c>
      <c r="G35" s="98"/>
      <c r="H35" s="82"/>
      <c r="I35" s="82"/>
    </row>
    <row r="36" spans="1:9" ht="13.5" customHeight="1" x14ac:dyDescent="0.15">
      <c r="A36" s="111" t="s">
        <v>101</v>
      </c>
      <c r="B36" s="77" t="s">
        <v>101</v>
      </c>
      <c r="C36" s="96">
        <v>40952</v>
      </c>
      <c r="D36" s="97">
        <v>41560</v>
      </c>
      <c r="E36" s="98">
        <v>82512</v>
      </c>
      <c r="F36" s="96">
        <v>27504</v>
      </c>
      <c r="G36" s="80"/>
      <c r="H36" s="82"/>
      <c r="I36" s="82"/>
    </row>
    <row r="37" spans="1:9" ht="13.5" customHeight="1" x14ac:dyDescent="0.15">
      <c r="A37" s="154" t="s">
        <v>102</v>
      </c>
      <c r="B37" s="104" t="s">
        <v>19</v>
      </c>
      <c r="C37" s="105">
        <v>20849</v>
      </c>
      <c r="D37" s="106">
        <v>20210</v>
      </c>
      <c r="E37" s="107">
        <v>41059</v>
      </c>
      <c r="F37" s="105"/>
      <c r="G37" s="107"/>
      <c r="H37" s="82"/>
      <c r="I37" s="82"/>
    </row>
    <row r="38" spans="1:9" ht="13.5" customHeight="1" x14ac:dyDescent="0.15">
      <c r="A38" s="155"/>
      <c r="B38" s="83" t="s">
        <v>103</v>
      </c>
      <c r="C38" s="84">
        <v>3359</v>
      </c>
      <c r="D38" s="85">
        <v>3296</v>
      </c>
      <c r="E38" s="86">
        <v>6655</v>
      </c>
      <c r="F38" s="87"/>
      <c r="G38" s="80"/>
      <c r="H38" s="82"/>
      <c r="I38" s="82"/>
    </row>
    <row r="39" spans="1:9" ht="13.5" customHeight="1" x14ac:dyDescent="0.15">
      <c r="A39" s="155"/>
      <c r="B39" s="83" t="s">
        <v>104</v>
      </c>
      <c r="C39" s="84">
        <v>9791</v>
      </c>
      <c r="D39" s="85">
        <v>9669</v>
      </c>
      <c r="E39" s="86">
        <v>19460</v>
      </c>
      <c r="F39" s="87"/>
      <c r="G39" s="80"/>
      <c r="H39" s="82"/>
      <c r="I39" s="82"/>
    </row>
    <row r="40" spans="1:9" ht="13.5" customHeight="1" x14ac:dyDescent="0.15">
      <c r="A40" s="156"/>
      <c r="B40" s="89" t="s">
        <v>74</v>
      </c>
      <c r="C40" s="87">
        <v>33999</v>
      </c>
      <c r="D40" s="115">
        <v>33175</v>
      </c>
      <c r="E40" s="115">
        <v>67174</v>
      </c>
      <c r="F40" s="87">
        <v>22392</v>
      </c>
      <c r="G40" s="80"/>
      <c r="H40" s="82"/>
      <c r="I40" s="82"/>
    </row>
    <row r="41" spans="1:9" ht="13.5" customHeight="1" x14ac:dyDescent="0.15">
      <c r="A41" s="157" t="s">
        <v>105</v>
      </c>
      <c r="B41" s="116" t="s">
        <v>20</v>
      </c>
      <c r="C41" s="105">
        <v>15609</v>
      </c>
      <c r="D41" s="117">
        <v>15574</v>
      </c>
      <c r="E41" s="106">
        <v>31183</v>
      </c>
      <c r="F41" s="105"/>
      <c r="G41" s="107"/>
      <c r="H41" s="82"/>
      <c r="I41" s="82"/>
    </row>
    <row r="42" spans="1:9" ht="13.5" customHeight="1" x14ac:dyDescent="0.15">
      <c r="A42" s="158"/>
      <c r="B42" s="118" t="s">
        <v>106</v>
      </c>
      <c r="C42" s="84">
        <v>3344</v>
      </c>
      <c r="D42" s="119">
        <v>3417</v>
      </c>
      <c r="E42" s="85">
        <v>6761</v>
      </c>
      <c r="F42" s="87"/>
      <c r="G42" s="80"/>
      <c r="H42" s="82"/>
      <c r="I42" s="82"/>
    </row>
    <row r="43" spans="1:9" ht="13.5" customHeight="1" x14ac:dyDescent="0.15">
      <c r="A43" s="159"/>
      <c r="B43" s="120" t="s">
        <v>74</v>
      </c>
      <c r="C43" s="90">
        <v>18953</v>
      </c>
      <c r="D43" s="121">
        <v>18991</v>
      </c>
      <c r="E43" s="91">
        <v>37944</v>
      </c>
      <c r="F43" s="90">
        <v>12648</v>
      </c>
      <c r="G43" s="92"/>
      <c r="H43" s="82"/>
      <c r="I43" s="82"/>
    </row>
    <row r="44" spans="1:9" ht="13.5" customHeight="1" x14ac:dyDescent="0.15">
      <c r="A44" s="122" t="s">
        <v>21</v>
      </c>
      <c r="B44" s="101" t="s">
        <v>21</v>
      </c>
      <c r="C44" s="90">
        <v>16730</v>
      </c>
      <c r="D44" s="91">
        <v>16281</v>
      </c>
      <c r="E44" s="92">
        <v>33011</v>
      </c>
      <c r="F44" s="90">
        <v>11004</v>
      </c>
      <c r="G44" s="98"/>
      <c r="H44" s="82"/>
      <c r="I44" s="82"/>
    </row>
    <row r="45" spans="1:9" ht="13.5" customHeight="1" x14ac:dyDescent="0.15">
      <c r="A45" s="122" t="s">
        <v>22</v>
      </c>
      <c r="B45" s="101" t="s">
        <v>22</v>
      </c>
      <c r="C45" s="179">
        <v>15941</v>
      </c>
      <c r="D45" s="97">
        <v>16201</v>
      </c>
      <c r="E45" s="180">
        <v>32142</v>
      </c>
      <c r="F45" s="178">
        <v>10714</v>
      </c>
      <c r="G45" s="98"/>
      <c r="H45" s="82"/>
      <c r="I45" s="82"/>
    </row>
    <row r="46" spans="1:9" ht="13.5" customHeight="1" x14ac:dyDescent="0.15">
      <c r="A46" s="122" t="s">
        <v>23</v>
      </c>
      <c r="B46" s="101" t="s">
        <v>23</v>
      </c>
      <c r="C46" s="96">
        <v>39869</v>
      </c>
      <c r="D46" s="97">
        <v>36959</v>
      </c>
      <c r="E46" s="98">
        <v>76828</v>
      </c>
      <c r="F46" s="96">
        <v>25610</v>
      </c>
      <c r="G46" s="98"/>
      <c r="H46" s="82"/>
      <c r="I46" s="82"/>
    </row>
    <row r="47" spans="1:9" ht="13.5" customHeight="1" x14ac:dyDescent="0.15">
      <c r="A47" s="157" t="s">
        <v>107</v>
      </c>
      <c r="B47" s="123" t="s">
        <v>24</v>
      </c>
      <c r="C47" s="87">
        <v>18633</v>
      </c>
      <c r="D47" s="124">
        <v>18097</v>
      </c>
      <c r="E47" s="125">
        <v>36730</v>
      </c>
      <c r="F47" s="105"/>
      <c r="G47" s="107"/>
      <c r="H47" s="82"/>
      <c r="I47" s="82"/>
    </row>
    <row r="48" spans="1:9" ht="13.5" customHeight="1" x14ac:dyDescent="0.15">
      <c r="A48" s="158"/>
      <c r="B48" s="83" t="s">
        <v>108</v>
      </c>
      <c r="C48" s="84">
        <v>12714</v>
      </c>
      <c r="D48" s="126">
        <v>13054</v>
      </c>
      <c r="E48" s="127">
        <v>25768</v>
      </c>
      <c r="F48" s="87"/>
      <c r="G48" s="80"/>
      <c r="H48" s="82"/>
      <c r="I48" s="82"/>
    </row>
    <row r="49" spans="1:9" ht="13.5" customHeight="1" x14ac:dyDescent="0.15">
      <c r="A49" s="158"/>
      <c r="B49" s="128" t="s">
        <v>109</v>
      </c>
      <c r="C49" s="84">
        <v>6310</v>
      </c>
      <c r="D49" s="126">
        <v>6275</v>
      </c>
      <c r="E49" s="127">
        <v>12585</v>
      </c>
      <c r="F49" s="87"/>
      <c r="G49" s="80"/>
      <c r="H49" s="82"/>
      <c r="I49" s="82"/>
    </row>
    <row r="50" spans="1:9" ht="13.5" customHeight="1" x14ac:dyDescent="0.15">
      <c r="A50" s="159"/>
      <c r="B50" s="89" t="s">
        <v>74</v>
      </c>
      <c r="C50" s="90">
        <v>37657</v>
      </c>
      <c r="D50" s="91">
        <v>37426</v>
      </c>
      <c r="E50" s="92">
        <v>75083</v>
      </c>
      <c r="F50" s="90">
        <v>25028</v>
      </c>
      <c r="G50" s="92"/>
      <c r="H50" s="82"/>
      <c r="I50" s="82"/>
    </row>
    <row r="51" spans="1:9" ht="13.5" customHeight="1" x14ac:dyDescent="0.15">
      <c r="A51" s="94" t="s">
        <v>25</v>
      </c>
      <c r="B51" s="95" t="s">
        <v>25</v>
      </c>
      <c r="C51" s="96">
        <v>21619</v>
      </c>
      <c r="D51" s="97">
        <v>21779</v>
      </c>
      <c r="E51" s="98">
        <v>43398</v>
      </c>
      <c r="F51" s="96">
        <v>14466</v>
      </c>
      <c r="G51" s="98"/>
      <c r="H51" s="82"/>
      <c r="I51" s="82"/>
    </row>
    <row r="52" spans="1:9" ht="13.5" customHeight="1" x14ac:dyDescent="0.15">
      <c r="A52" s="76" t="s">
        <v>110</v>
      </c>
      <c r="B52" s="77" t="s">
        <v>110</v>
      </c>
      <c r="C52" s="105">
        <v>19760</v>
      </c>
      <c r="D52" s="106">
        <v>19885</v>
      </c>
      <c r="E52" s="80">
        <v>39645</v>
      </c>
      <c r="F52" s="105">
        <v>13215</v>
      </c>
      <c r="G52" s="80"/>
      <c r="H52" s="82"/>
      <c r="I52" s="82"/>
    </row>
    <row r="53" spans="1:9" ht="13.5" customHeight="1" x14ac:dyDescent="0.15">
      <c r="A53" s="94" t="s">
        <v>111</v>
      </c>
      <c r="B53" s="95" t="s">
        <v>111</v>
      </c>
      <c r="C53" s="96">
        <v>16038</v>
      </c>
      <c r="D53" s="97">
        <v>15697</v>
      </c>
      <c r="E53" s="98">
        <v>31735</v>
      </c>
      <c r="F53" s="96">
        <v>10579</v>
      </c>
      <c r="G53" s="98"/>
      <c r="H53" s="82"/>
      <c r="I53" s="82"/>
    </row>
    <row r="54" spans="1:9" ht="13.5" customHeight="1" x14ac:dyDescent="0.15">
      <c r="A54" s="76"/>
      <c r="B54" s="104" t="s">
        <v>26</v>
      </c>
      <c r="C54" s="105">
        <v>6155</v>
      </c>
      <c r="D54" s="106">
        <v>5769</v>
      </c>
      <c r="E54" s="107">
        <v>11924</v>
      </c>
      <c r="F54" s="105"/>
      <c r="G54" s="107"/>
      <c r="H54" s="82"/>
      <c r="I54" s="82"/>
    </row>
    <row r="55" spans="1:9" ht="13.5" customHeight="1" x14ac:dyDescent="0.15">
      <c r="A55" s="76" t="s">
        <v>112</v>
      </c>
      <c r="B55" s="83" t="s">
        <v>27</v>
      </c>
      <c r="C55" s="84">
        <v>20562</v>
      </c>
      <c r="D55" s="85">
        <v>20664</v>
      </c>
      <c r="E55" s="86">
        <v>41226</v>
      </c>
      <c r="F55" s="87"/>
      <c r="G55" s="80"/>
      <c r="H55" s="82"/>
      <c r="I55" s="82"/>
    </row>
    <row r="56" spans="1:9" ht="13.5" customHeight="1" thickBot="1" x14ac:dyDescent="0.2">
      <c r="A56" s="129"/>
      <c r="B56" s="130" t="s">
        <v>28</v>
      </c>
      <c r="C56" s="131">
        <v>26717</v>
      </c>
      <c r="D56" s="132">
        <v>26433</v>
      </c>
      <c r="E56" s="133">
        <v>53150</v>
      </c>
      <c r="F56" s="131">
        <v>17717</v>
      </c>
      <c r="G56" s="133"/>
      <c r="H56" s="82"/>
      <c r="I56" s="82"/>
    </row>
    <row r="57" spans="1:9" ht="13.5" customHeight="1" thickBot="1" x14ac:dyDescent="0.2">
      <c r="C57" s="134"/>
      <c r="D57" s="134"/>
      <c r="E57" s="134"/>
      <c r="F57" s="134"/>
      <c r="G57" s="134"/>
    </row>
    <row r="58" spans="1:9" ht="13.5" customHeight="1" thickBot="1" x14ac:dyDescent="0.2">
      <c r="A58" s="135" t="s">
        <v>113</v>
      </c>
      <c r="B58" s="136"/>
      <c r="C58" s="137">
        <v>1176494</v>
      </c>
      <c r="D58" s="138">
        <v>1183371</v>
      </c>
      <c r="E58" s="139">
        <v>2359865</v>
      </c>
      <c r="F58" s="140">
        <v>394984</v>
      </c>
      <c r="G58" s="141">
        <v>47198</v>
      </c>
      <c r="H58" s="76"/>
      <c r="I58" s="82"/>
    </row>
    <row r="59" spans="1:9" ht="13.5" hidden="1" customHeight="1" x14ac:dyDescent="0.15">
      <c r="A59" s="88"/>
      <c r="B59" s="88"/>
      <c r="C59" s="82"/>
      <c r="D59" s="82"/>
      <c r="E59" s="82"/>
      <c r="F59" s="82"/>
      <c r="G59" s="82"/>
      <c r="H59" s="82"/>
      <c r="I59" s="82"/>
    </row>
    <row r="60" spans="1:9" ht="36" hidden="1" customHeight="1" x14ac:dyDescent="0.15">
      <c r="A60" s="142"/>
      <c r="B60" s="142"/>
      <c r="E60" s="143"/>
      <c r="F60" s="144" t="s">
        <v>114</v>
      </c>
      <c r="G60" s="145">
        <f>ROUNDUP(SUM(B61:E61),0)</f>
        <v>394984</v>
      </c>
    </row>
    <row r="61" spans="1:9" ht="17.25" hidden="1" customHeight="1" x14ac:dyDescent="0.15">
      <c r="A61" s="146"/>
      <c r="B61" s="150">
        <f>(E58-800000)/8</f>
        <v>194983.125</v>
      </c>
      <c r="C61" s="150"/>
      <c r="D61" s="147">
        <f>400000/6</f>
        <v>66666.666666666672</v>
      </c>
      <c r="E61" s="147">
        <f>400000/3</f>
        <v>133333.33333333334</v>
      </c>
      <c r="F61" s="82"/>
    </row>
    <row r="62" spans="1:9" ht="17.25" hidden="1" customHeight="1" x14ac:dyDescent="0.15"/>
    <row r="63" spans="1:9" ht="17.25" hidden="1" customHeight="1" x14ac:dyDescent="0.15"/>
    <row r="64" spans="1:9" ht="17.25" hidden="1" customHeight="1" x14ac:dyDescent="0.15"/>
    <row r="65" ht="17.25" hidden="1" customHeight="1" x14ac:dyDescent="0.15"/>
  </sheetData>
  <mergeCells count="6">
    <mergeCell ref="B61:C61"/>
    <mergeCell ref="A1:G1"/>
    <mergeCell ref="I5:Q5"/>
    <mergeCell ref="A37:A40"/>
    <mergeCell ref="A41:A43"/>
    <mergeCell ref="A47:A50"/>
  </mergeCells>
  <phoneticPr fontId="3"/>
  <pageMargins left="0.98425196850393704" right="0.98425196850393704" top="0.98425196850393704" bottom="0.78740157480314965" header="0.51181102362204722" footer="0.59055118110236227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8FD31-376C-4D1D-9E56-769888B65FC7}">
  <sheetPr>
    <tabColor indexed="13"/>
    <pageSetUpPr fitToPage="1"/>
  </sheetPr>
  <dimension ref="A1:W63"/>
  <sheetViews>
    <sheetView view="pageBreakPreview" zoomScale="85" zoomScaleNormal="85" zoomScaleSheetLayoutView="85" workbookViewId="0">
      <pane xSplit="2" ySplit="4" topLeftCell="C25" activePane="bottomRight" state="frozen"/>
      <selection activeCell="A6" sqref="A6"/>
      <selection pane="topRight" activeCell="A6" sqref="A6"/>
      <selection pane="bottomLeft" activeCell="A6" sqref="A6"/>
      <selection pane="bottomRight" activeCell="J57" sqref="J57"/>
    </sheetView>
  </sheetViews>
  <sheetFormatPr defaultColWidth="10.125" defaultRowHeight="13.5" x14ac:dyDescent="0.15"/>
  <cols>
    <col min="1" max="1" width="9" style="3" customWidth="1"/>
    <col min="2" max="2" width="18.25" style="3" bestFit="1" customWidth="1"/>
    <col min="3" max="3" width="9" style="3" customWidth="1"/>
    <col min="4" max="7" width="20.625" style="3" customWidth="1"/>
    <col min="8" max="8" width="10.125" style="3" customWidth="1"/>
    <col min="9" max="16384" width="10.125" style="3"/>
  </cols>
  <sheetData>
    <row r="1" spans="1:23" ht="23.1" customHeight="1" x14ac:dyDescent="0.2">
      <c r="A1" s="1"/>
      <c r="B1" s="161" t="s">
        <v>116</v>
      </c>
      <c r="C1" s="161"/>
      <c r="D1" s="161"/>
      <c r="E1" s="161"/>
      <c r="F1" s="161"/>
      <c r="G1" s="2"/>
    </row>
    <row r="2" spans="1:23" ht="14.25" thickBot="1" x14ac:dyDescent="0.2">
      <c r="B2" s="2"/>
      <c r="C2" s="2"/>
      <c r="D2" s="4"/>
      <c r="E2" s="5"/>
      <c r="F2" s="5"/>
      <c r="G2" s="6"/>
    </row>
    <row r="3" spans="1:23" ht="21" customHeight="1" x14ac:dyDescent="0.15">
      <c r="A3" s="162" t="s">
        <v>29</v>
      </c>
      <c r="B3" s="164" t="s">
        <v>0</v>
      </c>
      <c r="C3" s="164" t="s">
        <v>30</v>
      </c>
      <c r="D3" s="166" t="s">
        <v>31</v>
      </c>
      <c r="E3" s="167"/>
      <c r="F3" s="168"/>
      <c r="G3" s="169" t="s">
        <v>32</v>
      </c>
    </row>
    <row r="4" spans="1:23" ht="21" customHeight="1" thickBot="1" x14ac:dyDescent="0.25">
      <c r="A4" s="163"/>
      <c r="B4" s="165"/>
      <c r="C4" s="165"/>
      <c r="D4" s="7" t="s">
        <v>33</v>
      </c>
      <c r="E4" s="7" t="s">
        <v>34</v>
      </c>
      <c r="F4" s="7" t="s">
        <v>28</v>
      </c>
      <c r="G4" s="170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</row>
    <row r="5" spans="1:23" ht="21" customHeight="1" x14ac:dyDescent="0.2">
      <c r="A5" s="8">
        <v>1</v>
      </c>
      <c r="B5" s="9" t="s">
        <v>35</v>
      </c>
      <c r="C5" s="10" t="s">
        <v>36</v>
      </c>
      <c r="D5" s="11">
        <v>109044</v>
      </c>
      <c r="E5" s="11">
        <v>114937</v>
      </c>
      <c r="F5" s="11">
        <v>223981</v>
      </c>
      <c r="G5" s="12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</row>
    <row r="6" spans="1:23" ht="21" customHeight="1" x14ac:dyDescent="0.2">
      <c r="A6" s="8">
        <v>2</v>
      </c>
      <c r="B6" s="9" t="s">
        <v>4</v>
      </c>
      <c r="C6" s="10" t="s">
        <v>37</v>
      </c>
      <c r="D6" s="11">
        <v>70536</v>
      </c>
      <c r="E6" s="11">
        <v>70960</v>
      </c>
      <c r="F6" s="13">
        <v>141496</v>
      </c>
      <c r="G6" s="14"/>
      <c r="I6" s="148"/>
      <c r="J6" s="148"/>
      <c r="K6" s="148"/>
      <c r="L6" s="148"/>
      <c r="M6" s="149"/>
      <c r="N6" s="148"/>
      <c r="O6" s="148"/>
      <c r="P6" s="148"/>
      <c r="Q6" s="148"/>
      <c r="R6" s="148"/>
      <c r="S6" s="148"/>
      <c r="T6" s="148"/>
      <c r="U6" s="148"/>
      <c r="V6" s="148"/>
      <c r="W6" s="148"/>
    </row>
    <row r="7" spans="1:23" ht="21" customHeight="1" x14ac:dyDescent="0.2">
      <c r="A7" s="8">
        <v>3</v>
      </c>
      <c r="B7" s="9" t="s">
        <v>5</v>
      </c>
      <c r="C7" s="10" t="s">
        <v>38</v>
      </c>
      <c r="D7" s="11">
        <v>58684</v>
      </c>
      <c r="E7" s="11">
        <v>58861</v>
      </c>
      <c r="F7" s="11">
        <v>117545</v>
      </c>
      <c r="G7" s="14"/>
      <c r="I7" s="148"/>
      <c r="J7" s="148"/>
      <c r="K7" s="148"/>
      <c r="L7" s="148"/>
      <c r="M7" s="149"/>
      <c r="N7" s="148"/>
      <c r="O7" s="148"/>
      <c r="P7" s="148"/>
      <c r="Q7" s="148"/>
      <c r="R7" s="148"/>
      <c r="S7" s="148"/>
      <c r="T7" s="148"/>
      <c r="U7" s="148"/>
      <c r="V7" s="148"/>
      <c r="W7" s="148"/>
    </row>
    <row r="8" spans="1:23" ht="21" customHeight="1" x14ac:dyDescent="0.2">
      <c r="A8" s="8">
        <v>4</v>
      </c>
      <c r="B8" s="9" t="s">
        <v>6</v>
      </c>
      <c r="C8" s="10" t="s">
        <v>39</v>
      </c>
      <c r="D8" s="11">
        <v>57895</v>
      </c>
      <c r="E8" s="11">
        <v>57596</v>
      </c>
      <c r="F8" s="11">
        <v>115491</v>
      </c>
      <c r="G8" s="14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</row>
    <row r="9" spans="1:23" ht="21" customHeight="1" x14ac:dyDescent="0.2">
      <c r="A9" s="8">
        <v>5</v>
      </c>
      <c r="B9" s="9" t="s">
        <v>7</v>
      </c>
      <c r="C9" s="10" t="s">
        <v>38</v>
      </c>
      <c r="D9" s="11">
        <v>29369</v>
      </c>
      <c r="E9" s="11">
        <v>29877</v>
      </c>
      <c r="F9" s="11">
        <v>59246</v>
      </c>
      <c r="G9" s="14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</row>
    <row r="10" spans="1:23" ht="21" customHeight="1" x14ac:dyDescent="0.2">
      <c r="A10" s="8">
        <v>6</v>
      </c>
      <c r="B10" s="9" t="s">
        <v>8</v>
      </c>
      <c r="C10" s="10" t="s">
        <v>39</v>
      </c>
      <c r="D10" s="11">
        <v>19905</v>
      </c>
      <c r="E10" s="11">
        <v>19986</v>
      </c>
      <c r="F10" s="13">
        <v>39891</v>
      </c>
      <c r="G10" s="14"/>
      <c r="I10" s="148"/>
      <c r="J10" s="152"/>
      <c r="K10" s="160"/>
      <c r="L10" s="160"/>
      <c r="M10" s="160"/>
      <c r="N10" s="160"/>
      <c r="O10" s="160"/>
      <c r="P10" s="160"/>
      <c r="Q10" s="160"/>
      <c r="R10" s="160"/>
      <c r="S10" s="148"/>
      <c r="T10" s="148"/>
      <c r="U10" s="148"/>
      <c r="V10" s="148"/>
      <c r="W10" s="148"/>
    </row>
    <row r="11" spans="1:23" ht="21" customHeight="1" x14ac:dyDescent="0.2">
      <c r="A11" s="8">
        <v>7</v>
      </c>
      <c r="B11" s="9" t="s">
        <v>40</v>
      </c>
      <c r="C11" s="10" t="s">
        <v>41</v>
      </c>
      <c r="D11" s="11">
        <v>30893</v>
      </c>
      <c r="E11" s="11">
        <v>31539</v>
      </c>
      <c r="F11" s="13">
        <v>62432</v>
      </c>
      <c r="G11" s="14"/>
      <c r="I11" s="148"/>
      <c r="J11" s="99"/>
      <c r="K11" s="99"/>
      <c r="L11" s="100"/>
      <c r="M11" s="100"/>
      <c r="N11" s="100"/>
      <c r="O11" s="100"/>
      <c r="P11" s="100"/>
      <c r="Q11" s="100"/>
      <c r="R11" s="100"/>
      <c r="S11" s="148"/>
      <c r="T11" s="148"/>
      <c r="U11" s="148"/>
      <c r="V11" s="148"/>
      <c r="W11" s="148"/>
    </row>
    <row r="12" spans="1:23" ht="21" customHeight="1" x14ac:dyDescent="0.2">
      <c r="A12" s="8">
        <v>8</v>
      </c>
      <c r="B12" s="9" t="s">
        <v>9</v>
      </c>
      <c r="C12" s="10" t="s">
        <v>39</v>
      </c>
      <c r="D12" s="11">
        <v>16718</v>
      </c>
      <c r="E12" s="11">
        <v>16598</v>
      </c>
      <c r="F12" s="13">
        <v>33316</v>
      </c>
      <c r="G12" s="14"/>
      <c r="I12" s="148"/>
      <c r="J12" s="99"/>
      <c r="K12" s="99"/>
      <c r="L12" s="99"/>
      <c r="M12" s="99"/>
      <c r="N12" s="99"/>
      <c r="O12" s="99"/>
      <c r="P12" s="99"/>
      <c r="Q12" s="99"/>
      <c r="R12" s="99"/>
      <c r="S12" s="148"/>
      <c r="T12" s="148"/>
      <c r="U12" s="148"/>
      <c r="V12" s="148"/>
      <c r="W12" s="148"/>
    </row>
    <row r="13" spans="1:23" ht="21" customHeight="1" x14ac:dyDescent="0.2">
      <c r="A13" s="8">
        <v>9</v>
      </c>
      <c r="B13" s="9" t="s">
        <v>42</v>
      </c>
      <c r="C13" s="10" t="s">
        <v>39</v>
      </c>
      <c r="D13" s="11">
        <v>23381</v>
      </c>
      <c r="E13" s="11">
        <v>23231</v>
      </c>
      <c r="F13" s="11">
        <v>46612</v>
      </c>
      <c r="G13" s="14"/>
      <c r="I13" s="148"/>
      <c r="J13" s="102"/>
      <c r="K13" s="99"/>
      <c r="L13" s="99"/>
      <c r="M13" s="99"/>
      <c r="N13" s="99"/>
      <c r="O13" s="99"/>
      <c r="P13" s="99"/>
      <c r="Q13" s="99"/>
      <c r="R13" s="99"/>
      <c r="S13" s="148"/>
      <c r="T13" s="148"/>
      <c r="U13" s="148"/>
      <c r="V13" s="148"/>
      <c r="W13" s="148"/>
    </row>
    <row r="14" spans="1:23" ht="21" customHeight="1" x14ac:dyDescent="0.2">
      <c r="A14" s="8">
        <v>10</v>
      </c>
      <c r="B14" s="9" t="s">
        <v>43</v>
      </c>
      <c r="C14" s="10" t="s">
        <v>44</v>
      </c>
      <c r="D14" s="11">
        <v>19908</v>
      </c>
      <c r="E14" s="11">
        <v>20760</v>
      </c>
      <c r="F14" s="13">
        <v>40668</v>
      </c>
      <c r="G14" s="14"/>
      <c r="I14" s="148"/>
      <c r="J14" s="102"/>
      <c r="K14" s="99"/>
      <c r="L14" s="99"/>
      <c r="M14" s="99"/>
      <c r="N14" s="99"/>
      <c r="O14" s="99"/>
      <c r="P14" s="99"/>
      <c r="Q14" s="99"/>
      <c r="R14" s="99"/>
      <c r="S14" s="148"/>
      <c r="T14" s="148"/>
      <c r="U14" s="148"/>
      <c r="V14" s="148"/>
      <c r="W14" s="148"/>
    </row>
    <row r="15" spans="1:23" ht="21" customHeight="1" x14ac:dyDescent="0.2">
      <c r="A15" s="8">
        <v>11</v>
      </c>
      <c r="B15" s="9" t="s">
        <v>10</v>
      </c>
      <c r="C15" s="10" t="s">
        <v>37</v>
      </c>
      <c r="D15" s="11">
        <v>10963</v>
      </c>
      <c r="E15" s="11">
        <v>11235</v>
      </c>
      <c r="F15" s="13">
        <v>22198</v>
      </c>
      <c r="G15" s="14"/>
      <c r="I15" s="148"/>
      <c r="J15" s="102"/>
      <c r="K15" s="99"/>
      <c r="L15" s="99"/>
      <c r="M15" s="99"/>
      <c r="N15" s="99"/>
      <c r="O15" s="99"/>
      <c r="P15" s="99"/>
      <c r="Q15" s="99"/>
      <c r="R15" s="99"/>
      <c r="S15" s="148"/>
      <c r="T15" s="148"/>
      <c r="U15" s="148"/>
      <c r="V15" s="148"/>
      <c r="W15" s="148"/>
    </row>
    <row r="16" spans="1:23" ht="21" customHeight="1" x14ac:dyDescent="0.2">
      <c r="A16" s="8">
        <v>12</v>
      </c>
      <c r="B16" s="9" t="s">
        <v>11</v>
      </c>
      <c r="C16" s="10" t="s">
        <v>37</v>
      </c>
      <c r="D16" s="11">
        <v>17082</v>
      </c>
      <c r="E16" s="11">
        <v>17139</v>
      </c>
      <c r="F16" s="13">
        <v>34221</v>
      </c>
      <c r="G16" s="14"/>
      <c r="I16" s="148"/>
      <c r="J16" s="102"/>
      <c r="K16" s="99"/>
      <c r="L16" s="99"/>
      <c r="M16" s="99"/>
      <c r="N16" s="99"/>
      <c r="O16" s="99"/>
      <c r="P16" s="99"/>
      <c r="Q16" s="99"/>
      <c r="R16" s="99"/>
      <c r="S16" s="148"/>
      <c r="T16" s="148"/>
      <c r="U16" s="148"/>
      <c r="V16" s="148"/>
      <c r="W16" s="148"/>
    </row>
    <row r="17" spans="1:23" ht="21" customHeight="1" x14ac:dyDescent="0.2">
      <c r="A17" s="8">
        <v>13</v>
      </c>
      <c r="B17" s="9" t="s">
        <v>12</v>
      </c>
      <c r="C17" s="10" t="s">
        <v>36</v>
      </c>
      <c r="D17" s="11">
        <v>30257</v>
      </c>
      <c r="E17" s="11">
        <v>31467</v>
      </c>
      <c r="F17" s="13">
        <v>61724</v>
      </c>
      <c r="G17" s="14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</row>
    <row r="18" spans="1:23" ht="21" customHeight="1" x14ac:dyDescent="0.2">
      <c r="A18" s="8">
        <v>14</v>
      </c>
      <c r="B18" s="9" t="s">
        <v>13</v>
      </c>
      <c r="C18" s="10" t="s">
        <v>41</v>
      </c>
      <c r="D18" s="11">
        <v>44224</v>
      </c>
      <c r="E18" s="11">
        <v>46142</v>
      </c>
      <c r="F18" s="11">
        <v>90366</v>
      </c>
      <c r="G18" s="14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</row>
    <row r="19" spans="1:23" ht="21" customHeight="1" x14ac:dyDescent="0.2">
      <c r="A19" s="8">
        <v>15</v>
      </c>
      <c r="B19" s="9" t="s">
        <v>14</v>
      </c>
      <c r="C19" s="10" t="s">
        <v>41</v>
      </c>
      <c r="D19" s="11">
        <v>34470</v>
      </c>
      <c r="E19" s="11">
        <v>35800</v>
      </c>
      <c r="F19" s="13">
        <v>70270</v>
      </c>
      <c r="G19" s="14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</row>
    <row r="20" spans="1:23" ht="21" customHeight="1" x14ac:dyDescent="0.2">
      <c r="A20" s="8">
        <v>16</v>
      </c>
      <c r="B20" s="9" t="s">
        <v>15</v>
      </c>
      <c r="C20" s="10" t="s">
        <v>38</v>
      </c>
      <c r="D20" s="11">
        <v>102342</v>
      </c>
      <c r="E20" s="11">
        <v>100190</v>
      </c>
      <c r="F20" s="13">
        <v>202532</v>
      </c>
      <c r="G20" s="14"/>
    </row>
    <row r="21" spans="1:23" ht="21" customHeight="1" x14ac:dyDescent="0.2">
      <c r="A21" s="8">
        <v>17</v>
      </c>
      <c r="B21" s="9" t="s">
        <v>16</v>
      </c>
      <c r="C21" s="10" t="s">
        <v>44</v>
      </c>
      <c r="D21" s="11">
        <v>65070</v>
      </c>
      <c r="E21" s="11">
        <v>64413</v>
      </c>
      <c r="F21" s="13">
        <v>129483</v>
      </c>
      <c r="G21" s="14"/>
    </row>
    <row r="22" spans="1:23" ht="21" customHeight="1" x14ac:dyDescent="0.2">
      <c r="A22" s="8">
        <v>18</v>
      </c>
      <c r="B22" s="9" t="s">
        <v>17</v>
      </c>
      <c r="C22" s="10" t="s">
        <v>45</v>
      </c>
      <c r="D22" s="11">
        <v>27809</v>
      </c>
      <c r="E22" s="11">
        <v>26525</v>
      </c>
      <c r="F22" s="13">
        <v>54334</v>
      </c>
      <c r="G22" s="14"/>
    </row>
    <row r="23" spans="1:23" ht="21" customHeight="1" x14ac:dyDescent="0.2">
      <c r="A23" s="8">
        <v>19</v>
      </c>
      <c r="B23" s="9" t="s">
        <v>46</v>
      </c>
      <c r="C23" s="10" t="s">
        <v>45</v>
      </c>
      <c r="D23" s="11">
        <v>10912</v>
      </c>
      <c r="E23" s="11">
        <v>11218</v>
      </c>
      <c r="F23" s="13">
        <v>22130</v>
      </c>
      <c r="G23" s="14"/>
    </row>
    <row r="24" spans="1:23" ht="21" customHeight="1" x14ac:dyDescent="0.2">
      <c r="A24" s="8">
        <v>20</v>
      </c>
      <c r="B24" s="9" t="s">
        <v>47</v>
      </c>
      <c r="C24" s="10" t="s">
        <v>41</v>
      </c>
      <c r="D24" s="11">
        <v>28705</v>
      </c>
      <c r="E24" s="11">
        <v>28953</v>
      </c>
      <c r="F24" s="13">
        <v>57658</v>
      </c>
      <c r="G24" s="14"/>
    </row>
    <row r="25" spans="1:23" ht="21" customHeight="1" x14ac:dyDescent="0.2">
      <c r="A25" s="8">
        <v>21</v>
      </c>
      <c r="B25" s="9" t="s">
        <v>48</v>
      </c>
      <c r="C25" s="10" t="s">
        <v>44</v>
      </c>
      <c r="D25" s="11">
        <v>16237</v>
      </c>
      <c r="E25" s="11">
        <v>16422</v>
      </c>
      <c r="F25" s="13">
        <v>32659</v>
      </c>
      <c r="G25" s="15"/>
    </row>
    <row r="26" spans="1:23" ht="21" customHeight="1" x14ac:dyDescent="0.2">
      <c r="A26" s="8">
        <v>22</v>
      </c>
      <c r="B26" s="9" t="s">
        <v>18</v>
      </c>
      <c r="C26" s="10" t="s">
        <v>44</v>
      </c>
      <c r="D26" s="11">
        <v>22066</v>
      </c>
      <c r="E26" s="11">
        <v>23127</v>
      </c>
      <c r="F26" s="13">
        <v>45193</v>
      </c>
      <c r="G26" s="15"/>
    </row>
    <row r="27" spans="1:23" ht="21" customHeight="1" x14ac:dyDescent="0.2">
      <c r="A27" s="8">
        <v>23</v>
      </c>
      <c r="B27" s="9" t="s">
        <v>49</v>
      </c>
      <c r="C27" s="10" t="s">
        <v>36</v>
      </c>
      <c r="D27" s="11">
        <v>40952</v>
      </c>
      <c r="E27" s="11">
        <v>41560</v>
      </c>
      <c r="F27" s="11">
        <v>82512</v>
      </c>
      <c r="G27" s="15"/>
    </row>
    <row r="28" spans="1:23" ht="21" customHeight="1" x14ac:dyDescent="0.2">
      <c r="A28" s="8">
        <v>24</v>
      </c>
      <c r="B28" s="9" t="s">
        <v>19</v>
      </c>
      <c r="C28" s="10" t="s">
        <v>39</v>
      </c>
      <c r="D28" s="11">
        <v>20849</v>
      </c>
      <c r="E28" s="11">
        <v>20210</v>
      </c>
      <c r="F28" s="11">
        <v>41059</v>
      </c>
      <c r="G28" s="15"/>
    </row>
    <row r="29" spans="1:23" ht="21" customHeight="1" x14ac:dyDescent="0.2">
      <c r="A29" s="8">
        <v>25</v>
      </c>
      <c r="B29" s="9" t="s">
        <v>20</v>
      </c>
      <c r="C29" s="10" t="s">
        <v>41</v>
      </c>
      <c r="D29" s="11">
        <v>15609</v>
      </c>
      <c r="E29" s="11">
        <v>15574</v>
      </c>
      <c r="F29" s="11">
        <v>31183</v>
      </c>
      <c r="G29" s="15"/>
    </row>
    <row r="30" spans="1:23" ht="21" customHeight="1" x14ac:dyDescent="0.2">
      <c r="A30" s="8">
        <v>26</v>
      </c>
      <c r="B30" s="16" t="s">
        <v>21</v>
      </c>
      <c r="C30" s="10" t="s">
        <v>38</v>
      </c>
      <c r="D30" s="11">
        <v>16730</v>
      </c>
      <c r="E30" s="11">
        <v>16281</v>
      </c>
      <c r="F30" s="11">
        <v>33011</v>
      </c>
      <c r="G30" s="15"/>
    </row>
    <row r="31" spans="1:23" ht="21" customHeight="1" x14ac:dyDescent="0.2">
      <c r="A31" s="8">
        <v>27</v>
      </c>
      <c r="B31" s="9" t="s">
        <v>22</v>
      </c>
      <c r="C31" s="10" t="s">
        <v>36</v>
      </c>
      <c r="D31" s="181">
        <v>15941</v>
      </c>
      <c r="E31" s="11">
        <v>16201</v>
      </c>
      <c r="F31" s="182">
        <v>32142</v>
      </c>
      <c r="G31" s="183" t="s">
        <v>118</v>
      </c>
    </row>
    <row r="32" spans="1:23" ht="21" customHeight="1" x14ac:dyDescent="0.2">
      <c r="A32" s="8">
        <v>28</v>
      </c>
      <c r="B32" s="9" t="s">
        <v>23</v>
      </c>
      <c r="C32" s="10" t="s">
        <v>45</v>
      </c>
      <c r="D32" s="11">
        <v>39869</v>
      </c>
      <c r="E32" s="11">
        <v>36959</v>
      </c>
      <c r="F32" s="11">
        <v>76828</v>
      </c>
      <c r="G32" s="15"/>
    </row>
    <row r="33" spans="1:7" ht="21" customHeight="1" x14ac:dyDescent="0.2">
      <c r="A33" s="8">
        <v>29</v>
      </c>
      <c r="B33" s="9" t="s">
        <v>50</v>
      </c>
      <c r="C33" s="10" t="s">
        <v>45</v>
      </c>
      <c r="D33" s="11">
        <v>13074</v>
      </c>
      <c r="E33" s="11">
        <v>13077</v>
      </c>
      <c r="F33" s="11">
        <v>26151</v>
      </c>
      <c r="G33" s="15"/>
    </row>
    <row r="34" spans="1:7" ht="21" customHeight="1" x14ac:dyDescent="0.2">
      <c r="A34" s="8">
        <v>30</v>
      </c>
      <c r="B34" s="9" t="s">
        <v>24</v>
      </c>
      <c r="C34" s="10" t="s">
        <v>45</v>
      </c>
      <c r="D34" s="11">
        <v>18633</v>
      </c>
      <c r="E34" s="11">
        <v>18097</v>
      </c>
      <c r="F34" s="11">
        <v>36730</v>
      </c>
      <c r="G34" s="15"/>
    </row>
    <row r="35" spans="1:7" ht="21" customHeight="1" x14ac:dyDescent="0.2">
      <c r="A35" s="8">
        <v>31</v>
      </c>
      <c r="B35" s="16" t="s">
        <v>25</v>
      </c>
      <c r="C35" s="10" t="s">
        <v>38</v>
      </c>
      <c r="D35" s="11">
        <v>21619</v>
      </c>
      <c r="E35" s="11">
        <v>21779</v>
      </c>
      <c r="F35" s="11">
        <v>43398</v>
      </c>
      <c r="G35" s="15"/>
    </row>
    <row r="36" spans="1:7" ht="21" customHeight="1" x14ac:dyDescent="0.2">
      <c r="A36" s="8">
        <v>32</v>
      </c>
      <c r="B36" s="9" t="s">
        <v>51</v>
      </c>
      <c r="C36" s="10" t="s">
        <v>45</v>
      </c>
      <c r="D36" s="11">
        <v>19760</v>
      </c>
      <c r="E36" s="11">
        <v>19885</v>
      </c>
      <c r="F36" s="11">
        <v>39645</v>
      </c>
      <c r="G36" s="15"/>
    </row>
    <row r="37" spans="1:7" ht="21" customHeight="1" x14ac:dyDescent="0.2">
      <c r="A37" s="8">
        <v>33</v>
      </c>
      <c r="B37" s="9" t="s">
        <v>52</v>
      </c>
      <c r="C37" s="10" t="s">
        <v>45</v>
      </c>
      <c r="D37" s="11">
        <v>12714</v>
      </c>
      <c r="E37" s="11">
        <v>13054</v>
      </c>
      <c r="F37" s="13">
        <v>25768</v>
      </c>
      <c r="G37" s="14"/>
    </row>
    <row r="38" spans="1:7" ht="21" customHeight="1" x14ac:dyDescent="0.2">
      <c r="A38" s="8">
        <v>34</v>
      </c>
      <c r="B38" s="9" t="s">
        <v>53</v>
      </c>
      <c r="C38" s="10" t="s">
        <v>45</v>
      </c>
      <c r="D38" s="11">
        <v>6310</v>
      </c>
      <c r="E38" s="11">
        <v>6275</v>
      </c>
      <c r="F38" s="13">
        <v>12585</v>
      </c>
      <c r="G38" s="14"/>
    </row>
    <row r="39" spans="1:7" ht="21" customHeight="1" x14ac:dyDescent="0.2">
      <c r="A39" s="8">
        <v>35</v>
      </c>
      <c r="B39" s="9" t="s">
        <v>3</v>
      </c>
      <c r="C39" s="10" t="s">
        <v>36</v>
      </c>
      <c r="D39" s="11">
        <v>7650</v>
      </c>
      <c r="E39" s="11">
        <v>7802</v>
      </c>
      <c r="F39" s="13">
        <v>15452</v>
      </c>
      <c r="G39" s="14"/>
    </row>
    <row r="40" spans="1:7" ht="21" customHeight="1" x14ac:dyDescent="0.2">
      <c r="A40" s="8">
        <v>36</v>
      </c>
      <c r="B40" s="9" t="s">
        <v>54</v>
      </c>
      <c r="C40" s="10" t="s">
        <v>37</v>
      </c>
      <c r="D40" s="11">
        <v>16038</v>
      </c>
      <c r="E40" s="11">
        <v>15697</v>
      </c>
      <c r="F40" s="13">
        <v>31735</v>
      </c>
      <c r="G40" s="14"/>
    </row>
    <row r="41" spans="1:7" ht="21" customHeight="1" x14ac:dyDescent="0.2">
      <c r="A41" s="8">
        <v>37</v>
      </c>
      <c r="B41" s="9" t="s">
        <v>55</v>
      </c>
      <c r="C41" s="10" t="s">
        <v>44</v>
      </c>
      <c r="D41" s="11">
        <v>6430</v>
      </c>
      <c r="E41" s="11">
        <v>6413</v>
      </c>
      <c r="F41" s="13">
        <v>12843</v>
      </c>
      <c r="G41" s="14"/>
    </row>
    <row r="42" spans="1:7" ht="21" customHeight="1" x14ac:dyDescent="0.2">
      <c r="A42" s="8">
        <v>38</v>
      </c>
      <c r="B42" s="9" t="s">
        <v>26</v>
      </c>
      <c r="C42" s="10" t="s">
        <v>41</v>
      </c>
      <c r="D42" s="11">
        <v>6155</v>
      </c>
      <c r="E42" s="11">
        <v>5769</v>
      </c>
      <c r="F42" s="13">
        <v>11924</v>
      </c>
      <c r="G42" s="14"/>
    </row>
    <row r="43" spans="1:7" ht="21" customHeight="1" x14ac:dyDescent="0.2">
      <c r="A43" s="8">
        <v>39</v>
      </c>
      <c r="B43" s="9" t="s">
        <v>27</v>
      </c>
      <c r="C43" s="10" t="s">
        <v>41</v>
      </c>
      <c r="D43" s="11">
        <v>20562</v>
      </c>
      <c r="E43" s="11">
        <v>20664</v>
      </c>
      <c r="F43" s="13">
        <v>41226</v>
      </c>
      <c r="G43" s="14"/>
    </row>
    <row r="44" spans="1:7" ht="21" customHeight="1" x14ac:dyDescent="0.2">
      <c r="A44" s="8">
        <v>40</v>
      </c>
      <c r="B44" s="9" t="s">
        <v>56</v>
      </c>
      <c r="C44" s="10" t="s">
        <v>41</v>
      </c>
      <c r="D44" s="11">
        <v>3344</v>
      </c>
      <c r="E44" s="11">
        <v>3417</v>
      </c>
      <c r="F44" s="13">
        <v>6761</v>
      </c>
      <c r="G44" s="14"/>
    </row>
    <row r="45" spans="1:7" ht="21" customHeight="1" x14ac:dyDescent="0.2">
      <c r="A45" s="8">
        <v>41</v>
      </c>
      <c r="B45" s="9" t="s">
        <v>57</v>
      </c>
      <c r="C45" s="10" t="s">
        <v>39</v>
      </c>
      <c r="D45" s="11">
        <v>8248</v>
      </c>
      <c r="E45" s="11">
        <v>8110</v>
      </c>
      <c r="F45" s="13">
        <v>16358</v>
      </c>
      <c r="G45" s="14"/>
    </row>
    <row r="46" spans="1:7" ht="21" customHeight="1" x14ac:dyDescent="0.2">
      <c r="A46" s="8">
        <v>42</v>
      </c>
      <c r="B46" s="9" t="s">
        <v>58</v>
      </c>
      <c r="C46" s="10" t="s">
        <v>39</v>
      </c>
      <c r="D46" s="11">
        <v>3359</v>
      </c>
      <c r="E46" s="11">
        <v>3296</v>
      </c>
      <c r="F46" s="13">
        <v>6655</v>
      </c>
      <c r="G46" s="14"/>
    </row>
    <row r="47" spans="1:7" ht="21" customHeight="1" x14ac:dyDescent="0.2">
      <c r="A47" s="8">
        <v>43</v>
      </c>
      <c r="B47" s="9" t="s">
        <v>59</v>
      </c>
      <c r="C47" s="10" t="s">
        <v>39</v>
      </c>
      <c r="D47" s="11">
        <v>9791</v>
      </c>
      <c r="E47" s="11">
        <v>9669</v>
      </c>
      <c r="F47" s="13">
        <v>19460</v>
      </c>
      <c r="G47" s="14"/>
    </row>
    <row r="48" spans="1:7" ht="21" customHeight="1" thickBot="1" x14ac:dyDescent="0.25">
      <c r="A48" s="8">
        <v>44</v>
      </c>
      <c r="B48" s="9" t="s">
        <v>60</v>
      </c>
      <c r="C48" s="10" t="s">
        <v>41</v>
      </c>
      <c r="D48" s="11">
        <v>6387</v>
      </c>
      <c r="E48" s="11">
        <v>6606</v>
      </c>
      <c r="F48" s="13">
        <v>12993</v>
      </c>
      <c r="G48" s="14"/>
    </row>
    <row r="49" spans="1:7" ht="21" customHeight="1" x14ac:dyDescent="0.2">
      <c r="A49" s="17"/>
      <c r="B49" s="18" t="s">
        <v>61</v>
      </c>
      <c r="C49" s="19"/>
      <c r="D49" s="20">
        <f>SUM(D5:D36)</f>
        <v>1069506</v>
      </c>
      <c r="E49" s="20">
        <f>SUM(E5:E36)</f>
        <v>1076599</v>
      </c>
      <c r="F49" s="20">
        <f>SUM(F5:F36)</f>
        <v>2146105</v>
      </c>
      <c r="G49" s="21"/>
    </row>
    <row r="50" spans="1:7" ht="21" customHeight="1" x14ac:dyDescent="0.2">
      <c r="A50" s="22"/>
      <c r="B50" s="9" t="s">
        <v>62</v>
      </c>
      <c r="C50" s="10"/>
      <c r="D50" s="11">
        <f>SUM(D37,D38,D39,D41,D43,D44,D45,D46,D47,D48)</f>
        <v>84795</v>
      </c>
      <c r="E50" s="11">
        <f>SUM(E37,E38,E39,E41,E43,E44,E45,E46,E47,E48)</f>
        <v>85306</v>
      </c>
      <c r="F50" s="13">
        <f>SUM(F37,F38,F39,F41,F43,F44,F45,F46,F47,F48)</f>
        <v>170101</v>
      </c>
      <c r="G50" s="14"/>
    </row>
    <row r="51" spans="1:7" ht="21" customHeight="1" thickBot="1" x14ac:dyDescent="0.25">
      <c r="A51" s="23"/>
      <c r="B51" s="24" t="s">
        <v>63</v>
      </c>
      <c r="C51" s="25"/>
      <c r="D51" s="26">
        <f>SUM(D40,D42)</f>
        <v>22193</v>
      </c>
      <c r="E51" s="26">
        <f>SUM(E40,E42)</f>
        <v>21466</v>
      </c>
      <c r="F51" s="27">
        <f>SUM(F40,F42)</f>
        <v>43659</v>
      </c>
      <c r="G51" s="14"/>
    </row>
    <row r="52" spans="1:7" ht="21" customHeight="1" x14ac:dyDescent="0.2">
      <c r="A52" s="28"/>
      <c r="B52" s="9" t="s">
        <v>64</v>
      </c>
      <c r="C52" s="10"/>
      <c r="D52" s="11">
        <f>SUM(D5,D17,D27,D31,D39)</f>
        <v>203844</v>
      </c>
      <c r="E52" s="11">
        <f>SUM(E5,E17,E27,E31,E39)</f>
        <v>211967</v>
      </c>
      <c r="F52" s="11">
        <f>SUM(F5,F17,F27,F31,F39)</f>
        <v>415811</v>
      </c>
      <c r="G52" s="21"/>
    </row>
    <row r="53" spans="1:7" ht="21" customHeight="1" x14ac:dyDescent="0.2">
      <c r="A53" s="28"/>
      <c r="B53" s="9" t="s">
        <v>65</v>
      </c>
      <c r="C53" s="10"/>
      <c r="D53" s="11">
        <f>SUM(D22,D23,D32,D33,D34,D36,D37,D38)</f>
        <v>149081</v>
      </c>
      <c r="E53" s="11">
        <f>SUM(E22,E23,E32,E33,E34,E36,E37,E38)</f>
        <v>145090</v>
      </c>
      <c r="F53" s="11">
        <f>SUM(F22,F23,F32,F33,F34,F36,F37,F38)</f>
        <v>294171</v>
      </c>
      <c r="G53" s="14"/>
    </row>
    <row r="54" spans="1:7" ht="21" customHeight="1" x14ac:dyDescent="0.2">
      <c r="A54" s="28"/>
      <c r="B54" s="9" t="s">
        <v>66</v>
      </c>
      <c r="C54" s="10"/>
      <c r="D54" s="11">
        <f>SUM(D11,D18,D19,D24,D29,D43,D48,D42,D44)</f>
        <v>190349</v>
      </c>
      <c r="E54" s="11">
        <f>SUM(E11,E18,E19,E24,E29,E42,E43,E44,E48)</f>
        <v>194464</v>
      </c>
      <c r="F54" s="11">
        <f>SUM(F11,F18,F19,F24,F29,F42,F43,F44,F48)</f>
        <v>384813</v>
      </c>
      <c r="G54" s="14"/>
    </row>
    <row r="55" spans="1:7" ht="21" customHeight="1" x14ac:dyDescent="0.2">
      <c r="A55" s="28"/>
      <c r="B55" s="9" t="s">
        <v>67</v>
      </c>
      <c r="C55" s="10"/>
      <c r="D55" s="11">
        <f>SUM(D14,D21,D25,D26,D41)</f>
        <v>129711</v>
      </c>
      <c r="E55" s="11">
        <f>SUM(E14,E21,E25,E26,E41)</f>
        <v>131135</v>
      </c>
      <c r="F55" s="11">
        <f>SUM(F14,F21,F25,F26,F41)</f>
        <v>260846</v>
      </c>
      <c r="G55" s="14"/>
    </row>
    <row r="56" spans="1:7" ht="21" customHeight="1" x14ac:dyDescent="0.2">
      <c r="A56" s="28"/>
      <c r="B56" s="9" t="s">
        <v>68</v>
      </c>
      <c r="C56" s="10"/>
      <c r="D56" s="11">
        <f>SUM(D6,D15,D16,D40)</f>
        <v>114619</v>
      </c>
      <c r="E56" s="11">
        <f>SUM(E6,E15,E16,E40)</f>
        <v>115031</v>
      </c>
      <c r="F56" s="11">
        <f>SUM(F6,F15,F16,F40)</f>
        <v>229650</v>
      </c>
      <c r="G56" s="14"/>
    </row>
    <row r="57" spans="1:7" ht="21" customHeight="1" x14ac:dyDescent="0.2">
      <c r="A57" s="28"/>
      <c r="B57" s="9" t="s">
        <v>69</v>
      </c>
      <c r="C57" s="10"/>
      <c r="D57" s="11">
        <f>SUM(D7,D9,D20,D30,D35)</f>
        <v>228744</v>
      </c>
      <c r="E57" s="11">
        <f>SUM(E7,E9,E20,E30,E35)</f>
        <v>226988</v>
      </c>
      <c r="F57" s="11">
        <f>SUM(F7,F9,F20,F30,F35)</f>
        <v>455732</v>
      </c>
      <c r="G57" s="14"/>
    </row>
    <row r="58" spans="1:7" ht="21" customHeight="1" thickBot="1" x14ac:dyDescent="0.25">
      <c r="A58" s="28"/>
      <c r="B58" s="9" t="s">
        <v>70</v>
      </c>
      <c r="C58" s="29"/>
      <c r="D58" s="30">
        <f>SUM(D8,D10,D12,D13,D28,D45,D46,D47)</f>
        <v>160146</v>
      </c>
      <c r="E58" s="30">
        <f>SUM(E8,E10,E12,E13,E28,E45,E46,E47)</f>
        <v>158696</v>
      </c>
      <c r="F58" s="30">
        <f>SUM(F8,F10,F12,F13,F28,F45,F46,F47)</f>
        <v>318842</v>
      </c>
      <c r="G58" s="31"/>
    </row>
    <row r="59" spans="1:7" ht="21" customHeight="1" thickTop="1" thickBot="1" x14ac:dyDescent="0.25">
      <c r="A59" s="32"/>
      <c r="B59" s="33" t="s">
        <v>71</v>
      </c>
      <c r="C59" s="25"/>
      <c r="D59" s="26">
        <f>SUM(D49:D51)</f>
        <v>1176494</v>
      </c>
      <c r="E59" s="26">
        <f>SUM(E49:E51)</f>
        <v>1183371</v>
      </c>
      <c r="F59" s="27">
        <f>SUM(F49:F51)</f>
        <v>2359865</v>
      </c>
      <c r="G59" s="34"/>
    </row>
    <row r="62" spans="1:7" x14ac:dyDescent="0.15">
      <c r="B62" s="2"/>
      <c r="C62" s="2"/>
      <c r="D62" s="2"/>
      <c r="E62" s="2"/>
      <c r="F62" s="2"/>
      <c r="G62" s="2"/>
    </row>
    <row r="63" spans="1:7" x14ac:dyDescent="0.15">
      <c r="B63" s="2"/>
      <c r="C63" s="2"/>
      <c r="D63" s="2"/>
      <c r="E63" s="2"/>
      <c r="F63" s="2"/>
      <c r="G63" s="2"/>
    </row>
  </sheetData>
  <mergeCells count="7">
    <mergeCell ref="J10:R10"/>
    <mergeCell ref="B1:F1"/>
    <mergeCell ref="A3:A4"/>
    <mergeCell ref="B3:B4"/>
    <mergeCell ref="C3:C4"/>
    <mergeCell ref="D3:F3"/>
    <mergeCell ref="G3:G4"/>
  </mergeCells>
  <phoneticPr fontId="3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5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7B380-EF73-4538-A55A-0293C0643C47}">
  <sheetPr>
    <tabColor indexed="13"/>
    <pageSetUpPr fitToPage="1"/>
  </sheetPr>
  <dimension ref="A1:F75"/>
  <sheetViews>
    <sheetView view="pageBreakPreview" zoomScale="85" zoomScaleNormal="85" zoomScaleSheetLayoutView="85" workbookViewId="0">
      <pane xSplit="2" ySplit="4" topLeftCell="C44" activePane="bottomRight" state="frozen"/>
      <selection activeCell="A6" sqref="A6"/>
      <selection pane="topRight" activeCell="A6" sqref="A6"/>
      <selection pane="bottomLeft" activeCell="A6" sqref="A6"/>
      <selection pane="bottomRight" activeCell="F65" sqref="F65"/>
    </sheetView>
  </sheetViews>
  <sheetFormatPr defaultColWidth="10.125" defaultRowHeight="13.5" x14ac:dyDescent="0.15"/>
  <cols>
    <col min="1" max="1" width="4.375" style="35" customWidth="1"/>
    <col min="2" max="2" width="15.25" style="35" customWidth="1"/>
    <col min="3" max="3" width="9" style="35" customWidth="1"/>
    <col min="4" max="6" width="15.625" style="35" customWidth="1"/>
    <col min="7" max="16384" width="10.125" style="35"/>
  </cols>
  <sheetData>
    <row r="1" spans="1:6" x14ac:dyDescent="0.15">
      <c r="B1" s="171" t="s">
        <v>117</v>
      </c>
      <c r="C1" s="171"/>
      <c r="D1" s="171"/>
      <c r="E1" s="171"/>
      <c r="F1" s="171"/>
    </row>
    <row r="2" spans="1:6" ht="14.25" thickBot="1" x14ac:dyDescent="0.2">
      <c r="B2" s="36"/>
      <c r="C2" s="36"/>
      <c r="D2" s="37"/>
      <c r="E2" s="37"/>
      <c r="F2" s="37"/>
    </row>
    <row r="3" spans="1:6" s="38" customFormat="1" ht="15" customHeight="1" x14ac:dyDescent="0.15">
      <c r="A3" s="172" t="s">
        <v>29</v>
      </c>
      <c r="B3" s="174" t="s">
        <v>0</v>
      </c>
      <c r="C3" s="176" t="s">
        <v>30</v>
      </c>
      <c r="D3" s="166" t="s">
        <v>72</v>
      </c>
      <c r="E3" s="167"/>
      <c r="F3" s="168"/>
    </row>
    <row r="4" spans="1:6" s="38" customFormat="1" ht="15" customHeight="1" thickBot="1" x14ac:dyDescent="0.2">
      <c r="A4" s="173"/>
      <c r="B4" s="175"/>
      <c r="C4" s="177"/>
      <c r="D4" s="39" t="s">
        <v>33</v>
      </c>
      <c r="E4" s="39" t="s">
        <v>34</v>
      </c>
      <c r="F4" s="40" t="s">
        <v>28</v>
      </c>
    </row>
    <row r="5" spans="1:6" s="38" customFormat="1" ht="15" customHeight="1" x14ac:dyDescent="0.15">
      <c r="A5" s="41">
        <v>1</v>
      </c>
      <c r="B5" s="42" t="s">
        <v>35</v>
      </c>
      <c r="C5" s="43" t="s">
        <v>36</v>
      </c>
      <c r="D5" s="44">
        <v>53</v>
      </c>
      <c r="E5" s="44">
        <v>94</v>
      </c>
      <c r="F5" s="45">
        <v>147</v>
      </c>
    </row>
    <row r="6" spans="1:6" s="38" customFormat="1" ht="15" customHeight="1" x14ac:dyDescent="0.15">
      <c r="A6" s="41">
        <v>2</v>
      </c>
      <c r="B6" s="46" t="s">
        <v>4</v>
      </c>
      <c r="C6" s="43" t="s">
        <v>37</v>
      </c>
      <c r="D6" s="47">
        <v>39</v>
      </c>
      <c r="E6" s="47">
        <v>41</v>
      </c>
      <c r="F6" s="48">
        <v>80</v>
      </c>
    </row>
    <row r="7" spans="1:6" s="38" customFormat="1" ht="15" customHeight="1" x14ac:dyDescent="0.15">
      <c r="A7" s="41">
        <v>3</v>
      </c>
      <c r="B7" s="46" t="s">
        <v>5</v>
      </c>
      <c r="C7" s="43" t="s">
        <v>38</v>
      </c>
      <c r="D7" s="47">
        <v>29</v>
      </c>
      <c r="E7" s="47">
        <v>57</v>
      </c>
      <c r="F7" s="48">
        <v>86</v>
      </c>
    </row>
    <row r="8" spans="1:6" s="38" customFormat="1" ht="15" customHeight="1" x14ac:dyDescent="0.15">
      <c r="A8" s="41">
        <v>4</v>
      </c>
      <c r="B8" s="46" t="s">
        <v>6</v>
      </c>
      <c r="C8" s="43" t="s">
        <v>39</v>
      </c>
      <c r="D8" s="47">
        <v>15</v>
      </c>
      <c r="E8" s="47">
        <v>35</v>
      </c>
      <c r="F8" s="48">
        <v>50</v>
      </c>
    </row>
    <row r="9" spans="1:6" s="38" customFormat="1" ht="15" customHeight="1" x14ac:dyDescent="0.15">
      <c r="A9" s="41">
        <v>5</v>
      </c>
      <c r="B9" s="46" t="s">
        <v>7</v>
      </c>
      <c r="C9" s="43" t="s">
        <v>38</v>
      </c>
      <c r="D9" s="47">
        <v>12</v>
      </c>
      <c r="E9" s="47">
        <v>19</v>
      </c>
      <c r="F9" s="48">
        <v>31</v>
      </c>
    </row>
    <row r="10" spans="1:6" s="38" customFormat="1" ht="15" customHeight="1" x14ac:dyDescent="0.15">
      <c r="A10" s="41">
        <v>6</v>
      </c>
      <c r="B10" s="46" t="s">
        <v>8</v>
      </c>
      <c r="C10" s="43" t="s">
        <v>39</v>
      </c>
      <c r="D10" s="47">
        <v>7</v>
      </c>
      <c r="E10" s="47">
        <v>16</v>
      </c>
      <c r="F10" s="48">
        <v>23</v>
      </c>
    </row>
    <row r="11" spans="1:6" s="38" customFormat="1" ht="15" customHeight="1" x14ac:dyDescent="0.15">
      <c r="A11" s="41">
        <v>7</v>
      </c>
      <c r="B11" s="46" t="s">
        <v>40</v>
      </c>
      <c r="C11" s="43" t="s">
        <v>41</v>
      </c>
      <c r="D11" s="47">
        <v>10</v>
      </c>
      <c r="E11" s="47">
        <v>29</v>
      </c>
      <c r="F11" s="48">
        <v>39</v>
      </c>
    </row>
    <row r="12" spans="1:6" s="38" customFormat="1" ht="15" customHeight="1" x14ac:dyDescent="0.15">
      <c r="A12" s="41">
        <v>8</v>
      </c>
      <c r="B12" s="46" t="s">
        <v>9</v>
      </c>
      <c r="C12" s="43" t="s">
        <v>39</v>
      </c>
      <c r="D12" s="47">
        <v>1</v>
      </c>
      <c r="E12" s="47">
        <v>10</v>
      </c>
      <c r="F12" s="48">
        <v>11</v>
      </c>
    </row>
    <row r="13" spans="1:6" s="38" customFormat="1" ht="15" customHeight="1" x14ac:dyDescent="0.15">
      <c r="A13" s="41">
        <v>9</v>
      </c>
      <c r="B13" s="46" t="s">
        <v>42</v>
      </c>
      <c r="C13" s="43" t="s">
        <v>39</v>
      </c>
      <c r="D13" s="47">
        <v>12</v>
      </c>
      <c r="E13" s="47">
        <v>16</v>
      </c>
      <c r="F13" s="48">
        <v>28</v>
      </c>
    </row>
    <row r="14" spans="1:6" s="38" customFormat="1" ht="15" customHeight="1" x14ac:dyDescent="0.15">
      <c r="A14" s="41">
        <v>10</v>
      </c>
      <c r="B14" s="46" t="s">
        <v>43</v>
      </c>
      <c r="C14" s="43" t="s">
        <v>44</v>
      </c>
      <c r="D14" s="47">
        <v>10</v>
      </c>
      <c r="E14" s="47">
        <v>24</v>
      </c>
      <c r="F14" s="48">
        <v>34</v>
      </c>
    </row>
    <row r="15" spans="1:6" s="38" customFormat="1" ht="15" customHeight="1" x14ac:dyDescent="0.15">
      <c r="A15" s="41">
        <v>11</v>
      </c>
      <c r="B15" s="46" t="s">
        <v>10</v>
      </c>
      <c r="C15" s="43" t="s">
        <v>37</v>
      </c>
      <c r="D15" s="47">
        <v>7</v>
      </c>
      <c r="E15" s="47">
        <v>6</v>
      </c>
      <c r="F15" s="48">
        <v>13</v>
      </c>
    </row>
    <row r="16" spans="1:6" s="38" customFormat="1" ht="15" customHeight="1" x14ac:dyDescent="0.15">
      <c r="A16" s="41">
        <v>12</v>
      </c>
      <c r="B16" s="46" t="s">
        <v>11</v>
      </c>
      <c r="C16" s="43" t="s">
        <v>37</v>
      </c>
      <c r="D16" s="47">
        <v>10</v>
      </c>
      <c r="E16" s="47">
        <v>9</v>
      </c>
      <c r="F16" s="48">
        <v>19</v>
      </c>
    </row>
    <row r="17" spans="1:6" s="51" customFormat="1" ht="15" customHeight="1" x14ac:dyDescent="0.15">
      <c r="A17" s="41">
        <v>13</v>
      </c>
      <c r="B17" s="46" t="s">
        <v>12</v>
      </c>
      <c r="C17" s="43" t="s">
        <v>36</v>
      </c>
      <c r="D17" s="49">
        <v>10</v>
      </c>
      <c r="E17" s="49">
        <v>27</v>
      </c>
      <c r="F17" s="50">
        <v>37</v>
      </c>
    </row>
    <row r="18" spans="1:6" s="38" customFormat="1" ht="15" customHeight="1" x14ac:dyDescent="0.15">
      <c r="A18" s="41">
        <v>14</v>
      </c>
      <c r="B18" s="46" t="s">
        <v>13</v>
      </c>
      <c r="C18" s="43" t="s">
        <v>41</v>
      </c>
      <c r="D18" s="47">
        <v>37</v>
      </c>
      <c r="E18" s="47">
        <v>60</v>
      </c>
      <c r="F18" s="48">
        <v>97</v>
      </c>
    </row>
    <row r="19" spans="1:6" s="38" customFormat="1" ht="15" customHeight="1" x14ac:dyDescent="0.15">
      <c r="A19" s="41">
        <v>15</v>
      </c>
      <c r="B19" s="46" t="s">
        <v>14</v>
      </c>
      <c r="C19" s="43" t="s">
        <v>41</v>
      </c>
      <c r="D19" s="47">
        <v>55</v>
      </c>
      <c r="E19" s="47">
        <v>56</v>
      </c>
      <c r="F19" s="48">
        <v>111</v>
      </c>
    </row>
    <row r="20" spans="1:6" s="38" customFormat="1" ht="15" customHeight="1" x14ac:dyDescent="0.15">
      <c r="A20" s="41">
        <v>16</v>
      </c>
      <c r="B20" s="46" t="s">
        <v>15</v>
      </c>
      <c r="C20" s="43" t="s">
        <v>38</v>
      </c>
      <c r="D20" s="47">
        <v>134</v>
      </c>
      <c r="E20" s="47">
        <v>166</v>
      </c>
      <c r="F20" s="48">
        <v>300</v>
      </c>
    </row>
    <row r="21" spans="1:6" s="38" customFormat="1" ht="15" customHeight="1" x14ac:dyDescent="0.15">
      <c r="A21" s="41">
        <v>17</v>
      </c>
      <c r="B21" s="46" t="s">
        <v>16</v>
      </c>
      <c r="C21" s="43" t="s">
        <v>44</v>
      </c>
      <c r="D21" s="47">
        <v>42</v>
      </c>
      <c r="E21" s="47">
        <v>49</v>
      </c>
      <c r="F21" s="48">
        <v>91</v>
      </c>
    </row>
    <row r="22" spans="1:6" s="38" customFormat="1" ht="15" customHeight="1" x14ac:dyDescent="0.15">
      <c r="A22" s="41">
        <v>18</v>
      </c>
      <c r="B22" s="46" t="s">
        <v>17</v>
      </c>
      <c r="C22" s="43" t="s">
        <v>45</v>
      </c>
      <c r="D22" s="47">
        <v>8</v>
      </c>
      <c r="E22" s="47">
        <v>10</v>
      </c>
      <c r="F22" s="48">
        <v>18</v>
      </c>
    </row>
    <row r="23" spans="1:6" s="38" customFormat="1" ht="15" customHeight="1" x14ac:dyDescent="0.15">
      <c r="A23" s="41">
        <v>19</v>
      </c>
      <c r="B23" s="46" t="s">
        <v>46</v>
      </c>
      <c r="C23" s="43" t="s">
        <v>45</v>
      </c>
      <c r="D23" s="47">
        <v>3</v>
      </c>
      <c r="E23" s="47">
        <v>8</v>
      </c>
      <c r="F23" s="48">
        <v>11</v>
      </c>
    </row>
    <row r="24" spans="1:6" s="38" customFormat="1" ht="15" customHeight="1" x14ac:dyDescent="0.15">
      <c r="A24" s="41">
        <v>20</v>
      </c>
      <c r="B24" s="46" t="s">
        <v>47</v>
      </c>
      <c r="C24" s="43" t="s">
        <v>41</v>
      </c>
      <c r="D24" s="47">
        <v>50</v>
      </c>
      <c r="E24" s="47">
        <v>32</v>
      </c>
      <c r="F24" s="48">
        <v>82</v>
      </c>
    </row>
    <row r="25" spans="1:6" s="38" customFormat="1" ht="15" customHeight="1" x14ac:dyDescent="0.15">
      <c r="A25" s="41">
        <v>21</v>
      </c>
      <c r="B25" s="46" t="s">
        <v>48</v>
      </c>
      <c r="C25" s="43" t="s">
        <v>44</v>
      </c>
      <c r="D25" s="47">
        <v>6</v>
      </c>
      <c r="E25" s="47">
        <v>15</v>
      </c>
      <c r="F25" s="48">
        <v>21</v>
      </c>
    </row>
    <row r="26" spans="1:6" s="38" customFormat="1" ht="15" customHeight="1" x14ac:dyDescent="0.15">
      <c r="A26" s="41">
        <v>22</v>
      </c>
      <c r="B26" s="46" t="s">
        <v>18</v>
      </c>
      <c r="C26" s="43" t="s">
        <v>44</v>
      </c>
      <c r="D26" s="47">
        <v>8</v>
      </c>
      <c r="E26" s="47">
        <v>16</v>
      </c>
      <c r="F26" s="48">
        <v>24</v>
      </c>
    </row>
    <row r="27" spans="1:6" s="38" customFormat="1" ht="15" customHeight="1" x14ac:dyDescent="0.15">
      <c r="A27" s="41">
        <v>23</v>
      </c>
      <c r="B27" s="46" t="s">
        <v>49</v>
      </c>
      <c r="C27" s="43" t="s">
        <v>36</v>
      </c>
      <c r="D27" s="47">
        <v>18</v>
      </c>
      <c r="E27" s="47">
        <v>19</v>
      </c>
      <c r="F27" s="48">
        <v>37</v>
      </c>
    </row>
    <row r="28" spans="1:6" s="38" customFormat="1" ht="15" customHeight="1" x14ac:dyDescent="0.15">
      <c r="A28" s="41">
        <v>24</v>
      </c>
      <c r="B28" s="46" t="s">
        <v>19</v>
      </c>
      <c r="C28" s="43" t="s">
        <v>39</v>
      </c>
      <c r="D28" s="47">
        <v>6</v>
      </c>
      <c r="E28" s="47">
        <v>16</v>
      </c>
      <c r="F28" s="48">
        <v>22</v>
      </c>
    </row>
    <row r="29" spans="1:6" s="38" customFormat="1" ht="15" customHeight="1" x14ac:dyDescent="0.15">
      <c r="A29" s="41">
        <v>25</v>
      </c>
      <c r="B29" s="46" t="s">
        <v>20</v>
      </c>
      <c r="C29" s="43" t="s">
        <v>41</v>
      </c>
      <c r="D29" s="47">
        <v>12</v>
      </c>
      <c r="E29" s="47">
        <v>16</v>
      </c>
      <c r="F29" s="48">
        <v>28</v>
      </c>
    </row>
    <row r="30" spans="1:6" s="38" customFormat="1" ht="15" customHeight="1" x14ac:dyDescent="0.15">
      <c r="A30" s="41">
        <v>26</v>
      </c>
      <c r="B30" s="52" t="s">
        <v>21</v>
      </c>
      <c r="C30" s="43" t="s">
        <v>38</v>
      </c>
      <c r="D30" s="47">
        <v>8</v>
      </c>
      <c r="E30" s="47">
        <v>10</v>
      </c>
      <c r="F30" s="48">
        <v>18</v>
      </c>
    </row>
    <row r="31" spans="1:6" s="38" customFormat="1" ht="15" customHeight="1" x14ac:dyDescent="0.15">
      <c r="A31" s="41">
        <v>27</v>
      </c>
      <c r="B31" s="52" t="s">
        <v>22</v>
      </c>
      <c r="C31" s="43" t="s">
        <v>36</v>
      </c>
      <c r="D31" s="47">
        <v>2</v>
      </c>
      <c r="E31" s="47">
        <v>9</v>
      </c>
      <c r="F31" s="48">
        <v>11</v>
      </c>
    </row>
    <row r="32" spans="1:6" s="38" customFormat="1" ht="15" customHeight="1" x14ac:dyDescent="0.15">
      <c r="A32" s="41">
        <v>28</v>
      </c>
      <c r="B32" s="52" t="s">
        <v>23</v>
      </c>
      <c r="C32" s="43" t="s">
        <v>45</v>
      </c>
      <c r="D32" s="47">
        <v>21</v>
      </c>
      <c r="E32" s="47">
        <v>22</v>
      </c>
      <c r="F32" s="48">
        <v>43</v>
      </c>
    </row>
    <row r="33" spans="1:6" s="38" customFormat="1" ht="15" customHeight="1" x14ac:dyDescent="0.15">
      <c r="A33" s="41">
        <v>29</v>
      </c>
      <c r="B33" s="52" t="s">
        <v>50</v>
      </c>
      <c r="C33" s="43" t="s">
        <v>45</v>
      </c>
      <c r="D33" s="47">
        <v>3</v>
      </c>
      <c r="E33" s="47">
        <v>2</v>
      </c>
      <c r="F33" s="48">
        <v>5</v>
      </c>
    </row>
    <row r="34" spans="1:6" s="38" customFormat="1" ht="15" customHeight="1" x14ac:dyDescent="0.15">
      <c r="A34" s="41">
        <v>30</v>
      </c>
      <c r="B34" s="52" t="s">
        <v>24</v>
      </c>
      <c r="C34" s="43" t="s">
        <v>45</v>
      </c>
      <c r="D34" s="47">
        <v>6</v>
      </c>
      <c r="E34" s="47">
        <v>11</v>
      </c>
      <c r="F34" s="48">
        <v>17</v>
      </c>
    </row>
    <row r="35" spans="1:6" s="51" customFormat="1" ht="15" customHeight="1" x14ac:dyDescent="0.15">
      <c r="A35" s="41">
        <v>31</v>
      </c>
      <c r="B35" s="52" t="s">
        <v>25</v>
      </c>
      <c r="C35" s="43" t="s">
        <v>38</v>
      </c>
      <c r="D35" s="49">
        <v>15</v>
      </c>
      <c r="E35" s="49">
        <v>15</v>
      </c>
      <c r="F35" s="50">
        <v>30</v>
      </c>
    </row>
    <row r="36" spans="1:6" s="51" customFormat="1" ht="15" customHeight="1" x14ac:dyDescent="0.15">
      <c r="A36" s="41">
        <v>32</v>
      </c>
      <c r="B36" s="46" t="s">
        <v>51</v>
      </c>
      <c r="C36" s="43" t="s">
        <v>45</v>
      </c>
      <c r="D36" s="49">
        <v>3</v>
      </c>
      <c r="E36" s="49">
        <v>15</v>
      </c>
      <c r="F36" s="50">
        <v>18</v>
      </c>
    </row>
    <row r="37" spans="1:6" s="38" customFormat="1" ht="15" customHeight="1" x14ac:dyDescent="0.15">
      <c r="A37" s="41">
        <v>33</v>
      </c>
      <c r="B37" s="46" t="s">
        <v>52</v>
      </c>
      <c r="C37" s="43" t="s">
        <v>45</v>
      </c>
      <c r="D37" s="47">
        <v>3</v>
      </c>
      <c r="E37" s="47">
        <v>5</v>
      </c>
      <c r="F37" s="48">
        <v>8</v>
      </c>
    </row>
    <row r="38" spans="1:6" s="38" customFormat="1" ht="15" customHeight="1" x14ac:dyDescent="0.15">
      <c r="A38" s="41">
        <v>34</v>
      </c>
      <c r="B38" s="46" t="s">
        <v>53</v>
      </c>
      <c r="C38" s="43" t="s">
        <v>45</v>
      </c>
      <c r="D38" s="47">
        <v>5</v>
      </c>
      <c r="E38" s="47">
        <v>4</v>
      </c>
      <c r="F38" s="48">
        <v>9</v>
      </c>
    </row>
    <row r="39" spans="1:6" s="38" customFormat="1" ht="15" customHeight="1" x14ac:dyDescent="0.15">
      <c r="A39" s="41">
        <v>35</v>
      </c>
      <c r="B39" s="46" t="s">
        <v>3</v>
      </c>
      <c r="C39" s="43" t="s">
        <v>36</v>
      </c>
      <c r="D39" s="47">
        <v>2</v>
      </c>
      <c r="E39" s="47">
        <v>9</v>
      </c>
      <c r="F39" s="48">
        <v>11</v>
      </c>
    </row>
    <row r="40" spans="1:6" s="38" customFormat="1" ht="15" customHeight="1" x14ac:dyDescent="0.15">
      <c r="A40" s="41">
        <v>36</v>
      </c>
      <c r="B40" s="46" t="s">
        <v>54</v>
      </c>
      <c r="C40" s="43" t="s">
        <v>37</v>
      </c>
      <c r="D40" s="47">
        <v>15</v>
      </c>
      <c r="E40" s="47">
        <v>10</v>
      </c>
      <c r="F40" s="48">
        <v>25</v>
      </c>
    </row>
    <row r="41" spans="1:6" s="38" customFormat="1" ht="15" customHeight="1" x14ac:dyDescent="0.15">
      <c r="A41" s="41">
        <v>37</v>
      </c>
      <c r="B41" s="46" t="s">
        <v>55</v>
      </c>
      <c r="C41" s="43" t="s">
        <v>44</v>
      </c>
      <c r="D41" s="47">
        <v>0</v>
      </c>
      <c r="E41" s="47">
        <v>5</v>
      </c>
      <c r="F41" s="48">
        <v>5</v>
      </c>
    </row>
    <row r="42" spans="1:6" s="38" customFormat="1" ht="15" customHeight="1" x14ac:dyDescent="0.15">
      <c r="A42" s="41">
        <v>38</v>
      </c>
      <c r="B42" s="46" t="s">
        <v>26</v>
      </c>
      <c r="C42" s="43" t="s">
        <v>41</v>
      </c>
      <c r="D42" s="47">
        <v>3</v>
      </c>
      <c r="E42" s="47">
        <v>3</v>
      </c>
      <c r="F42" s="48">
        <v>6</v>
      </c>
    </row>
    <row r="43" spans="1:6" s="38" customFormat="1" ht="15" customHeight="1" x14ac:dyDescent="0.15">
      <c r="A43" s="41">
        <v>39</v>
      </c>
      <c r="B43" s="46" t="s">
        <v>27</v>
      </c>
      <c r="C43" s="43" t="s">
        <v>41</v>
      </c>
      <c r="D43" s="47">
        <v>5</v>
      </c>
      <c r="E43" s="47">
        <v>8</v>
      </c>
      <c r="F43" s="48">
        <v>13</v>
      </c>
    </row>
    <row r="44" spans="1:6" s="38" customFormat="1" ht="15" customHeight="1" x14ac:dyDescent="0.15">
      <c r="A44" s="41">
        <v>40</v>
      </c>
      <c r="B44" s="46" t="s">
        <v>56</v>
      </c>
      <c r="C44" s="43" t="s">
        <v>41</v>
      </c>
      <c r="D44" s="47">
        <v>1</v>
      </c>
      <c r="E44" s="47">
        <v>2</v>
      </c>
      <c r="F44" s="48">
        <v>3</v>
      </c>
    </row>
    <row r="45" spans="1:6" s="38" customFormat="1" ht="15" customHeight="1" x14ac:dyDescent="0.15">
      <c r="A45" s="41">
        <v>41</v>
      </c>
      <c r="B45" s="46" t="s">
        <v>57</v>
      </c>
      <c r="C45" s="43" t="s">
        <v>39</v>
      </c>
      <c r="D45" s="47">
        <v>3</v>
      </c>
      <c r="E45" s="47">
        <v>0</v>
      </c>
      <c r="F45" s="48">
        <v>3</v>
      </c>
    </row>
    <row r="46" spans="1:6" s="38" customFormat="1" ht="15" customHeight="1" x14ac:dyDescent="0.15">
      <c r="A46" s="41">
        <v>42</v>
      </c>
      <c r="B46" s="46" t="s">
        <v>58</v>
      </c>
      <c r="C46" s="43" t="s">
        <v>39</v>
      </c>
      <c r="D46" s="47">
        <v>0</v>
      </c>
      <c r="E46" s="47">
        <v>0</v>
      </c>
      <c r="F46" s="48">
        <v>0</v>
      </c>
    </row>
    <row r="47" spans="1:6" s="38" customFormat="1" ht="15" customHeight="1" x14ac:dyDescent="0.15">
      <c r="A47" s="41">
        <v>43</v>
      </c>
      <c r="B47" s="46" t="s">
        <v>59</v>
      </c>
      <c r="C47" s="43" t="s">
        <v>39</v>
      </c>
      <c r="D47" s="47">
        <v>4</v>
      </c>
      <c r="E47" s="47">
        <v>7</v>
      </c>
      <c r="F47" s="48">
        <v>11</v>
      </c>
    </row>
    <row r="48" spans="1:6" s="38" customFormat="1" ht="15" customHeight="1" thickBot="1" x14ac:dyDescent="0.2">
      <c r="A48" s="41">
        <v>44</v>
      </c>
      <c r="B48" s="46" t="s">
        <v>60</v>
      </c>
      <c r="C48" s="43" t="s">
        <v>41</v>
      </c>
      <c r="D48" s="47">
        <v>6</v>
      </c>
      <c r="E48" s="47">
        <v>15</v>
      </c>
      <c r="F48" s="48">
        <v>21</v>
      </c>
    </row>
    <row r="49" spans="1:6" s="38" customFormat="1" ht="15" customHeight="1" x14ac:dyDescent="0.15">
      <c r="A49" s="53"/>
      <c r="B49" s="54" t="s">
        <v>61</v>
      </c>
      <c r="C49" s="44"/>
      <c r="D49" s="55">
        <f>SUM(D5:D36)</f>
        <v>652</v>
      </c>
      <c r="E49" s="55">
        <f>SUM(E5:E36)</f>
        <v>930</v>
      </c>
      <c r="F49" s="56">
        <f>SUM(F5:F36)</f>
        <v>1582</v>
      </c>
    </row>
    <row r="50" spans="1:6" s="38" customFormat="1" ht="15" customHeight="1" x14ac:dyDescent="0.15">
      <c r="A50" s="41"/>
      <c r="B50" s="57" t="s">
        <v>62</v>
      </c>
      <c r="C50" s="47"/>
      <c r="D50" s="49">
        <f>SUM(D37:D39)+D41+SUM(D43:D48)</f>
        <v>29</v>
      </c>
      <c r="E50" s="49">
        <f>SUM(E37:E39)+E41+SUM(E43:E48)</f>
        <v>55</v>
      </c>
      <c r="F50" s="50">
        <f>SUM(F37:F39)+F41+SUM(F43:F48)</f>
        <v>84</v>
      </c>
    </row>
    <row r="51" spans="1:6" s="38" customFormat="1" ht="15" customHeight="1" thickBot="1" x14ac:dyDescent="0.2">
      <c r="A51" s="41"/>
      <c r="B51" s="58" t="s">
        <v>63</v>
      </c>
      <c r="C51" s="59"/>
      <c r="D51" s="60">
        <f>D40+D42</f>
        <v>18</v>
      </c>
      <c r="E51" s="60">
        <f>E40+E42</f>
        <v>13</v>
      </c>
      <c r="F51" s="61">
        <f>F40+F42</f>
        <v>31</v>
      </c>
    </row>
    <row r="52" spans="1:6" s="38" customFormat="1" ht="15" customHeight="1" x14ac:dyDescent="0.15">
      <c r="A52" s="41"/>
      <c r="B52" s="57" t="s">
        <v>64</v>
      </c>
      <c r="C52" s="47"/>
      <c r="D52" s="49">
        <f>D5+D17+D27+D31+D39</f>
        <v>85</v>
      </c>
      <c r="E52" s="49">
        <f>E5+E17+E27+E31+E39</f>
        <v>158</v>
      </c>
      <c r="F52" s="49">
        <f>F5+F17+F27+F31+F39</f>
        <v>243</v>
      </c>
    </row>
    <row r="53" spans="1:6" s="38" customFormat="1" ht="15" customHeight="1" x14ac:dyDescent="0.15">
      <c r="A53" s="41"/>
      <c r="B53" s="57" t="s">
        <v>65</v>
      </c>
      <c r="C53" s="47"/>
      <c r="D53" s="49">
        <f>D22+D23+D32+D33+D37+D38+D34+D36</f>
        <v>52</v>
      </c>
      <c r="E53" s="49">
        <f>E22+E23+E32+E33+E37+E38+E34+E36</f>
        <v>77</v>
      </c>
      <c r="F53" s="49">
        <f>F22+F23+F32+F33+F37+F38+F34+F36</f>
        <v>129</v>
      </c>
    </row>
    <row r="54" spans="1:6" s="38" customFormat="1" ht="15" customHeight="1" x14ac:dyDescent="0.15">
      <c r="A54" s="41"/>
      <c r="B54" s="57" t="s">
        <v>66</v>
      </c>
      <c r="C54" s="47"/>
      <c r="D54" s="49">
        <f>D11+D18+D19+D24+D29+D43+D44+D48+D42</f>
        <v>179</v>
      </c>
      <c r="E54" s="49">
        <f>E11+E18+E19+E24+E29+E43+E44+E48+E42</f>
        <v>221</v>
      </c>
      <c r="F54" s="49">
        <f>F11+F18+F19+F24+F29+F43+F44+F48+F42</f>
        <v>400</v>
      </c>
    </row>
    <row r="55" spans="1:6" s="38" customFormat="1" ht="15" customHeight="1" x14ac:dyDescent="0.15">
      <c r="A55" s="41"/>
      <c r="B55" s="57" t="s">
        <v>67</v>
      </c>
      <c r="C55" s="47"/>
      <c r="D55" s="49">
        <f>D14+D21+D25+D26+D41</f>
        <v>66</v>
      </c>
      <c r="E55" s="49">
        <f>E14+E21+E25+E26+E41</f>
        <v>109</v>
      </c>
      <c r="F55" s="49">
        <f>F14+F21+F25+F26+F41</f>
        <v>175</v>
      </c>
    </row>
    <row r="56" spans="1:6" s="38" customFormat="1" ht="15" customHeight="1" x14ac:dyDescent="0.15">
      <c r="A56" s="41"/>
      <c r="B56" s="57" t="s">
        <v>68</v>
      </c>
      <c r="C56" s="47"/>
      <c r="D56" s="49">
        <f>D6+D15+D16+D40</f>
        <v>71</v>
      </c>
      <c r="E56" s="49">
        <f>E6+E15+E16+E40</f>
        <v>66</v>
      </c>
      <c r="F56" s="49">
        <f>F6+F15+F16+F40</f>
        <v>137</v>
      </c>
    </row>
    <row r="57" spans="1:6" s="38" customFormat="1" ht="15" customHeight="1" x14ac:dyDescent="0.15">
      <c r="A57" s="41"/>
      <c r="B57" s="57" t="s">
        <v>69</v>
      </c>
      <c r="C57" s="47"/>
      <c r="D57" s="49">
        <f>D7+D9+D20+D30+D35</f>
        <v>198</v>
      </c>
      <c r="E57" s="49">
        <f>E7+E9+E20+E30+E35</f>
        <v>267</v>
      </c>
      <c r="F57" s="49">
        <f>F7+F9+F20+F30+F35</f>
        <v>465</v>
      </c>
    </row>
    <row r="58" spans="1:6" s="38" customFormat="1" ht="15" customHeight="1" thickBot="1" x14ac:dyDescent="0.2">
      <c r="A58" s="41"/>
      <c r="B58" s="62" t="s">
        <v>70</v>
      </c>
      <c r="C58" s="63"/>
      <c r="D58" s="64">
        <f>D8+D10+D13+D28+D45+D46+D47+D12</f>
        <v>48</v>
      </c>
      <c r="E58" s="64">
        <f>E8+E10+E13+E28+E45+E46+E47+E12</f>
        <v>100</v>
      </c>
      <c r="F58" s="64">
        <f>F8+F10+F13+F28+F45+F46+F47+F12</f>
        <v>148</v>
      </c>
    </row>
    <row r="59" spans="1:6" s="38" customFormat="1" ht="15" customHeight="1" thickTop="1" thickBot="1" x14ac:dyDescent="0.2">
      <c r="A59" s="65"/>
      <c r="B59" s="58" t="s">
        <v>71</v>
      </c>
      <c r="C59" s="59"/>
      <c r="D59" s="60">
        <f>SUM(D52:D58)</f>
        <v>699</v>
      </c>
      <c r="E59" s="60">
        <f>SUM(E52:E58)</f>
        <v>998</v>
      </c>
      <c r="F59" s="60">
        <f>SUM(F52:F58)</f>
        <v>1697</v>
      </c>
    </row>
    <row r="60" spans="1:6" s="38" customFormat="1" x14ac:dyDescent="0.15">
      <c r="A60" s="35"/>
    </row>
    <row r="61" spans="1:6" s="38" customFormat="1" x14ac:dyDescent="0.15">
      <c r="A61" s="35"/>
      <c r="B61" s="66"/>
      <c r="C61" s="66"/>
      <c r="D61" s="66">
        <f>SUM(D5:D48)</f>
        <v>699</v>
      </c>
      <c r="E61" s="66">
        <f>SUM(E5:E48)</f>
        <v>998</v>
      </c>
      <c r="F61" s="66">
        <f>SUM(F5:F48)</f>
        <v>1697</v>
      </c>
    </row>
    <row r="62" spans="1:6" s="38" customFormat="1" x14ac:dyDescent="0.15">
      <c r="A62" s="35"/>
      <c r="B62" s="66"/>
      <c r="C62" s="66"/>
      <c r="D62" s="66">
        <f>SUM(D52:D58)</f>
        <v>699</v>
      </c>
      <c r="E62" s="66">
        <f>SUM(E52:E58)</f>
        <v>998</v>
      </c>
      <c r="F62" s="66">
        <f>SUM(F52:F58)</f>
        <v>1697</v>
      </c>
    </row>
    <row r="63" spans="1:6" s="38" customFormat="1" x14ac:dyDescent="0.15">
      <c r="A63" s="35"/>
    </row>
    <row r="64" spans="1:6" s="38" customFormat="1" x14ac:dyDescent="0.15">
      <c r="A64" s="35"/>
    </row>
    <row r="65" spans="1:1" s="38" customFormat="1" x14ac:dyDescent="0.15">
      <c r="A65" s="35"/>
    </row>
    <row r="66" spans="1:1" s="38" customFormat="1" x14ac:dyDescent="0.15">
      <c r="A66" s="35"/>
    </row>
    <row r="67" spans="1:1" s="38" customFormat="1" x14ac:dyDescent="0.15">
      <c r="A67" s="35"/>
    </row>
    <row r="68" spans="1:1" s="38" customFormat="1" x14ac:dyDescent="0.15">
      <c r="A68" s="35"/>
    </row>
    <row r="69" spans="1:1" s="38" customFormat="1" x14ac:dyDescent="0.15">
      <c r="A69" s="35"/>
    </row>
    <row r="70" spans="1:1" s="38" customFormat="1" x14ac:dyDescent="0.15">
      <c r="A70" s="35"/>
    </row>
    <row r="71" spans="1:1" s="38" customFormat="1" x14ac:dyDescent="0.15">
      <c r="A71" s="35"/>
    </row>
    <row r="72" spans="1:1" s="38" customFormat="1" x14ac:dyDescent="0.15">
      <c r="A72" s="35"/>
    </row>
    <row r="73" spans="1:1" s="38" customFormat="1" x14ac:dyDescent="0.15">
      <c r="A73" s="35"/>
    </row>
    <row r="74" spans="1:1" s="38" customFormat="1" x14ac:dyDescent="0.15">
      <c r="A74" s="35"/>
    </row>
    <row r="75" spans="1:1" s="38" customFormat="1" x14ac:dyDescent="0.15">
      <c r="A75" s="35"/>
    </row>
  </sheetData>
  <mergeCells count="5">
    <mergeCell ref="B1:F1"/>
    <mergeCell ref="A3:A4"/>
    <mergeCell ref="B3:B4"/>
    <mergeCell ref="C3:C4"/>
    <mergeCell ref="D3:F3"/>
  </mergeCells>
  <phoneticPr fontId="3"/>
  <printOptions horizontalCentered="1"/>
  <pageMargins left="0.78740157480314965" right="0.78740157480314965" top="0.39370078740157483" bottom="0.39370078740157483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県議会議員選挙区別</vt:lpstr>
      <vt:lpstr>選挙人名簿</vt:lpstr>
      <vt:lpstr>在外選挙人名簿</vt:lpstr>
      <vt:lpstr>県議会議員選挙区別!Print_Area</vt:lpstr>
      <vt:lpstr>在外選挙人名簿!Print_Area</vt:lpstr>
      <vt:lpstr>選挙人名簿!Print_Area</vt:lpstr>
      <vt:lpstr>県議会議員選挙区別!Print_Titles</vt:lpstr>
      <vt:lpstr>在外選挙人名簿!Print_Titles</vt:lpstr>
      <vt:lpstr>選挙人名簿!Print_Titles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相馬　晃大</dc:creator>
  <cp:lastModifiedBy>髙根　大輝</cp:lastModifiedBy>
  <cp:lastPrinted>2026-02-02T02:29:40Z</cp:lastPrinted>
  <dcterms:created xsi:type="dcterms:W3CDTF">2026-01-26T03:00:55Z</dcterms:created>
  <dcterms:modified xsi:type="dcterms:W3CDTF">2026-02-07T06:05:35Z</dcterms:modified>
</cp:coreProperties>
</file>