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２９表（第１表）" sheetId="1" r:id="rId1"/>
    <sheet name="２６表（第２表）" sheetId="2" r:id="rId2"/>
    <sheet name="２４表（第３表）" sheetId="3" r:id="rId3"/>
    <sheet name="４０表（第４表）" sheetId="4" r:id="rId4"/>
  </sheets>
  <definedNames>
    <definedName name="_xlnm.Print_Area" localSheetId="2">'２４表（第３表）'!$A$2:$I$29</definedName>
    <definedName name="_xlnm.Print_Area" localSheetId="1">'２６表（第２表）'!$A$1:$K$94</definedName>
    <definedName name="_xlnm.Print_Area" localSheetId="0">'２９表（第１表）'!$A$1:$K$49</definedName>
    <definedName name="_xlnm.Print_Area" localSheetId="3">'４０表（第４表）'!$A$1:$J$55</definedName>
    <definedName name="_xlnm.Print_Titles" localSheetId="2">'２４表（第３表）'!$A:$D,'２４表（第３表）'!$1:$4</definedName>
  </definedNames>
  <calcPr fullCalcOnLoad="1"/>
</workbook>
</file>

<file path=xl/sharedStrings.xml><?xml version="1.0" encoding="utf-8"?>
<sst xmlns="http://schemas.openxmlformats.org/spreadsheetml/2006/main" count="321" uniqueCount="234">
  <si>
    <t>常陸太田市</t>
  </si>
  <si>
    <t>常陸大宮市</t>
  </si>
  <si>
    <t>財政融資</t>
  </si>
  <si>
    <t>郵　貯</t>
  </si>
  <si>
    <t>（７）政府保証付外債</t>
  </si>
  <si>
    <t>（８）交付公債</t>
  </si>
  <si>
    <t>（９）その他</t>
  </si>
  <si>
    <t>（５）有収率　（Ｅ）／（Ｄ）×１００　(％）</t>
  </si>
  <si>
    <t>（単位：千円）</t>
  </si>
  <si>
    <t>県　　計</t>
  </si>
  <si>
    <t>１．収益勘定繰入金</t>
  </si>
  <si>
    <t>基準額</t>
  </si>
  <si>
    <t>実繰入額</t>
  </si>
  <si>
    <t>（１）営業収益</t>
  </si>
  <si>
    <t>（２）営業外収益</t>
  </si>
  <si>
    <t>ア他会計繰入金</t>
  </si>
  <si>
    <t>２．資本勘定繰入金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</si>
  <si>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</si>
  <si>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</si>
  <si>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</si>
  <si>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</si>
  <si>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</si>
  <si>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他会計補助金</t>
  </si>
  <si>
    <t>合計</t>
  </si>
  <si>
    <t>繰出基準等に基づくもの</t>
  </si>
  <si>
    <t>その他</t>
  </si>
  <si>
    <t>７．基準外繰入金合計　　（ａ）＋（ｂ）＋（ｃ）</t>
  </si>
  <si>
    <t>繰出基準に基づく繰入金</t>
  </si>
  <si>
    <t>繰出基準以外の繰入金</t>
  </si>
  <si>
    <t>基準額</t>
  </si>
  <si>
    <t>実繰入額</t>
  </si>
  <si>
    <t>ア他会計負担金</t>
  </si>
  <si>
    <t>（ウ）高料金対策</t>
  </si>
  <si>
    <t>オその他</t>
  </si>
  <si>
    <t>簡　易　水　道　事　業</t>
  </si>
  <si>
    <t>第４表　繰入金に関する調</t>
  </si>
  <si>
    <t>第２表　歳入歳出決算に関する調</t>
  </si>
  <si>
    <t>５．収益勘定
　　他会計借入金</t>
  </si>
  <si>
    <t>６．資本勘定
　　他会計借入金</t>
  </si>
  <si>
    <t>日立市</t>
  </si>
  <si>
    <t>石岡市</t>
  </si>
  <si>
    <t>（ａ）</t>
  </si>
  <si>
    <t>（ｂ）</t>
  </si>
  <si>
    <t>（ｃ）</t>
  </si>
  <si>
    <t>ア建設改良に要する経費</t>
  </si>
  <si>
    <t>（臨時措置分に係る元金償還）</t>
  </si>
  <si>
    <t>イ建設改良に要する経費</t>
  </si>
  <si>
    <t>（元金償還）</t>
  </si>
  <si>
    <t>ウ簡易水道未普及解消</t>
  </si>
  <si>
    <t>緊急対策（元金償還）</t>
  </si>
  <si>
    <t>エ臨時財政特例債等の償還</t>
  </si>
  <si>
    <t>に要する経費（元金償還）</t>
  </si>
  <si>
    <t>（イ）建設改良に要する
　　経費（支払利息）</t>
  </si>
  <si>
    <t>（ア）建設改良に要する
　　経費（臨時措置分に
　　係る支払利息）</t>
  </si>
  <si>
    <t>（エ）簡易水道未普及
　　解消緊急対策
　　（支払利息）</t>
  </si>
  <si>
    <t>（１）配水能力（ｍ3／日）　　　　　　</t>
  </si>
  <si>
    <t>団　体　名</t>
  </si>
  <si>
    <t xml:space="preserve"> </t>
  </si>
  <si>
    <t>082023</t>
  </si>
  <si>
    <t>082058</t>
  </si>
  <si>
    <t>082121</t>
  </si>
  <si>
    <t>082252</t>
  </si>
  <si>
    <t>項　　　目</t>
  </si>
  <si>
    <t>１１．収益的支出に充てた地方債　　　（Ｘ）</t>
  </si>
  <si>
    <t>１３．収益的収支に関する他会計繰入金合計</t>
  </si>
  <si>
    <t>１４．資本的収支に関する他会計繰入金合計</t>
  </si>
  <si>
    <t>第１表　　施設及び業務概況に関する調</t>
  </si>
  <si>
    <t>（２）年間総配水量（ｍ3）    （Ｄ）</t>
  </si>
  <si>
    <t>（３）一日最大配水量（ｍ3／日）</t>
  </si>
  <si>
    <t>（４）年間総有収水量（ｍ3）　　　　（Ｅ）</t>
  </si>
  <si>
    <t>４．料金等</t>
  </si>
  <si>
    <t>（１）給水原価　（円）</t>
  </si>
  <si>
    <t>（２）供給単価　（円）</t>
  </si>
  <si>
    <t>第３表　地方債に関する調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</si>
  <si>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</si>
  <si>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</si>
  <si>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</si>
  <si>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</si>
  <si>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</si>
  <si>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</si>
  <si>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</si>
  <si>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</si>
  <si>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営業収益－受託工事収益</t>
  </si>
  <si>
    <t>営業費用－受託工事費用</t>
  </si>
  <si>
    <t>　　実質赤字額　　</t>
  </si>
  <si>
    <t>損益勘定所属職員給与費</t>
  </si>
  <si>
    <t>６．総収支比率</t>
  </si>
  <si>
    <t>７．収益的収支比率</t>
  </si>
  <si>
    <t>８．営業収支比率</t>
  </si>
  <si>
    <t>営業収益</t>
  </si>
  <si>
    <t>　　　　　営業収益－受託工事収益　　×１００</t>
  </si>
  <si>
    <t>１８．赤字比率</t>
  </si>
  <si>
    <t>９．職員給与費対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</si>
  <si>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</si>
  <si>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</si>
  <si>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</si>
  <si>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</si>
  <si>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</si>
  <si>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</si>
  <si>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</si>
  <si>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（オ）地方公営企業法の
　　適用及び統合に要す
　　る経費</t>
  </si>
  <si>
    <t>３％以上４％未満</t>
  </si>
  <si>
    <t>（１）総収益　（Ｂ）＋（Ｃ）　               　（Ａ）</t>
  </si>
  <si>
    <t>（２）総費用　（Ｅ）＋（Ｆ）　               　（Ｄ）</t>
  </si>
  <si>
    <t>（３）収支差引（Ａ）―（Ｄ）              　　（Ｇ）</t>
  </si>
  <si>
    <t>（１）資本的収入　　                      （Ｈ）</t>
  </si>
  <si>
    <t>（３）収支差引（Ｈ）―（Ｉ）　               　（Ｋ）</t>
  </si>
  <si>
    <t>３.収支再差引（Ｇ）＋（Ｋ）　　               　（Ｌ）</t>
  </si>
  <si>
    <t>４．積立金　　　　　                 　　　　　　（Ｍ）</t>
  </si>
  <si>
    <t>５.前年度からの繰越金　                   　（Ｎ）</t>
  </si>
  <si>
    <t>６．前年度繰上充用金　　                     （Ｏ）</t>
  </si>
  <si>
    <t>７．形式収支(L)-(M)+(N)-(O)+(X)+(Y)　　　 （Ｐ）</t>
  </si>
  <si>
    <t>９．翌年度に繰越すべき財源           （Ｑ）</t>
  </si>
  <si>
    <t>１２．収益的支出に充てた他会計借入金　（Ｙ）</t>
  </si>
  <si>
    <t>起債前借</t>
  </si>
  <si>
    <t xml:space="preserve"> </t>
  </si>
  <si>
    <t>団　　体　　名</t>
  </si>
  <si>
    <t>　県　　計</t>
  </si>
  <si>
    <t>１．事業開始年月日</t>
  </si>
  <si>
    <t>（１）事業創設認可年月日</t>
  </si>
  <si>
    <t>（２）供用開始年月日</t>
  </si>
  <si>
    <t>２．施設</t>
  </si>
  <si>
    <t>（１）行政区域内現在人口（人）　　（Ａ）</t>
  </si>
  <si>
    <t>（２）計画給水人口（人）　　　　　　 （Ｂ）</t>
  </si>
  <si>
    <t>（３）現在給水人口（人）　　　　　 　（Ｃ）</t>
  </si>
  <si>
    <t>（４）導水管延長（ｍ）</t>
  </si>
  <si>
    <t>（５）送水管延長（ｍ）</t>
  </si>
  <si>
    <t>（６）配水管延長（ｍ）</t>
  </si>
  <si>
    <t>（７）浄水場設置数</t>
  </si>
  <si>
    <t>（８）配水池設置数</t>
  </si>
  <si>
    <t>（９）普及率</t>
  </si>
  <si>
    <t>（Ｃ）／（Ａ）×100　（％）</t>
  </si>
  <si>
    <t>（Ｃ）／（Ｂ）×100　（％）</t>
  </si>
  <si>
    <t>３．業務</t>
  </si>
  <si>
    <t>（3)料金（家庭用）</t>
  </si>
  <si>
    <t>（ア）基本水量（ｍ3）</t>
  </si>
  <si>
    <t>（イ）基本料金（円）</t>
  </si>
  <si>
    <t>（ウ）超過料金（円／ｍ3）</t>
  </si>
  <si>
    <t>（エ）１ヶ月１０ｍ3当たり料金（円）</t>
  </si>
  <si>
    <t>（４）現行料金実施年月日</t>
  </si>
  <si>
    <t>５．職員数</t>
  </si>
  <si>
    <t>計</t>
  </si>
  <si>
    <t>（１）損益勘定所属職員</t>
  </si>
  <si>
    <t>うち</t>
  </si>
  <si>
    <t>原水関係職員</t>
  </si>
  <si>
    <t>浄水関係職員</t>
  </si>
  <si>
    <t>配水関係職員</t>
  </si>
  <si>
    <t>（２）資本勘定所属職員</t>
  </si>
  <si>
    <t>×１００</t>
  </si>
  <si>
    <t>（％）</t>
  </si>
  <si>
    <t>×１００</t>
  </si>
  <si>
    <t>（％）</t>
  </si>
  <si>
    <t>　　　営業収益比率（％）</t>
  </si>
  <si>
    <t>団体名</t>
  </si>
  <si>
    <t>項　　目</t>
  </si>
  <si>
    <t>1.収益的収支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</si>
  <si>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</si>
  <si>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</si>
  <si>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</si>
  <si>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</si>
  <si>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</si>
  <si>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</si>
  <si>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</si>
  <si>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</si>
  <si>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</si>
  <si>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</si>
  <si>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</si>
  <si>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</si>
  <si>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</si>
  <si>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</si>
  <si>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</si>
  <si>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</si>
  <si>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</si>
  <si>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</si>
  <si>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</si>
  <si>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</si>
  <si>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</si>
  <si>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</si>
  <si>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</si>
  <si>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</si>
  <si>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</si>
  <si>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</si>
  <si>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</si>
  <si>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</si>
  <si>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</si>
  <si>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</si>
  <si>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</si>
  <si>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</si>
  <si>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</si>
  <si>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</si>
  <si>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</si>
  <si>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</si>
  <si>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</si>
  <si>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</si>
  <si>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</si>
  <si>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</si>
  <si>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</si>
  <si>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</si>
  <si>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</si>
  <si>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</si>
  <si>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</si>
  <si>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</si>
  <si>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</si>
  <si>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</si>
  <si>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</si>
  <si>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</si>
  <si>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</si>
  <si>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</si>
  <si>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</si>
  <si>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</si>
  <si>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（％）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</si>
  <si>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</si>
  <si>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</si>
  <si>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</si>
  <si>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</si>
  <si>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</si>
  <si>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</si>
  <si>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</si>
  <si>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</si>
  <si>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７％以上７．５％未満</t>
  </si>
  <si>
    <t>７．５％以上８％未満</t>
  </si>
  <si>
    <t>ⅱ　その他借入金利息</t>
  </si>
  <si>
    <t>（２）地方公共団体金融機構</t>
  </si>
  <si>
    <t>（キ）臨時財政特例債等
　　の償還に要する経費
　　（支払利息）</t>
  </si>
  <si>
    <t>（２）資本的支出　                           （Ｉ）</t>
  </si>
  <si>
    <t>機構資金</t>
  </si>
  <si>
    <t>機構資金に係る繰上償還金分</t>
  </si>
  <si>
    <t>（１）他会計補助金</t>
  </si>
  <si>
    <t>他会計負担金</t>
  </si>
  <si>
    <t>地方債現在高</t>
  </si>
  <si>
    <t>（カ）児童手当及び
　　子ども手当に要
　　する経費</t>
  </si>
  <si>
    <t>（ク）災害復旧費</t>
  </si>
  <si>
    <t>（ケ）その他</t>
  </si>
  <si>
    <t>オ災害復旧費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</si>
</sst>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▲ &quot;#,##0"/>
    <numFmt numFmtId="184" formatCode="#,##0;&quot;△ &quot;#,##0"/>
    <numFmt numFmtId="185" formatCode="0.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9"/>
      <name val="ＭＳ Ｐゴシック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7" fillId="0" borderId="1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0" xfId="48" applyFont="1" applyBorder="1" applyAlignment="1">
      <alignment horizontal="left" vertical="center"/>
    </xf>
    <xf numFmtId="38" fontId="7" fillId="0" borderId="16" xfId="48" applyFont="1" applyFill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49" fontId="0" fillId="0" borderId="20" xfId="48" applyNumberFormat="1" applyFont="1" applyFill="1" applyBorder="1" applyAlignment="1">
      <alignment horizontal="left" vertical="center"/>
    </xf>
    <xf numFmtId="49" fontId="0" fillId="0" borderId="21" xfId="48" applyNumberFormat="1" applyFont="1" applyFill="1" applyBorder="1" applyAlignment="1">
      <alignment horizontal="left" vertical="center"/>
    </xf>
    <xf numFmtId="49" fontId="2" fillId="0" borderId="21" xfId="48" applyNumberFormat="1" applyFont="1" applyFill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38" fontId="7" fillId="0" borderId="23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5" xfId="48" applyFont="1" applyFill="1" applyBorder="1" applyAlignment="1">
      <alignment vertical="center"/>
    </xf>
    <xf numFmtId="38" fontId="7" fillId="0" borderId="26" xfId="48" applyFont="1" applyFill="1" applyBorder="1" applyAlignment="1">
      <alignment vertical="center"/>
    </xf>
    <xf numFmtId="49" fontId="0" fillId="0" borderId="27" xfId="48" applyNumberFormat="1" applyFont="1" applyFill="1" applyBorder="1" applyAlignment="1">
      <alignment horizontal="left" vertical="center"/>
    </xf>
    <xf numFmtId="49" fontId="0" fillId="0" borderId="28" xfId="48" applyNumberFormat="1" applyFont="1" applyFill="1" applyBorder="1" applyAlignment="1">
      <alignment horizontal="left" vertical="center"/>
    </xf>
    <xf numFmtId="49" fontId="2" fillId="0" borderId="28" xfId="48" applyNumberFormat="1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49" fontId="0" fillId="0" borderId="30" xfId="48" applyNumberFormat="1" applyFont="1" applyFill="1" applyBorder="1" applyAlignment="1">
      <alignment horizontal="right" vertical="center"/>
    </xf>
    <xf numFmtId="38" fontId="7" fillId="0" borderId="31" xfId="48" applyFont="1" applyFill="1" applyBorder="1" applyAlignment="1">
      <alignment horizontal="center" vertical="center"/>
    </xf>
    <xf numFmtId="38" fontId="7" fillId="0" borderId="32" xfId="48" applyFont="1" applyFill="1" applyBorder="1" applyAlignment="1">
      <alignment vertical="center"/>
    </xf>
    <xf numFmtId="38" fontId="7" fillId="0" borderId="27" xfId="48" applyFont="1" applyBorder="1" applyAlignment="1">
      <alignment vertical="center"/>
    </xf>
    <xf numFmtId="38" fontId="7" fillId="0" borderId="33" xfId="48" applyFont="1" applyBorder="1" applyAlignment="1">
      <alignment vertical="center"/>
    </xf>
    <xf numFmtId="38" fontId="7" fillId="0" borderId="28" xfId="48" applyFont="1" applyBorder="1" applyAlignment="1">
      <alignment vertical="center"/>
    </xf>
    <xf numFmtId="49" fontId="2" fillId="0" borderId="31" xfId="48" applyNumberFormat="1" applyFont="1" applyFill="1" applyBorder="1" applyAlignment="1">
      <alignment horizontal="left" vertical="center"/>
    </xf>
    <xf numFmtId="177" fontId="0" fillId="0" borderId="34" xfId="48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182" fontId="0" fillId="0" borderId="39" xfId="48" applyNumberFormat="1" applyFont="1" applyFill="1" applyBorder="1" applyAlignment="1">
      <alignment vertical="center"/>
    </xf>
    <xf numFmtId="182" fontId="0" fillId="0" borderId="26" xfId="48" applyNumberFormat="1" applyFont="1" applyFill="1" applyBorder="1" applyAlignment="1">
      <alignment vertical="center"/>
    </xf>
    <xf numFmtId="38" fontId="2" fillId="0" borderId="40" xfId="48" applyFont="1" applyFill="1" applyBorder="1" applyAlignment="1">
      <alignment vertical="center"/>
    </xf>
    <xf numFmtId="38" fontId="7" fillId="0" borderId="40" xfId="48" applyFont="1" applyFill="1" applyBorder="1" applyAlignment="1">
      <alignment vertical="center"/>
    </xf>
    <xf numFmtId="38" fontId="7" fillId="0" borderId="41" xfId="48" applyFont="1" applyFill="1" applyBorder="1" applyAlignment="1">
      <alignment vertical="center"/>
    </xf>
    <xf numFmtId="38" fontId="7" fillId="0" borderId="42" xfId="48" applyFont="1" applyBorder="1" applyAlignment="1">
      <alignment vertical="center"/>
    </xf>
    <xf numFmtId="38" fontId="7" fillId="0" borderId="43" xfId="48" applyFont="1" applyFill="1" applyBorder="1" applyAlignment="1">
      <alignment vertical="center"/>
    </xf>
    <xf numFmtId="38" fontId="7" fillId="0" borderId="44" xfId="48" applyFont="1" applyBorder="1" applyAlignment="1">
      <alignment vertical="center"/>
    </xf>
    <xf numFmtId="38" fontId="7" fillId="0" borderId="45" xfId="48" applyFont="1" applyFill="1" applyBorder="1" applyAlignment="1">
      <alignment vertical="center"/>
    </xf>
    <xf numFmtId="38" fontId="7" fillId="0" borderId="46" xfId="48" applyFont="1" applyFill="1" applyBorder="1" applyAlignment="1">
      <alignment vertical="center"/>
    </xf>
    <xf numFmtId="38" fontId="7" fillId="0" borderId="47" xfId="48" applyFont="1" applyFill="1" applyBorder="1" applyAlignment="1">
      <alignment vertical="center"/>
    </xf>
    <xf numFmtId="38" fontId="7" fillId="0" borderId="48" xfId="48" applyFont="1" applyFill="1" applyBorder="1" applyAlignment="1">
      <alignment vertical="center"/>
    </xf>
    <xf numFmtId="38" fontId="7" fillId="0" borderId="49" xfId="48" applyFont="1" applyFill="1" applyBorder="1" applyAlignment="1">
      <alignment vertical="center"/>
    </xf>
    <xf numFmtId="38" fontId="7" fillId="0" borderId="50" xfId="48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8" fontId="7" fillId="0" borderId="51" xfId="48" applyFont="1" applyFill="1" applyBorder="1" applyAlignment="1">
      <alignment vertical="center"/>
    </xf>
    <xf numFmtId="38" fontId="7" fillId="0" borderId="52" xfId="48" applyFont="1" applyFill="1" applyBorder="1" applyAlignment="1">
      <alignment vertical="center"/>
    </xf>
    <xf numFmtId="38" fontId="7" fillId="0" borderId="33" xfId="48" applyFont="1" applyBorder="1" applyAlignment="1">
      <alignment horizontal="left" vertical="center"/>
    </xf>
    <xf numFmtId="38" fontId="7" fillId="0" borderId="53" xfId="48" applyFont="1" applyFill="1" applyBorder="1" applyAlignment="1">
      <alignment vertical="center"/>
    </xf>
    <xf numFmtId="38" fontId="7" fillId="0" borderId="54" xfId="48" applyFont="1" applyFill="1" applyBorder="1" applyAlignment="1">
      <alignment vertical="center"/>
    </xf>
    <xf numFmtId="38" fontId="7" fillId="0" borderId="55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49" fontId="2" fillId="0" borderId="50" xfId="0" applyNumberFormat="1" applyFont="1" applyFill="1" applyBorder="1" applyAlignment="1">
      <alignment horizontal="left" vertical="center"/>
    </xf>
    <xf numFmtId="49" fontId="2" fillId="0" borderId="53" xfId="0" applyNumberFormat="1" applyFont="1" applyFill="1" applyBorder="1" applyAlignment="1">
      <alignment horizontal="left" vertical="center"/>
    </xf>
    <xf numFmtId="49" fontId="2" fillId="0" borderId="56" xfId="0" applyNumberFormat="1" applyFont="1" applyFill="1" applyBorder="1" applyAlignment="1">
      <alignment horizontal="left" vertical="center"/>
    </xf>
    <xf numFmtId="38" fontId="8" fillId="0" borderId="0" xfId="48" applyFont="1" applyAlignment="1">
      <alignment vertical="center"/>
    </xf>
    <xf numFmtId="38" fontId="1" fillId="0" borderId="40" xfId="48" applyFont="1" applyFill="1" applyBorder="1" applyAlignment="1">
      <alignment vertical="center"/>
    </xf>
    <xf numFmtId="182" fontId="0" fillId="0" borderId="25" xfId="48" applyNumberFormat="1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49" fontId="0" fillId="0" borderId="20" xfId="48" applyNumberFormat="1" applyFont="1" applyFill="1" applyBorder="1" applyAlignment="1">
      <alignment horizontal="left" vertical="center"/>
    </xf>
    <xf numFmtId="49" fontId="0" fillId="0" borderId="21" xfId="48" applyNumberFormat="1" applyFont="1" applyFill="1" applyBorder="1" applyAlignment="1">
      <alignment horizontal="left" vertical="center"/>
    </xf>
    <xf numFmtId="49" fontId="0" fillId="0" borderId="30" xfId="48" applyNumberFormat="1" applyFont="1" applyFill="1" applyBorder="1" applyAlignment="1">
      <alignment horizontal="center" vertical="center"/>
    </xf>
    <xf numFmtId="38" fontId="0" fillId="0" borderId="57" xfId="48" applyFont="1" applyFill="1" applyBorder="1" applyAlignment="1">
      <alignment vertical="center"/>
    </xf>
    <xf numFmtId="177" fontId="0" fillId="0" borderId="58" xfId="48" applyNumberFormat="1" applyFont="1" applyFill="1" applyBorder="1" applyAlignment="1">
      <alignment vertical="center"/>
    </xf>
    <xf numFmtId="177" fontId="0" fillId="0" borderId="59" xfId="48" applyNumberFormat="1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30" xfId="48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62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70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72" xfId="48" applyFont="1" applyFill="1" applyBorder="1" applyAlignment="1">
      <alignment vertical="center"/>
    </xf>
    <xf numFmtId="38" fontId="0" fillId="0" borderId="73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64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73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74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 shrinkToFit="1"/>
    </xf>
    <xf numFmtId="38" fontId="0" fillId="0" borderId="75" xfId="48" applyFont="1" applyFill="1" applyBorder="1" applyAlignment="1">
      <alignment vertical="center"/>
    </xf>
    <xf numFmtId="38" fontId="0" fillId="0" borderId="76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77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38" fontId="0" fillId="0" borderId="72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67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62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0" borderId="86" xfId="48" applyFont="1" applyFill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87" xfId="48" applyFont="1" applyFill="1" applyBorder="1" applyAlignment="1">
      <alignment vertical="center"/>
    </xf>
    <xf numFmtId="182" fontId="0" fillId="0" borderId="88" xfId="48" applyNumberFormat="1" applyFont="1" applyFill="1" applyBorder="1" applyAlignment="1">
      <alignment vertical="center"/>
    </xf>
    <xf numFmtId="182" fontId="0" fillId="0" borderId="89" xfId="48" applyNumberFormat="1" applyFont="1" applyFill="1" applyBorder="1" applyAlignment="1">
      <alignment vertical="center"/>
    </xf>
    <xf numFmtId="38" fontId="0" fillId="0" borderId="90" xfId="48" applyFont="1" applyFill="1" applyBorder="1" applyAlignment="1">
      <alignment vertical="center"/>
    </xf>
    <xf numFmtId="182" fontId="0" fillId="0" borderId="32" xfId="48" applyNumberFormat="1" applyFont="1" applyFill="1" applyBorder="1" applyAlignment="1">
      <alignment vertical="center"/>
    </xf>
    <xf numFmtId="38" fontId="0" fillId="0" borderId="71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91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92" xfId="48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177" fontId="9" fillId="0" borderId="93" xfId="48" applyNumberFormat="1" applyFont="1" applyBorder="1" applyAlignment="1">
      <alignment horizontal="center" shrinkToFit="1"/>
    </xf>
    <xf numFmtId="38" fontId="0" fillId="0" borderId="94" xfId="48" applyFont="1" applyFill="1" applyBorder="1" applyAlignment="1">
      <alignment vertical="center"/>
    </xf>
    <xf numFmtId="38" fontId="0" fillId="0" borderId="95" xfId="48" applyFont="1" applyFill="1" applyBorder="1" applyAlignment="1">
      <alignment vertical="center"/>
    </xf>
    <xf numFmtId="38" fontId="0" fillId="0" borderId="91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3" fillId="0" borderId="28" xfId="0" applyFont="1" applyBorder="1" applyAlignment="1">
      <alignment horizontal="right" vertical="center"/>
    </xf>
    <xf numFmtId="38" fontId="0" fillId="33" borderId="77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96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87" xfId="48" applyFont="1" applyFill="1" applyBorder="1" applyAlignment="1">
      <alignment vertical="center"/>
    </xf>
    <xf numFmtId="38" fontId="0" fillId="33" borderId="97" xfId="48" applyFont="1" applyFill="1" applyBorder="1" applyAlignment="1">
      <alignment vertical="center"/>
    </xf>
    <xf numFmtId="38" fontId="0" fillId="33" borderId="98" xfId="48" applyFont="1" applyFill="1" applyBorder="1" applyAlignment="1">
      <alignment vertical="center"/>
    </xf>
    <xf numFmtId="38" fontId="0" fillId="33" borderId="76" xfId="48" applyFont="1" applyFill="1" applyBorder="1" applyAlignment="1">
      <alignment vertical="center"/>
    </xf>
    <xf numFmtId="38" fontId="0" fillId="33" borderId="96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87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77" xfId="48" applyFont="1" applyFill="1" applyBorder="1" applyAlignment="1">
      <alignment vertical="center"/>
    </xf>
    <xf numFmtId="38" fontId="7" fillId="33" borderId="99" xfId="48" applyFont="1" applyFill="1" applyBorder="1" applyAlignment="1">
      <alignment vertical="center"/>
    </xf>
    <xf numFmtId="38" fontId="7" fillId="33" borderId="57" xfId="48" applyFont="1" applyFill="1" applyBorder="1" applyAlignment="1">
      <alignment vertical="center"/>
    </xf>
    <xf numFmtId="38" fontId="7" fillId="33" borderId="16" xfId="48" applyFont="1" applyFill="1" applyBorder="1" applyAlignment="1">
      <alignment vertical="center"/>
    </xf>
    <xf numFmtId="38" fontId="7" fillId="33" borderId="11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38" fontId="0" fillId="0" borderId="77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left" vertical="center"/>
    </xf>
    <xf numFmtId="38" fontId="0" fillId="33" borderId="99" xfId="48" applyFont="1" applyFill="1" applyBorder="1" applyAlignment="1">
      <alignment vertical="center"/>
    </xf>
    <xf numFmtId="38" fontId="0" fillId="33" borderId="57" xfId="48" applyFont="1" applyFill="1" applyBorder="1" applyAlignment="1">
      <alignment vertical="center"/>
    </xf>
    <xf numFmtId="38" fontId="0" fillId="33" borderId="6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38" fontId="0" fillId="0" borderId="58" xfId="0" applyNumberFormat="1" applyFont="1" applyFill="1" applyBorder="1" applyAlignment="1">
      <alignment vertical="center"/>
    </xf>
    <xf numFmtId="38" fontId="0" fillId="0" borderId="64" xfId="0" applyNumberFormat="1" applyFont="1" applyFill="1" applyBorder="1" applyAlignment="1">
      <alignment vertical="center"/>
    </xf>
    <xf numFmtId="38" fontId="0" fillId="0" borderId="67" xfId="0" applyNumberFormat="1" applyFont="1" applyFill="1" applyBorder="1" applyAlignment="1">
      <alignment vertical="center"/>
    </xf>
    <xf numFmtId="38" fontId="0" fillId="0" borderId="60" xfId="0" applyNumberFormat="1" applyFont="1" applyFill="1" applyBorder="1" applyAlignment="1">
      <alignment vertical="center"/>
    </xf>
    <xf numFmtId="49" fontId="0" fillId="0" borderId="100" xfId="0" applyNumberFormat="1" applyFont="1" applyFill="1" applyBorder="1" applyAlignment="1">
      <alignment horizontal="left" vertical="center"/>
    </xf>
    <xf numFmtId="49" fontId="0" fillId="0" borderId="33" xfId="0" applyNumberFormat="1" applyFont="1" applyFill="1" applyBorder="1" applyAlignment="1">
      <alignment horizontal="left" vertical="center"/>
    </xf>
    <xf numFmtId="38" fontId="0" fillId="0" borderId="34" xfId="0" applyNumberFormat="1" applyFont="1" applyFill="1" applyBorder="1" applyAlignment="1">
      <alignment vertical="center"/>
    </xf>
    <xf numFmtId="0" fontId="0" fillId="33" borderId="77" xfId="0" applyFont="1" applyFill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99" xfId="48" applyFont="1" applyBorder="1" applyAlignment="1">
      <alignment vertical="center"/>
    </xf>
    <xf numFmtId="0" fontId="0" fillId="0" borderId="101" xfId="0" applyBorder="1" applyAlignment="1">
      <alignment vertical="center"/>
    </xf>
    <xf numFmtId="38" fontId="0" fillId="0" borderId="102" xfId="48" applyFont="1" applyBorder="1" applyAlignment="1">
      <alignment vertical="center"/>
    </xf>
    <xf numFmtId="38" fontId="0" fillId="0" borderId="103" xfId="48" applyFont="1" applyBorder="1" applyAlignment="1">
      <alignment vertical="center"/>
    </xf>
    <xf numFmtId="38" fontId="0" fillId="0" borderId="101" xfId="48" applyFont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38" fontId="0" fillId="0" borderId="104" xfId="48" applyFont="1" applyBorder="1" applyAlignment="1">
      <alignment vertical="center"/>
    </xf>
    <xf numFmtId="38" fontId="7" fillId="0" borderId="106" xfId="48" applyFont="1" applyFill="1" applyBorder="1" applyAlignment="1">
      <alignment vertical="center"/>
    </xf>
    <xf numFmtId="38" fontId="7" fillId="0" borderId="77" xfId="48" applyFont="1" applyFill="1" applyBorder="1" applyAlignment="1">
      <alignment vertical="center"/>
    </xf>
    <xf numFmtId="38" fontId="7" fillId="33" borderId="60" xfId="48" applyFont="1" applyFill="1" applyBorder="1" applyAlignment="1">
      <alignment vertical="center"/>
    </xf>
    <xf numFmtId="38" fontId="7" fillId="0" borderId="58" xfId="48" applyFont="1" applyFill="1" applyBorder="1" applyAlignment="1">
      <alignment vertical="center"/>
    </xf>
    <xf numFmtId="38" fontId="7" fillId="0" borderId="87" xfId="48" applyFont="1" applyFill="1" applyBorder="1" applyAlignment="1">
      <alignment vertical="center"/>
    </xf>
    <xf numFmtId="38" fontId="7" fillId="0" borderId="64" xfId="48" applyFont="1" applyFill="1" applyBorder="1" applyAlignment="1">
      <alignment vertical="center"/>
    </xf>
    <xf numFmtId="38" fontId="7" fillId="0" borderId="59" xfId="48" applyFont="1" applyFill="1" applyBorder="1" applyAlignment="1">
      <alignment vertical="center"/>
    </xf>
    <xf numFmtId="38" fontId="7" fillId="0" borderId="71" xfId="48" applyFont="1" applyFill="1" applyBorder="1" applyAlignment="1">
      <alignment vertical="center"/>
    </xf>
    <xf numFmtId="38" fontId="7" fillId="33" borderId="77" xfId="48" applyFont="1" applyFill="1" applyBorder="1" applyAlignment="1">
      <alignment vertical="center"/>
    </xf>
    <xf numFmtId="38" fontId="7" fillId="0" borderId="60" xfId="48" applyFont="1" applyFill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107" xfId="48" applyFont="1" applyBorder="1" applyAlignment="1">
      <alignment vertical="center"/>
    </xf>
    <xf numFmtId="38" fontId="0" fillId="0" borderId="108" xfId="48" applyFont="1" applyBorder="1" applyAlignment="1">
      <alignment vertical="center"/>
    </xf>
    <xf numFmtId="38" fontId="0" fillId="0" borderId="109" xfId="48" applyFont="1" applyBorder="1" applyAlignment="1">
      <alignment vertical="center"/>
    </xf>
    <xf numFmtId="38" fontId="0" fillId="0" borderId="110" xfId="48" applyFont="1" applyBorder="1" applyAlignment="1">
      <alignment vertical="center"/>
    </xf>
    <xf numFmtId="38" fontId="0" fillId="0" borderId="111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12" xfId="48" applyFont="1" applyBorder="1" applyAlignment="1">
      <alignment vertical="center"/>
    </xf>
    <xf numFmtId="38" fontId="0" fillId="0" borderId="113" xfId="48" applyFont="1" applyBorder="1" applyAlignment="1">
      <alignment vertical="center"/>
    </xf>
    <xf numFmtId="38" fontId="0" fillId="0" borderId="114" xfId="48" applyFont="1" applyBorder="1" applyAlignment="1">
      <alignment vertical="center"/>
    </xf>
    <xf numFmtId="38" fontId="0" fillId="0" borderId="115" xfId="48" applyFont="1" applyBorder="1" applyAlignment="1">
      <alignment vertical="center"/>
    </xf>
    <xf numFmtId="38" fontId="0" fillId="0" borderId="116" xfId="48" applyFont="1" applyBorder="1" applyAlignment="1">
      <alignment vertical="center"/>
    </xf>
    <xf numFmtId="38" fontId="0" fillId="0" borderId="117" xfId="48" applyFont="1" applyBorder="1" applyAlignment="1">
      <alignment vertical="center"/>
    </xf>
    <xf numFmtId="38" fontId="0" fillId="0" borderId="118" xfId="48" applyFont="1" applyBorder="1" applyAlignment="1">
      <alignment vertical="center"/>
    </xf>
    <xf numFmtId="38" fontId="0" fillId="0" borderId="119" xfId="48" applyFont="1" applyBorder="1" applyAlignment="1">
      <alignment vertical="center"/>
    </xf>
    <xf numFmtId="38" fontId="0" fillId="0" borderId="120" xfId="48" applyFont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0" borderId="121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38" fontId="0" fillId="0" borderId="122" xfId="48" applyFont="1" applyBorder="1" applyAlignment="1">
      <alignment vertical="center"/>
    </xf>
    <xf numFmtId="38" fontId="0" fillId="0" borderId="123" xfId="48" applyFont="1" applyBorder="1" applyAlignment="1">
      <alignment vertical="center"/>
    </xf>
    <xf numFmtId="38" fontId="0" fillId="0" borderId="124" xfId="48" applyFont="1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127" xfId="0" applyBorder="1" applyAlignment="1">
      <alignment vertical="center"/>
    </xf>
    <xf numFmtId="0" fontId="0" fillId="0" borderId="128" xfId="0" applyBorder="1" applyAlignment="1">
      <alignment vertical="center"/>
    </xf>
    <xf numFmtId="38" fontId="0" fillId="0" borderId="129" xfId="48" applyFont="1" applyBorder="1" applyAlignment="1">
      <alignment vertical="center"/>
    </xf>
    <xf numFmtId="0" fontId="0" fillId="0" borderId="130" xfId="0" applyBorder="1" applyAlignment="1">
      <alignment vertical="center"/>
    </xf>
    <xf numFmtId="0" fontId="0" fillId="0" borderId="131" xfId="0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18" xfId="0" applyBorder="1" applyAlignment="1">
      <alignment vertical="center"/>
    </xf>
    <xf numFmtId="38" fontId="0" fillId="0" borderId="126" xfId="48" applyFont="1" applyBorder="1" applyAlignment="1">
      <alignment vertical="center"/>
    </xf>
    <xf numFmtId="38" fontId="0" fillId="0" borderId="127" xfId="48" applyFont="1" applyBorder="1" applyAlignment="1">
      <alignment vertical="center"/>
    </xf>
    <xf numFmtId="38" fontId="0" fillId="0" borderId="128" xfId="48" applyFont="1" applyBorder="1" applyAlignment="1">
      <alignment vertical="center"/>
    </xf>
    <xf numFmtId="38" fontId="0" fillId="0" borderId="133" xfId="48" applyFont="1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125" xfId="48" applyFont="1" applyBorder="1" applyAlignment="1">
      <alignment vertical="center"/>
    </xf>
    <xf numFmtId="38" fontId="7" fillId="0" borderId="134" xfId="48" applyFont="1" applyFill="1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6" xfId="0" applyBorder="1" applyAlignment="1">
      <alignment vertical="center"/>
    </xf>
    <xf numFmtId="38" fontId="7" fillId="0" borderId="67" xfId="48" applyFont="1" applyFill="1" applyBorder="1" applyAlignment="1">
      <alignment vertical="center"/>
    </xf>
    <xf numFmtId="38" fontId="0" fillId="0" borderId="135" xfId="48" applyFont="1" applyBorder="1" applyAlignment="1">
      <alignment vertical="center"/>
    </xf>
    <xf numFmtId="38" fontId="0" fillId="0" borderId="136" xfId="48" applyFont="1" applyBorder="1" applyAlignment="1">
      <alignment vertical="center"/>
    </xf>
    <xf numFmtId="38" fontId="0" fillId="0" borderId="137" xfId="48" applyFont="1" applyBorder="1" applyAlignment="1">
      <alignment vertical="center"/>
    </xf>
    <xf numFmtId="38" fontId="0" fillId="0" borderId="138" xfId="48" applyFont="1" applyBorder="1" applyAlignment="1">
      <alignment vertical="center"/>
    </xf>
    <xf numFmtId="38" fontId="0" fillId="0" borderId="139" xfId="48" applyFont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38" fontId="0" fillId="0" borderId="137" xfId="48" applyFont="1" applyFill="1" applyBorder="1" applyAlignment="1">
      <alignment vertical="center"/>
    </xf>
    <xf numFmtId="38" fontId="0" fillId="0" borderId="138" xfId="48" applyFont="1" applyFill="1" applyBorder="1" applyAlignment="1">
      <alignment vertical="center"/>
    </xf>
    <xf numFmtId="38" fontId="0" fillId="0" borderId="139" xfId="48" applyFont="1" applyFill="1" applyBorder="1" applyAlignment="1">
      <alignment vertical="center"/>
    </xf>
    <xf numFmtId="38" fontId="0" fillId="0" borderId="120" xfId="48" applyFont="1" applyFill="1" applyBorder="1" applyAlignment="1">
      <alignment vertical="center"/>
    </xf>
    <xf numFmtId="38" fontId="0" fillId="0" borderId="102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140" xfId="48" applyFont="1" applyFill="1" applyBorder="1" applyAlignment="1">
      <alignment vertical="center"/>
    </xf>
    <xf numFmtId="38" fontId="0" fillId="0" borderId="101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141" xfId="48" applyFont="1" applyFill="1" applyBorder="1" applyAlignment="1">
      <alignment vertical="center"/>
    </xf>
    <xf numFmtId="38" fontId="0" fillId="0" borderId="142" xfId="48" applyFont="1" applyFill="1" applyBorder="1" applyAlignment="1">
      <alignment vertical="center"/>
    </xf>
    <xf numFmtId="38" fontId="0" fillId="0" borderId="122" xfId="48" applyFont="1" applyFill="1" applyBorder="1" applyAlignment="1">
      <alignment vertical="center"/>
    </xf>
    <xf numFmtId="38" fontId="0" fillId="0" borderId="123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7" fillId="0" borderId="143" xfId="48" applyFont="1" applyFill="1" applyBorder="1" applyAlignment="1">
      <alignment vertical="center"/>
    </xf>
    <xf numFmtId="38" fontId="7" fillId="0" borderId="138" xfId="48" applyFont="1" applyFill="1" applyBorder="1" applyAlignment="1">
      <alignment vertical="center"/>
    </xf>
    <xf numFmtId="177" fontId="0" fillId="0" borderId="46" xfId="48" applyNumberFormat="1" applyFont="1" applyFill="1" applyBorder="1" applyAlignment="1">
      <alignment vertical="center"/>
    </xf>
    <xf numFmtId="177" fontId="0" fillId="0" borderId="144" xfId="48" applyNumberFormat="1" applyFont="1" applyFill="1" applyBorder="1" applyAlignment="1">
      <alignment vertical="center"/>
    </xf>
    <xf numFmtId="177" fontId="0" fillId="0" borderId="105" xfId="48" applyNumberFormat="1" applyFont="1" applyFill="1" applyBorder="1" applyAlignment="1">
      <alignment vertical="center"/>
    </xf>
    <xf numFmtId="38" fontId="7" fillId="0" borderId="35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38" fontId="0" fillId="0" borderId="145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46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7" fillId="0" borderId="34" xfId="48" applyFont="1" applyFill="1" applyBorder="1" applyAlignment="1">
      <alignment vertical="center"/>
    </xf>
    <xf numFmtId="38" fontId="7" fillId="0" borderId="147" xfId="48" applyFont="1" applyBorder="1" applyAlignment="1">
      <alignment vertical="center"/>
    </xf>
    <xf numFmtId="38" fontId="7" fillId="0" borderId="84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7" fillId="0" borderId="61" xfId="48" applyFont="1" applyFill="1" applyBorder="1" applyAlignment="1">
      <alignment vertical="center"/>
    </xf>
    <xf numFmtId="184" fontId="0" fillId="0" borderId="117" xfId="48" applyNumberFormat="1" applyFont="1" applyBorder="1" applyAlignment="1">
      <alignment vertical="center"/>
    </xf>
    <xf numFmtId="184" fontId="0" fillId="0" borderId="104" xfId="48" applyNumberFormat="1" applyFont="1" applyBorder="1" applyAlignment="1">
      <alignment vertical="center"/>
    </xf>
    <xf numFmtId="184" fontId="0" fillId="0" borderId="118" xfId="48" applyNumberFormat="1" applyFont="1" applyBorder="1" applyAlignment="1">
      <alignment vertical="center"/>
    </xf>
    <xf numFmtId="184" fontId="0" fillId="0" borderId="34" xfId="48" applyNumberFormat="1" applyFont="1" applyFill="1" applyBorder="1" applyAlignment="1">
      <alignment vertical="center"/>
    </xf>
    <xf numFmtId="184" fontId="0" fillId="0" borderId="115" xfId="48" applyNumberFormat="1" applyFont="1" applyBorder="1" applyAlignment="1">
      <alignment vertical="center"/>
    </xf>
    <xf numFmtId="184" fontId="0" fillId="0" borderId="112" xfId="48" applyNumberFormat="1" applyFont="1" applyBorder="1" applyAlignment="1">
      <alignment vertical="center"/>
    </xf>
    <xf numFmtId="184" fontId="0" fillId="0" borderId="116" xfId="48" applyNumberFormat="1" applyFont="1" applyBorder="1" applyAlignment="1">
      <alignment vertical="center"/>
    </xf>
    <xf numFmtId="184" fontId="0" fillId="0" borderId="77" xfId="48" applyNumberFormat="1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49" fontId="0" fillId="0" borderId="122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0" fillId="0" borderId="87" xfId="48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57" fontId="0" fillId="0" borderId="133" xfId="0" applyNumberFormat="1" applyFont="1" applyFill="1" applyBorder="1" applyAlignment="1">
      <alignment horizontal="center" vertical="center"/>
    </xf>
    <xf numFmtId="57" fontId="0" fillId="0" borderId="10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48" xfId="0" applyFont="1" applyFill="1" applyBorder="1" applyAlignment="1">
      <alignment vertical="center"/>
    </xf>
    <xf numFmtId="0" fontId="0" fillId="0" borderId="149" xfId="0" applyFont="1" applyFill="1" applyBorder="1" applyAlignment="1">
      <alignment vertical="center"/>
    </xf>
    <xf numFmtId="0" fontId="0" fillId="0" borderId="136" xfId="0" applyFont="1" applyFill="1" applyBorder="1" applyAlignment="1">
      <alignment vertical="center"/>
    </xf>
    <xf numFmtId="57" fontId="0" fillId="0" borderId="144" xfId="0" applyNumberFormat="1" applyFont="1" applyFill="1" applyBorder="1" applyAlignment="1">
      <alignment horizontal="center" vertical="center"/>
    </xf>
    <xf numFmtId="57" fontId="0" fillId="0" borderId="127" xfId="0" applyNumberFormat="1" applyFont="1" applyFill="1" applyBorder="1" applyAlignment="1">
      <alignment horizontal="center" vertical="center"/>
    </xf>
    <xf numFmtId="38" fontId="0" fillId="0" borderId="59" xfId="48" applyFont="1" applyFill="1" applyBorder="1" applyAlignment="1">
      <alignment vertical="center"/>
    </xf>
    <xf numFmtId="57" fontId="0" fillId="0" borderId="130" xfId="0" applyNumberFormat="1" applyFont="1" applyFill="1" applyBorder="1" applyAlignment="1">
      <alignment vertical="center"/>
    </xf>
    <xf numFmtId="57" fontId="0" fillId="0" borderId="1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57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108" xfId="48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40" fontId="0" fillId="0" borderId="107" xfId="48" applyNumberFormat="1" applyFont="1" applyFill="1" applyBorder="1" applyAlignment="1">
      <alignment vertical="center"/>
    </xf>
    <xf numFmtId="40" fontId="0" fillId="0" borderId="57" xfId="48" applyNumberFormat="1" applyFont="1" applyFill="1" applyBorder="1" applyAlignment="1">
      <alignment vertical="center"/>
    </xf>
    <xf numFmtId="40" fontId="0" fillId="0" borderId="108" xfId="48" applyNumberFormat="1" applyFont="1" applyFill="1" applyBorder="1" applyAlignment="1">
      <alignment vertical="center"/>
    </xf>
    <xf numFmtId="40" fontId="0" fillId="0" borderId="60" xfId="48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40" fontId="0" fillId="0" borderId="141" xfId="48" applyNumberFormat="1" applyFont="1" applyFill="1" applyBorder="1" applyAlignment="1">
      <alignment vertical="center"/>
    </xf>
    <xf numFmtId="40" fontId="0" fillId="0" borderId="142" xfId="48" applyNumberFormat="1" applyFont="1" applyFill="1" applyBorder="1" applyAlignment="1">
      <alignment vertical="center"/>
    </xf>
    <xf numFmtId="38" fontId="0" fillId="0" borderId="150" xfId="48" applyFont="1" applyFill="1" applyBorder="1" applyAlignment="1">
      <alignment vertical="center"/>
    </xf>
    <xf numFmtId="38" fontId="0" fillId="0" borderId="142" xfId="48" applyFont="1" applyFill="1" applyBorder="1" applyAlignment="1">
      <alignment vertical="center"/>
    </xf>
    <xf numFmtId="38" fontId="0" fillId="0" borderId="151" xfId="48" applyFont="1" applyFill="1" applyBorder="1" applyAlignment="1">
      <alignment vertical="center"/>
    </xf>
    <xf numFmtId="177" fontId="0" fillId="0" borderId="134" xfId="48" applyNumberFormat="1" applyFont="1" applyFill="1" applyBorder="1" applyAlignment="1">
      <alignment vertical="center"/>
    </xf>
    <xf numFmtId="38" fontId="0" fillId="0" borderId="109" xfId="48" applyFont="1" applyFill="1" applyBorder="1" applyAlignment="1">
      <alignment vertical="center"/>
    </xf>
    <xf numFmtId="38" fontId="0" fillId="0" borderId="110" xfId="48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38" fontId="0" fillId="0" borderId="152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53" xfId="48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57" fontId="0" fillId="0" borderId="105" xfId="0" applyNumberFormat="1" applyFont="1" applyFill="1" applyBorder="1" applyAlignment="1">
      <alignment vertical="center"/>
    </xf>
    <xf numFmtId="57" fontId="0" fillId="0" borderId="104" xfId="0" applyNumberFormat="1" applyFont="1" applyFill="1" applyBorder="1" applyAlignment="1">
      <alignment vertical="center"/>
    </xf>
    <xf numFmtId="57" fontId="0" fillId="0" borderId="16" xfId="0" applyNumberFormat="1" applyFont="1" applyFill="1" applyBorder="1" applyAlignment="1">
      <alignment vertical="center"/>
    </xf>
    <xf numFmtId="0" fontId="0" fillId="0" borderId="142" xfId="0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120" xfId="0" applyFill="1" applyBorder="1" applyAlignment="1">
      <alignment vertical="center"/>
    </xf>
    <xf numFmtId="0" fontId="0" fillId="0" borderId="102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140" xfId="0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154" xfId="0" applyFont="1" applyFill="1" applyBorder="1" applyAlignment="1">
      <alignment vertical="center"/>
    </xf>
    <xf numFmtId="0" fontId="0" fillId="0" borderId="155" xfId="0" applyFont="1" applyFill="1" applyBorder="1" applyAlignment="1">
      <alignment vertical="center"/>
    </xf>
    <xf numFmtId="0" fontId="0" fillId="0" borderId="156" xfId="0" applyFont="1" applyFill="1" applyBorder="1" applyAlignment="1">
      <alignment vertical="center"/>
    </xf>
    <xf numFmtId="0" fontId="0" fillId="0" borderId="157" xfId="0" applyFont="1" applyFill="1" applyBorder="1" applyAlignment="1">
      <alignment vertical="center"/>
    </xf>
    <xf numFmtId="0" fontId="0" fillId="0" borderId="158" xfId="0" applyFill="1" applyBorder="1" applyAlignment="1">
      <alignment vertical="center"/>
    </xf>
    <xf numFmtId="0" fontId="0" fillId="0" borderId="159" xfId="0" applyFill="1" applyBorder="1" applyAlignment="1">
      <alignment vertical="center"/>
    </xf>
    <xf numFmtId="0" fontId="0" fillId="0" borderId="157" xfId="0" applyFill="1" applyBorder="1" applyAlignment="1">
      <alignment vertical="center"/>
    </xf>
    <xf numFmtId="38" fontId="0" fillId="0" borderId="160" xfId="48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center" shrinkToFit="1"/>
    </xf>
    <xf numFmtId="177" fontId="9" fillId="0" borderId="161" xfId="48" applyNumberFormat="1" applyFont="1" applyFill="1" applyBorder="1" applyAlignment="1">
      <alignment horizontal="center" shrinkToFit="1"/>
    </xf>
    <xf numFmtId="177" fontId="10" fillId="0" borderId="69" xfId="48" applyNumberFormat="1" applyFont="1" applyFill="1" applyBorder="1" applyAlignment="1">
      <alignment horizontal="center" shrinkToFit="1"/>
    </xf>
    <xf numFmtId="0" fontId="3" fillId="0" borderId="2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84" xfId="0" applyFont="1" applyFill="1" applyBorder="1" applyAlignment="1">
      <alignment horizontal="right" vertical="center"/>
    </xf>
    <xf numFmtId="177" fontId="2" fillId="0" borderId="42" xfId="48" applyNumberFormat="1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177" fontId="9" fillId="0" borderId="13" xfId="48" applyNumberFormat="1" applyFont="1" applyFill="1" applyBorder="1" applyAlignment="1">
      <alignment horizontal="center" shrinkToFit="1"/>
    </xf>
    <xf numFmtId="177" fontId="9" fillId="0" borderId="147" xfId="48" applyNumberFormat="1" applyFont="1" applyFill="1" applyBorder="1" applyAlignment="1">
      <alignment horizontal="center" shrinkToFit="1"/>
    </xf>
    <xf numFmtId="177" fontId="10" fillId="0" borderId="162" xfId="48" applyNumberFormat="1" applyFont="1" applyFill="1" applyBorder="1" applyAlignment="1">
      <alignment horizontal="center" shrinkToFit="1"/>
    </xf>
    <xf numFmtId="0" fontId="3" fillId="0" borderId="1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77" fontId="3" fillId="0" borderId="28" xfId="48" applyNumberFormat="1" applyFont="1" applyFill="1" applyBorder="1" applyAlignment="1">
      <alignment horizontal="center" vertical="center" shrinkToFit="1"/>
    </xf>
    <xf numFmtId="177" fontId="3" fillId="0" borderId="163" xfId="48" applyNumberFormat="1" applyFont="1" applyFill="1" applyBorder="1" applyAlignment="1">
      <alignment horizontal="center" vertical="center" shrinkToFit="1"/>
    </xf>
    <xf numFmtId="177" fontId="2" fillId="0" borderId="92" xfId="48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192" fontId="0" fillId="0" borderId="57" xfId="0" applyNumberFormat="1" applyFont="1" applyFill="1" applyBorder="1" applyAlignment="1">
      <alignment horizontal="right" vertical="center"/>
    </xf>
    <xf numFmtId="192" fontId="0" fillId="0" borderId="104" xfId="0" applyNumberFormat="1" applyFont="1" applyFill="1" applyBorder="1" applyAlignment="1">
      <alignment horizontal="right" vertical="center"/>
    </xf>
    <xf numFmtId="185" fontId="0" fillId="0" borderId="77" xfId="0" applyNumberFormat="1" applyFont="1" applyFill="1" applyBorder="1" applyAlignment="1">
      <alignment horizontal="right" vertical="center"/>
    </xf>
    <xf numFmtId="185" fontId="0" fillId="0" borderId="60" xfId="0" applyNumberFormat="1" applyFont="1" applyFill="1" applyBorder="1" applyAlignment="1">
      <alignment horizontal="right" vertical="center"/>
    </xf>
    <xf numFmtId="177" fontId="0" fillId="0" borderId="60" xfId="48" applyNumberFormat="1" applyFont="1" applyFill="1" applyBorder="1" applyAlignment="1">
      <alignment horizontal="right" vertical="center"/>
    </xf>
    <xf numFmtId="185" fontId="0" fillId="0" borderId="34" xfId="0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horizontal="right" vertical="center"/>
    </xf>
    <xf numFmtId="192" fontId="0" fillId="0" borderId="18" xfId="48" applyNumberFormat="1" applyFont="1" applyFill="1" applyBorder="1" applyAlignment="1">
      <alignment horizontal="right" vertical="center"/>
    </xf>
    <xf numFmtId="192" fontId="0" fillId="0" borderId="18" xfId="0" applyNumberFormat="1" applyFont="1" applyFill="1" applyBorder="1" applyAlignment="1">
      <alignment horizontal="right" vertical="center"/>
    </xf>
    <xf numFmtId="192" fontId="0" fillId="0" borderId="35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92" fontId="0" fillId="0" borderId="24" xfId="0" applyNumberFormat="1" applyFont="1" applyFill="1" applyBorder="1" applyAlignment="1">
      <alignment horizontal="right" vertical="center"/>
    </xf>
    <xf numFmtId="192" fontId="0" fillId="0" borderId="81" xfId="0" applyNumberFormat="1" applyFont="1" applyFill="1" applyBorder="1" applyAlignment="1">
      <alignment horizontal="right" vertical="center"/>
    </xf>
    <xf numFmtId="192" fontId="0" fillId="0" borderId="81" xfId="48" applyNumberFormat="1" applyFont="1" applyFill="1" applyBorder="1" applyAlignment="1">
      <alignment horizontal="right" vertical="center"/>
    </xf>
    <xf numFmtId="192" fontId="0" fillId="0" borderId="25" xfId="0" applyNumberFormat="1" applyFont="1" applyFill="1" applyBorder="1" applyAlignment="1">
      <alignment horizontal="right" vertical="center"/>
    </xf>
    <xf numFmtId="38" fontId="0" fillId="0" borderId="91" xfId="48" applyFont="1" applyFill="1" applyBorder="1" applyAlignment="1">
      <alignment horizontal="center" vertical="center"/>
    </xf>
    <xf numFmtId="38" fontId="0" fillId="0" borderId="71" xfId="48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92" fontId="0" fillId="0" borderId="57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7" fontId="10" fillId="0" borderId="164" xfId="48" applyNumberFormat="1" applyFont="1" applyBorder="1" applyAlignment="1">
      <alignment horizontal="center" shrinkToFit="1"/>
    </xf>
    <xf numFmtId="177" fontId="10" fillId="0" borderId="21" xfId="48" applyNumberFormat="1" applyFont="1" applyBorder="1" applyAlignment="1">
      <alignment horizontal="center" shrinkToFit="1"/>
    </xf>
    <xf numFmtId="177" fontId="10" fillId="0" borderId="30" xfId="48" applyNumberFormat="1" applyFont="1" applyBorder="1" applyAlignment="1">
      <alignment horizontal="center" shrinkToFit="1"/>
    </xf>
    <xf numFmtId="177" fontId="2" fillId="0" borderId="92" xfId="48" applyNumberFormat="1" applyFont="1" applyBorder="1" applyAlignment="1">
      <alignment horizontal="center" vertical="center" shrinkToFit="1"/>
    </xf>
    <xf numFmtId="177" fontId="2" fillId="0" borderId="28" xfId="48" applyNumberFormat="1" applyFont="1" applyBorder="1" applyAlignment="1">
      <alignment horizontal="center" vertical="center" shrinkToFit="1"/>
    </xf>
    <xf numFmtId="177" fontId="2" fillId="0" borderId="31" xfId="48" applyNumberFormat="1" applyFont="1" applyBorder="1" applyAlignment="1">
      <alignment horizontal="center" vertical="center" shrinkToFit="1"/>
    </xf>
    <xf numFmtId="38" fontId="0" fillId="0" borderId="91" xfId="48" applyFont="1" applyFill="1" applyBorder="1" applyAlignment="1">
      <alignment horizontal="center" vertical="center"/>
    </xf>
    <xf numFmtId="38" fontId="0" fillId="0" borderId="71" xfId="48" applyFont="1" applyFill="1" applyBorder="1" applyAlignment="1">
      <alignment horizontal="center" vertical="center"/>
    </xf>
    <xf numFmtId="38" fontId="3" fillId="0" borderId="80" xfId="48" applyFont="1" applyFill="1" applyBorder="1" applyAlignment="1">
      <alignment horizontal="left" vertical="center" wrapText="1"/>
    </xf>
    <xf numFmtId="38" fontId="3" fillId="0" borderId="13" xfId="48" applyFont="1" applyFill="1" applyBorder="1" applyAlignment="1">
      <alignment horizontal="left" vertical="center" wrapText="1"/>
    </xf>
    <xf numFmtId="38" fontId="3" fillId="0" borderId="24" xfId="48" applyFont="1" applyFill="1" applyBorder="1" applyAlignment="1">
      <alignment horizontal="left" vertical="center" wrapText="1"/>
    </xf>
    <xf numFmtId="38" fontId="3" fillId="0" borderId="15" xfId="48" applyFont="1" applyFill="1" applyBorder="1" applyAlignment="1">
      <alignment horizontal="left" vertical="center" wrapText="1"/>
    </xf>
    <xf numFmtId="38" fontId="3" fillId="0" borderId="27" xfId="48" applyFont="1" applyFill="1" applyBorder="1" applyAlignment="1">
      <alignment horizontal="left" vertical="center" wrapText="1"/>
    </xf>
    <xf numFmtId="38" fontId="3" fillId="0" borderId="28" xfId="48" applyFont="1" applyFill="1" applyBorder="1" applyAlignment="1">
      <alignment horizontal="left" vertical="center" wrapText="1"/>
    </xf>
    <xf numFmtId="38" fontId="3" fillId="0" borderId="40" xfId="48" applyFont="1" applyFill="1" applyBorder="1" applyAlignment="1">
      <alignment horizontal="left" vertical="center" shrinkToFit="1"/>
    </xf>
    <xf numFmtId="38" fontId="3" fillId="0" borderId="63" xfId="48" applyFont="1" applyFill="1" applyBorder="1" applyAlignment="1">
      <alignment horizontal="left" vertical="center" shrinkToFit="1"/>
    </xf>
    <xf numFmtId="38" fontId="2" fillId="0" borderId="41" xfId="48" applyFont="1" applyFill="1" applyBorder="1" applyAlignment="1">
      <alignment horizontal="left" vertical="center" shrinkToFit="1"/>
    </xf>
    <xf numFmtId="38" fontId="2" fillId="0" borderId="66" xfId="48" applyFont="1" applyFill="1" applyBorder="1" applyAlignment="1">
      <alignment horizontal="left" vertical="center" shrinkToFit="1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38" fontId="2" fillId="0" borderId="165" xfId="48" applyFont="1" applyBorder="1" applyAlignment="1">
      <alignment vertical="center" wrapText="1" shrinkToFit="1"/>
    </xf>
    <xf numFmtId="38" fontId="2" fillId="0" borderId="165" xfId="48" applyFont="1" applyBorder="1" applyAlignment="1">
      <alignment vertical="center" shrinkToFit="1"/>
    </xf>
    <xf numFmtId="38" fontId="3" fillId="0" borderId="165" xfId="48" applyFont="1" applyBorder="1" applyAlignment="1">
      <alignment vertical="center" wrapText="1" shrinkToFit="1"/>
    </xf>
    <xf numFmtId="38" fontId="3" fillId="0" borderId="165" xfId="48" applyFont="1" applyBorder="1" applyAlignment="1">
      <alignment vertical="center" shrinkToFit="1"/>
    </xf>
    <xf numFmtId="38" fontId="7" fillId="0" borderId="165" xfId="48" applyFont="1" applyBorder="1" applyAlignment="1">
      <alignment vertical="center" wrapText="1" shrinkToFit="1"/>
    </xf>
    <xf numFmtId="38" fontId="7" fillId="0" borderId="165" xfId="48" applyFont="1" applyBorder="1" applyAlignment="1">
      <alignment vertical="center" shrinkToFit="1"/>
    </xf>
    <xf numFmtId="38" fontId="7" fillId="0" borderId="91" xfId="48" applyFont="1" applyFill="1" applyBorder="1" applyAlignment="1">
      <alignment horizontal="center" vertical="center"/>
    </xf>
    <xf numFmtId="38" fontId="7" fillId="0" borderId="71" xfId="48" applyFont="1" applyFill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 shrinkToFit="1"/>
    </xf>
    <xf numFmtId="38" fontId="7" fillId="0" borderId="0" xfId="48" applyFont="1" applyBorder="1" applyAlignment="1">
      <alignment horizontal="center" vertical="center" shrinkToFit="1"/>
    </xf>
    <xf numFmtId="38" fontId="7" fillId="0" borderId="36" xfId="48" applyFont="1" applyBorder="1" applyAlignment="1">
      <alignment horizontal="center" vertical="center" shrinkToFit="1"/>
    </xf>
    <xf numFmtId="38" fontId="3" fillId="0" borderId="80" xfId="48" applyFont="1" applyBorder="1" applyAlignment="1">
      <alignment horizontal="left" vertical="center" wrapText="1"/>
    </xf>
    <xf numFmtId="38" fontId="3" fillId="0" borderId="13" xfId="48" applyFont="1" applyBorder="1" applyAlignment="1">
      <alignment horizontal="left" vertical="center"/>
    </xf>
    <xf numFmtId="38" fontId="3" fillId="0" borderId="24" xfId="48" applyFont="1" applyBorder="1" applyAlignment="1">
      <alignment horizontal="left" vertical="center"/>
    </xf>
    <xf numFmtId="38" fontId="3" fillId="0" borderId="15" xfId="48" applyFont="1" applyBorder="1" applyAlignment="1">
      <alignment horizontal="left" vertical="center"/>
    </xf>
    <xf numFmtId="38" fontId="7" fillId="0" borderId="12" xfId="48" applyFont="1" applyBorder="1" applyAlignment="1">
      <alignment horizontal="left" vertical="center"/>
    </xf>
    <xf numFmtId="38" fontId="7" fillId="0" borderId="13" xfId="48" applyFont="1" applyBorder="1" applyAlignment="1">
      <alignment horizontal="left" vertical="center"/>
    </xf>
    <xf numFmtId="38" fontId="7" fillId="0" borderId="10" xfId="48" applyFont="1" applyBorder="1" applyAlignment="1">
      <alignment horizontal="left" vertical="center"/>
    </xf>
    <xf numFmtId="38" fontId="7" fillId="0" borderId="0" xfId="48" applyFont="1" applyBorder="1" applyAlignment="1">
      <alignment horizontal="left" vertical="center"/>
    </xf>
    <xf numFmtId="38" fontId="2" fillId="0" borderId="165" xfId="48" applyFont="1" applyBorder="1" applyAlignment="1">
      <alignment horizontal="left" vertical="center" wrapText="1" shrinkToFit="1"/>
    </xf>
    <xf numFmtId="38" fontId="2" fillId="0" borderId="165" xfId="48" applyFont="1" applyBorder="1" applyAlignment="1">
      <alignment horizontal="left" vertical="center" shrinkToFit="1"/>
    </xf>
    <xf numFmtId="38" fontId="3" fillId="0" borderId="165" xfId="48" applyFont="1" applyBorder="1" applyAlignment="1">
      <alignment horizontal="left" vertical="center" shrinkToFit="1"/>
    </xf>
    <xf numFmtId="38" fontId="7" fillId="0" borderId="165" xfId="48" applyFont="1" applyBorder="1" applyAlignment="1">
      <alignment horizontal="left" vertical="center"/>
    </xf>
    <xf numFmtId="38" fontId="7" fillId="0" borderId="166" xfId="48" applyFont="1" applyBorder="1" applyAlignment="1">
      <alignment horizontal="left" vertical="center"/>
    </xf>
    <xf numFmtId="38" fontId="7" fillId="0" borderId="19" xfId="48" applyFont="1" applyBorder="1" applyAlignment="1">
      <alignment horizontal="center" vertical="center"/>
    </xf>
    <xf numFmtId="38" fontId="7" fillId="0" borderId="3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3162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0" y="238125"/>
          <a:ext cx="2981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1085850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2209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209550</xdr:rowOff>
    </xdr:from>
    <xdr:to>
      <xdr:col>5</xdr:col>
      <xdr:colOff>19050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09550"/>
          <a:ext cx="33051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82"/>
  <sheetViews>
    <sheetView showZeros="0" tabSelected="1"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51" sqref="A51:IV129"/>
    </sheetView>
  </sheetViews>
  <sheetFormatPr defaultColWidth="9.00390625" defaultRowHeight="13.5"/>
  <cols>
    <col min="1" max="1" width="3.875" style="218" customWidth="1"/>
    <col min="2" max="2" width="4.75390625" style="218" customWidth="1"/>
    <col min="3" max="3" width="8.625" style="218" customWidth="1"/>
    <col min="4" max="4" width="0.12890625" style="218" customWidth="1"/>
    <col min="5" max="5" width="18.25390625" style="218" customWidth="1"/>
    <col min="6" max="6" width="5.875" style="218" customWidth="1"/>
    <col min="7" max="10" width="13.625" style="218" customWidth="1"/>
    <col min="11" max="11" width="13.625" style="89" customWidth="1"/>
    <col min="12" max="66" width="10.625" style="218" customWidth="1"/>
    <col min="67" max="16384" width="9.00390625" style="218" customWidth="1"/>
  </cols>
  <sheetData>
    <row r="1" spans="1:11" ht="21" customHeight="1">
      <c r="A1" s="489" t="s">
        <v>34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1" ht="12.75" customHeight="1">
      <c r="A2" s="357"/>
      <c r="B2" s="357"/>
      <c r="C2" s="357"/>
      <c r="D2" s="357"/>
      <c r="E2" s="357"/>
      <c r="F2" s="357"/>
      <c r="G2" s="357"/>
      <c r="H2" s="358"/>
      <c r="I2" s="358"/>
      <c r="J2" s="358"/>
      <c r="K2" s="359"/>
    </row>
    <row r="3" spans="1:11" s="361" customFormat="1" ht="16.5" customHeight="1" thickBot="1">
      <c r="A3" s="360" t="s">
        <v>66</v>
      </c>
      <c r="K3" s="90"/>
    </row>
    <row r="4" spans="1:11" ht="22.5" customHeight="1">
      <c r="A4" s="81" t="s">
        <v>115</v>
      </c>
      <c r="B4" s="82"/>
      <c r="C4" s="21"/>
      <c r="D4" s="21"/>
      <c r="E4" s="21"/>
      <c r="F4" s="83" t="s">
        <v>116</v>
      </c>
      <c r="G4" s="217" t="s">
        <v>58</v>
      </c>
      <c r="H4" s="217" t="s">
        <v>59</v>
      </c>
      <c r="I4" s="217" t="s">
        <v>60</v>
      </c>
      <c r="J4" s="217" t="s">
        <v>61</v>
      </c>
      <c r="K4" s="484" t="s">
        <v>117</v>
      </c>
    </row>
    <row r="5" spans="1:11" ht="22.5" customHeight="1" thickBot="1">
      <c r="A5" s="28"/>
      <c r="B5" s="29" t="s">
        <v>62</v>
      </c>
      <c r="C5" s="29"/>
      <c r="D5" s="29"/>
      <c r="E5" s="29"/>
      <c r="F5" s="38"/>
      <c r="G5" s="219" t="s">
        <v>39</v>
      </c>
      <c r="H5" s="219" t="s">
        <v>40</v>
      </c>
      <c r="I5" s="219" t="s">
        <v>0</v>
      </c>
      <c r="J5" s="219" t="s">
        <v>1</v>
      </c>
      <c r="K5" s="485"/>
    </row>
    <row r="6" spans="1:11" ht="22.5" customHeight="1">
      <c r="A6" s="362" t="s">
        <v>118</v>
      </c>
      <c r="B6" s="363"/>
      <c r="C6" s="363"/>
      <c r="D6" s="363"/>
      <c r="E6" s="363"/>
      <c r="F6" s="364"/>
      <c r="G6" s="365"/>
      <c r="H6" s="366"/>
      <c r="I6" s="366"/>
      <c r="J6" s="366"/>
      <c r="K6" s="367"/>
    </row>
    <row r="7" spans="1:11" ht="22.5" customHeight="1">
      <c r="A7" s="362"/>
      <c r="B7" s="368" t="s">
        <v>119</v>
      </c>
      <c r="C7" s="369"/>
      <c r="D7" s="369"/>
      <c r="E7" s="369"/>
      <c r="F7" s="370"/>
      <c r="G7" s="371">
        <v>27886</v>
      </c>
      <c r="H7" s="372">
        <v>26225</v>
      </c>
      <c r="I7" s="372">
        <v>24167</v>
      </c>
      <c r="J7" s="372">
        <v>22143</v>
      </c>
      <c r="K7" s="126"/>
    </row>
    <row r="8" spans="1:11" ht="22.5" customHeight="1" thickBot="1">
      <c r="A8" s="374"/>
      <c r="B8" s="375" t="s">
        <v>120</v>
      </c>
      <c r="C8" s="376"/>
      <c r="D8" s="376"/>
      <c r="E8" s="376"/>
      <c r="F8" s="377"/>
      <c r="G8" s="378">
        <v>28216</v>
      </c>
      <c r="H8" s="379">
        <v>26390</v>
      </c>
      <c r="I8" s="379">
        <v>24563</v>
      </c>
      <c r="J8" s="379">
        <v>22402</v>
      </c>
      <c r="K8" s="380"/>
    </row>
    <row r="9" spans="1:11" ht="22.5" customHeight="1">
      <c r="A9" s="362" t="s">
        <v>121</v>
      </c>
      <c r="B9" s="363"/>
      <c r="C9" s="363"/>
      <c r="D9" s="363"/>
      <c r="E9" s="363"/>
      <c r="F9" s="363"/>
      <c r="G9" s="381"/>
      <c r="H9" s="382"/>
      <c r="I9" s="382"/>
      <c r="J9" s="382"/>
      <c r="K9" s="142"/>
    </row>
    <row r="10" spans="1:11" ht="22.5" customHeight="1">
      <c r="A10" s="362"/>
      <c r="B10" s="383" t="s">
        <v>122</v>
      </c>
      <c r="C10" s="384"/>
      <c r="D10" s="384"/>
      <c r="E10" s="384"/>
      <c r="F10" s="384"/>
      <c r="G10" s="385">
        <v>194533</v>
      </c>
      <c r="H10" s="386">
        <v>80236</v>
      </c>
      <c r="I10" s="386">
        <v>57627</v>
      </c>
      <c r="J10" s="387">
        <v>46148</v>
      </c>
      <c r="K10" s="87">
        <f aca="true" t="shared" si="0" ref="K10:K17">SUM(G10:J10)</f>
        <v>378544</v>
      </c>
    </row>
    <row r="11" spans="1:11" ht="22.5" customHeight="1">
      <c r="A11" s="362"/>
      <c r="B11" s="388" t="s">
        <v>123</v>
      </c>
      <c r="C11" s="389"/>
      <c r="D11" s="389"/>
      <c r="E11" s="389"/>
      <c r="F11" s="389"/>
      <c r="G11" s="385">
        <v>1300</v>
      </c>
      <c r="H11" s="386">
        <v>2380</v>
      </c>
      <c r="I11" s="386">
        <v>10850</v>
      </c>
      <c r="J11" s="387">
        <v>23165</v>
      </c>
      <c r="K11" s="87">
        <f t="shared" si="0"/>
        <v>37695</v>
      </c>
    </row>
    <row r="12" spans="1:11" ht="22.5" customHeight="1">
      <c r="A12" s="362"/>
      <c r="B12" s="388" t="s">
        <v>124</v>
      </c>
      <c r="C12" s="389"/>
      <c r="D12" s="389"/>
      <c r="E12" s="389"/>
      <c r="F12" s="389"/>
      <c r="G12" s="385">
        <v>1154</v>
      </c>
      <c r="H12" s="386">
        <v>1990</v>
      </c>
      <c r="I12" s="386">
        <v>8549</v>
      </c>
      <c r="J12" s="387">
        <v>18616</v>
      </c>
      <c r="K12" s="87">
        <f t="shared" si="0"/>
        <v>30309</v>
      </c>
    </row>
    <row r="13" spans="1:11" ht="22.5" customHeight="1">
      <c r="A13" s="362"/>
      <c r="B13" s="388" t="s">
        <v>125</v>
      </c>
      <c r="C13" s="389"/>
      <c r="D13" s="389"/>
      <c r="E13" s="389"/>
      <c r="F13" s="389"/>
      <c r="G13" s="390">
        <v>35</v>
      </c>
      <c r="H13" s="386">
        <v>0</v>
      </c>
      <c r="I13" s="386">
        <v>4874</v>
      </c>
      <c r="J13" s="391">
        <v>5750</v>
      </c>
      <c r="K13" s="87">
        <f t="shared" si="0"/>
        <v>10659</v>
      </c>
    </row>
    <row r="14" spans="1:11" ht="22.5" customHeight="1">
      <c r="A14" s="362"/>
      <c r="B14" s="388" t="s">
        <v>126</v>
      </c>
      <c r="C14" s="389"/>
      <c r="D14" s="389"/>
      <c r="E14" s="389"/>
      <c r="F14" s="389"/>
      <c r="G14" s="390">
        <v>524</v>
      </c>
      <c r="H14" s="386">
        <v>27</v>
      </c>
      <c r="I14" s="386">
        <v>2419</v>
      </c>
      <c r="J14" s="391">
        <v>21538</v>
      </c>
      <c r="K14" s="87">
        <f t="shared" si="0"/>
        <v>24508</v>
      </c>
    </row>
    <row r="15" spans="1:11" ht="22.5" customHeight="1">
      <c r="A15" s="362"/>
      <c r="B15" s="388" t="s">
        <v>127</v>
      </c>
      <c r="C15" s="389"/>
      <c r="D15" s="389"/>
      <c r="E15" s="389"/>
      <c r="F15" s="389"/>
      <c r="G15" s="390">
        <v>32967</v>
      </c>
      <c r="H15" s="386">
        <v>15819</v>
      </c>
      <c r="I15" s="386">
        <v>186933</v>
      </c>
      <c r="J15" s="391">
        <v>420080</v>
      </c>
      <c r="K15" s="87">
        <f t="shared" si="0"/>
        <v>655799</v>
      </c>
    </row>
    <row r="16" spans="1:11" ht="22.5" customHeight="1">
      <c r="A16" s="362"/>
      <c r="B16" s="388" t="s">
        <v>128</v>
      </c>
      <c r="C16" s="389"/>
      <c r="D16" s="389"/>
      <c r="E16" s="389"/>
      <c r="F16" s="389"/>
      <c r="G16" s="390">
        <v>2</v>
      </c>
      <c r="H16" s="386">
        <v>2</v>
      </c>
      <c r="I16" s="386">
        <v>6</v>
      </c>
      <c r="J16" s="391">
        <v>11</v>
      </c>
      <c r="K16" s="87">
        <f t="shared" si="0"/>
        <v>21</v>
      </c>
    </row>
    <row r="17" spans="1:11" ht="22.5" customHeight="1">
      <c r="A17" s="362"/>
      <c r="B17" s="392" t="s">
        <v>129</v>
      </c>
      <c r="C17" s="363"/>
      <c r="D17" s="363"/>
      <c r="E17" s="363"/>
      <c r="F17" s="389"/>
      <c r="G17" s="390">
        <v>3</v>
      </c>
      <c r="H17" s="386">
        <v>0</v>
      </c>
      <c r="I17" s="386">
        <v>32</v>
      </c>
      <c r="J17" s="391">
        <v>57</v>
      </c>
      <c r="K17" s="87">
        <f t="shared" si="0"/>
        <v>92</v>
      </c>
    </row>
    <row r="18" spans="1:11" ht="22.5" customHeight="1">
      <c r="A18" s="362"/>
      <c r="B18" s="393" t="s">
        <v>130</v>
      </c>
      <c r="C18" s="394"/>
      <c r="D18" s="394"/>
      <c r="E18" s="395" t="s">
        <v>131</v>
      </c>
      <c r="F18" s="396"/>
      <c r="G18" s="331"/>
      <c r="H18" s="331"/>
      <c r="I18" s="331"/>
      <c r="J18" s="331"/>
      <c r="K18" s="85">
        <f>+ROUND(+K$12/K10*100,1)</f>
        <v>8</v>
      </c>
    </row>
    <row r="19" spans="1:11" ht="22.5" customHeight="1" thickBot="1">
      <c r="A19" s="374"/>
      <c r="B19" s="397"/>
      <c r="C19" s="398"/>
      <c r="D19" s="398"/>
      <c r="E19" s="375" t="s">
        <v>132</v>
      </c>
      <c r="F19" s="377"/>
      <c r="G19" s="332"/>
      <c r="H19" s="332"/>
      <c r="I19" s="332"/>
      <c r="J19" s="332"/>
      <c r="K19" s="86">
        <f>+ROUND(+K$12/K11*100,1)</f>
        <v>80.4</v>
      </c>
    </row>
    <row r="20" spans="1:11" ht="22.5" customHeight="1">
      <c r="A20" s="362" t="s">
        <v>133</v>
      </c>
      <c r="B20" s="363"/>
      <c r="C20" s="363"/>
      <c r="D20" s="363"/>
      <c r="E20" s="363"/>
      <c r="F20" s="364"/>
      <c r="G20" s="327"/>
      <c r="H20" s="328"/>
      <c r="I20" s="328"/>
      <c r="J20" s="328"/>
      <c r="K20" s="142"/>
    </row>
    <row r="21" spans="1:11" ht="22.5" customHeight="1">
      <c r="A21" s="362"/>
      <c r="B21" s="383" t="s">
        <v>55</v>
      </c>
      <c r="C21" s="384"/>
      <c r="D21" s="384"/>
      <c r="E21" s="384"/>
      <c r="F21" s="399"/>
      <c r="G21" s="390">
        <v>596</v>
      </c>
      <c r="H21" s="386">
        <v>1354</v>
      </c>
      <c r="I21" s="386">
        <v>3997</v>
      </c>
      <c r="J21" s="391">
        <v>9563</v>
      </c>
      <c r="K21" s="87">
        <f>SUM(G21:J21)</f>
        <v>15510</v>
      </c>
    </row>
    <row r="22" spans="1:11" ht="22.5" customHeight="1">
      <c r="A22" s="362"/>
      <c r="B22" s="388" t="s">
        <v>67</v>
      </c>
      <c r="C22" s="389"/>
      <c r="D22" s="389"/>
      <c r="E22" s="389"/>
      <c r="F22" s="400"/>
      <c r="G22" s="390">
        <v>264268</v>
      </c>
      <c r="H22" s="386">
        <v>240859</v>
      </c>
      <c r="I22" s="386">
        <v>905785</v>
      </c>
      <c r="J22" s="391">
        <v>2909649</v>
      </c>
      <c r="K22" s="87">
        <f>SUM(G22:J22)</f>
        <v>4320561</v>
      </c>
    </row>
    <row r="23" spans="1:11" ht="22.5" customHeight="1">
      <c r="A23" s="362"/>
      <c r="B23" s="388" t="s">
        <v>68</v>
      </c>
      <c r="C23" s="389"/>
      <c r="D23" s="389"/>
      <c r="E23" s="389"/>
      <c r="F23" s="400"/>
      <c r="G23" s="390">
        <v>1074</v>
      </c>
      <c r="H23" s="386">
        <v>716</v>
      </c>
      <c r="I23" s="386">
        <v>3660</v>
      </c>
      <c r="J23" s="391">
        <v>10428</v>
      </c>
      <c r="K23" s="87">
        <f>SUM(G23:J23)</f>
        <v>15878</v>
      </c>
    </row>
    <row r="24" spans="1:11" ht="22.5" customHeight="1">
      <c r="A24" s="362"/>
      <c r="B24" s="388" t="s">
        <v>69</v>
      </c>
      <c r="C24" s="389"/>
      <c r="D24" s="389"/>
      <c r="E24" s="389"/>
      <c r="F24" s="400"/>
      <c r="G24" s="390">
        <v>198513</v>
      </c>
      <c r="H24" s="386">
        <v>177350</v>
      </c>
      <c r="I24" s="386">
        <v>797722</v>
      </c>
      <c r="J24" s="391">
        <v>1720223</v>
      </c>
      <c r="K24" s="87">
        <f>SUM(G24:J24)</f>
        <v>2893808</v>
      </c>
    </row>
    <row r="25" spans="1:11" ht="22.5" customHeight="1" thickBot="1">
      <c r="A25" s="374"/>
      <c r="B25" s="397" t="s">
        <v>7</v>
      </c>
      <c r="C25" s="401"/>
      <c r="D25" s="401"/>
      <c r="E25" s="401"/>
      <c r="F25" s="402"/>
      <c r="G25" s="333"/>
      <c r="H25" s="333"/>
      <c r="I25" s="333"/>
      <c r="J25" s="333"/>
      <c r="K25" s="39">
        <f>ROUND(+K24/K22*100,1)</f>
        <v>67</v>
      </c>
    </row>
    <row r="26" spans="1:11" ht="22.5" customHeight="1">
      <c r="A26" s="362" t="s">
        <v>70</v>
      </c>
      <c r="B26" s="363"/>
      <c r="C26" s="363"/>
      <c r="D26" s="363"/>
      <c r="E26" s="363"/>
      <c r="F26" s="364"/>
      <c r="G26" s="327"/>
      <c r="H26" s="328"/>
      <c r="I26" s="328"/>
      <c r="J26" s="328"/>
      <c r="K26" s="142"/>
    </row>
    <row r="27" spans="1:11" ht="22.5" customHeight="1">
      <c r="A27" s="362"/>
      <c r="B27" s="383" t="s">
        <v>71</v>
      </c>
      <c r="C27" s="384"/>
      <c r="D27" s="384"/>
      <c r="E27" s="384"/>
      <c r="F27" s="399"/>
      <c r="G27" s="403">
        <v>360.06</v>
      </c>
      <c r="H27" s="404">
        <v>172.28</v>
      </c>
      <c r="I27" s="404">
        <v>292.39</v>
      </c>
      <c r="J27" s="405">
        <v>288.3</v>
      </c>
      <c r="K27" s="406">
        <f>ROUND(SUM(G27:J27)/4,2)</f>
        <v>278.26</v>
      </c>
    </row>
    <row r="28" spans="1:11" ht="22.5" customHeight="1">
      <c r="A28" s="362"/>
      <c r="B28" s="383" t="s">
        <v>72</v>
      </c>
      <c r="C28" s="384"/>
      <c r="D28" s="384"/>
      <c r="E28" s="384"/>
      <c r="F28" s="399"/>
      <c r="G28" s="403">
        <v>168.91</v>
      </c>
      <c r="H28" s="404">
        <v>95.87</v>
      </c>
      <c r="I28" s="404">
        <v>141.66</v>
      </c>
      <c r="J28" s="405">
        <v>188.78</v>
      </c>
      <c r="K28" s="406">
        <f>ROUND(SUM(G28:J28)/4,2)</f>
        <v>148.81</v>
      </c>
    </row>
    <row r="29" spans="1:11" ht="22.5" customHeight="1">
      <c r="A29" s="362"/>
      <c r="B29" s="393" t="s">
        <v>134</v>
      </c>
      <c r="C29" s="394"/>
      <c r="D29" s="394"/>
      <c r="E29" s="394"/>
      <c r="F29" s="407"/>
      <c r="G29" s="408"/>
      <c r="H29" s="409"/>
      <c r="I29" s="409"/>
      <c r="J29" s="409"/>
      <c r="K29" s="406"/>
    </row>
    <row r="30" spans="1:11" ht="22.5" customHeight="1">
      <c r="A30" s="362"/>
      <c r="B30" s="392"/>
      <c r="C30" s="368" t="s">
        <v>135</v>
      </c>
      <c r="D30" s="369"/>
      <c r="E30" s="369"/>
      <c r="F30" s="370"/>
      <c r="G30" s="410">
        <v>10</v>
      </c>
      <c r="H30" s="411">
        <v>10</v>
      </c>
      <c r="I30" s="411">
        <v>8</v>
      </c>
      <c r="J30" s="412">
        <v>10</v>
      </c>
      <c r="K30" s="413">
        <f>ROUND(SUM(G30:J30)/4,0)</f>
        <v>10</v>
      </c>
    </row>
    <row r="31" spans="1:11" ht="22.5" customHeight="1">
      <c r="A31" s="362"/>
      <c r="B31" s="392"/>
      <c r="C31" s="368" t="s">
        <v>136</v>
      </c>
      <c r="D31" s="369"/>
      <c r="E31" s="369"/>
      <c r="F31" s="370"/>
      <c r="G31" s="414">
        <v>987</v>
      </c>
      <c r="H31" s="318">
        <v>1144</v>
      </c>
      <c r="I31" s="318">
        <v>1155</v>
      </c>
      <c r="J31" s="415">
        <v>1680</v>
      </c>
      <c r="K31" s="126">
        <f>ROUND(SUM(G31:J31)/4,0)</f>
        <v>1242</v>
      </c>
    </row>
    <row r="32" spans="1:11" ht="22.5" customHeight="1">
      <c r="A32" s="362"/>
      <c r="B32" s="392"/>
      <c r="C32" s="368" t="s">
        <v>137</v>
      </c>
      <c r="D32" s="369"/>
      <c r="E32" s="369"/>
      <c r="F32" s="370"/>
      <c r="G32" s="414">
        <v>121</v>
      </c>
      <c r="H32" s="318">
        <v>74</v>
      </c>
      <c r="I32" s="318">
        <v>158</v>
      </c>
      <c r="J32" s="415">
        <v>179</v>
      </c>
      <c r="K32" s="126">
        <f>ROUND(SUM(G32:J32)/4,0)</f>
        <v>133</v>
      </c>
    </row>
    <row r="33" spans="1:11" ht="22.5" customHeight="1">
      <c r="A33" s="362"/>
      <c r="B33" s="388"/>
      <c r="C33" s="416" t="s">
        <v>138</v>
      </c>
      <c r="D33" s="417"/>
      <c r="E33" s="417"/>
      <c r="F33" s="418"/>
      <c r="G33" s="419">
        <v>987</v>
      </c>
      <c r="H33" s="420">
        <v>1228</v>
      </c>
      <c r="I33" s="420">
        <v>1470</v>
      </c>
      <c r="J33" s="421">
        <v>1680</v>
      </c>
      <c r="K33" s="151">
        <f>ROUND(SUM(G33:J33)/4,0)</f>
        <v>1341</v>
      </c>
    </row>
    <row r="34" spans="1:11" ht="22.5" customHeight="1" thickBot="1">
      <c r="A34" s="374"/>
      <c r="B34" s="422" t="s">
        <v>139</v>
      </c>
      <c r="C34" s="401"/>
      <c r="D34" s="401"/>
      <c r="E34" s="401"/>
      <c r="F34" s="402"/>
      <c r="G34" s="423">
        <v>35156</v>
      </c>
      <c r="H34" s="424">
        <v>35521</v>
      </c>
      <c r="I34" s="424">
        <v>35521</v>
      </c>
      <c r="J34" s="424">
        <v>39173</v>
      </c>
      <c r="K34" s="171"/>
    </row>
    <row r="35" spans="1:11" ht="22.5" customHeight="1">
      <c r="A35" s="362" t="s">
        <v>140</v>
      </c>
      <c r="B35" s="363"/>
      <c r="C35" s="363"/>
      <c r="D35" s="363"/>
      <c r="E35" s="363"/>
      <c r="F35" s="364"/>
      <c r="G35" s="425"/>
      <c r="H35" s="382"/>
      <c r="I35" s="382"/>
      <c r="J35" s="382"/>
      <c r="K35" s="142"/>
    </row>
    <row r="36" spans="1:11" ht="22.5" customHeight="1">
      <c r="A36" s="362"/>
      <c r="B36" s="383" t="s">
        <v>141</v>
      </c>
      <c r="C36" s="384"/>
      <c r="D36" s="384"/>
      <c r="E36" s="384"/>
      <c r="F36" s="399"/>
      <c r="G36" s="312">
        <v>0</v>
      </c>
      <c r="H36" s="313">
        <v>1</v>
      </c>
      <c r="I36" s="313">
        <v>5</v>
      </c>
      <c r="J36" s="313">
        <v>15</v>
      </c>
      <c r="K36" s="87">
        <f aca="true" t="shared" si="1" ref="K36:K41">SUM(G36:J36)</f>
        <v>21</v>
      </c>
    </row>
    <row r="37" spans="1:11" ht="22.5" customHeight="1">
      <c r="A37" s="362"/>
      <c r="B37" s="393" t="s">
        <v>142</v>
      </c>
      <c r="C37" s="394"/>
      <c r="D37" s="394"/>
      <c r="E37" s="394"/>
      <c r="F37" s="407"/>
      <c r="G37" s="373">
        <v>0</v>
      </c>
      <c r="H37" s="426">
        <v>1</v>
      </c>
      <c r="I37" s="426">
        <v>3</v>
      </c>
      <c r="J37" s="373">
        <v>11</v>
      </c>
      <c r="K37" s="138">
        <f t="shared" si="1"/>
        <v>15</v>
      </c>
    </row>
    <row r="38" spans="1:11" ht="22.5" customHeight="1">
      <c r="A38" s="362"/>
      <c r="B38" s="392"/>
      <c r="C38" s="427" t="s">
        <v>143</v>
      </c>
      <c r="D38" s="428"/>
      <c r="E38" s="368" t="s">
        <v>144</v>
      </c>
      <c r="F38" s="370"/>
      <c r="G38" s="429">
        <v>0</v>
      </c>
      <c r="H38" s="430">
        <v>0</v>
      </c>
      <c r="I38" s="430">
        <v>1</v>
      </c>
      <c r="J38" s="431">
        <v>0</v>
      </c>
      <c r="K38" s="126">
        <f t="shared" si="1"/>
        <v>1</v>
      </c>
    </row>
    <row r="39" spans="1:11" ht="22.5" customHeight="1">
      <c r="A39" s="362"/>
      <c r="B39" s="392"/>
      <c r="C39" s="432"/>
      <c r="D39" s="433"/>
      <c r="E39" s="368" t="s">
        <v>145</v>
      </c>
      <c r="F39" s="370"/>
      <c r="G39" s="429">
        <v>0</v>
      </c>
      <c r="H39" s="430">
        <v>1</v>
      </c>
      <c r="I39" s="430">
        <v>1</v>
      </c>
      <c r="J39" s="431">
        <v>4</v>
      </c>
      <c r="K39" s="126">
        <f t="shared" si="1"/>
        <v>6</v>
      </c>
    </row>
    <row r="40" spans="1:11" ht="22.5" customHeight="1">
      <c r="A40" s="362"/>
      <c r="B40" s="388"/>
      <c r="C40" s="434"/>
      <c r="D40" s="435"/>
      <c r="E40" s="416" t="s">
        <v>146</v>
      </c>
      <c r="F40" s="418"/>
      <c r="G40" s="436">
        <v>0</v>
      </c>
      <c r="H40" s="437">
        <v>0</v>
      </c>
      <c r="I40" s="437">
        <v>1</v>
      </c>
      <c r="J40" s="438">
        <v>4</v>
      </c>
      <c r="K40" s="142">
        <f t="shared" si="1"/>
        <v>5</v>
      </c>
    </row>
    <row r="41" spans="1:11" ht="22.5" customHeight="1" thickBot="1">
      <c r="A41" s="439"/>
      <c r="B41" s="440" t="s">
        <v>147</v>
      </c>
      <c r="C41" s="441"/>
      <c r="D41" s="441"/>
      <c r="E41" s="441"/>
      <c r="F41" s="442"/>
      <c r="G41" s="443">
        <v>0</v>
      </c>
      <c r="H41" s="444">
        <v>0</v>
      </c>
      <c r="I41" s="444">
        <v>2</v>
      </c>
      <c r="J41" s="445">
        <v>4</v>
      </c>
      <c r="K41" s="446">
        <f t="shared" si="1"/>
        <v>6</v>
      </c>
    </row>
    <row r="42" spans="1:11" ht="14.25" customHeight="1" thickTop="1">
      <c r="A42" s="447" t="s">
        <v>86</v>
      </c>
      <c r="B42" s="448"/>
      <c r="C42" s="449"/>
      <c r="D42" s="450"/>
      <c r="E42" s="451" t="s">
        <v>78</v>
      </c>
      <c r="F42" s="486" t="s">
        <v>148</v>
      </c>
      <c r="G42" s="480">
        <f>'２６表（第２表）'!G6/'２６表（第２表）'!G16*100</f>
        <v>100</v>
      </c>
      <c r="H42" s="474">
        <f>'２６表（第２表）'!H6/'２６表（第２表）'!H16*100</f>
        <v>154.80460823460103</v>
      </c>
      <c r="I42" s="474">
        <f>'２６表（第２表）'!I6/'２６表（第２表）'!I16*100</f>
        <v>150.5120779199767</v>
      </c>
      <c r="J42" s="474">
        <f>'２６表（第２表）'!J6/'２６表（第２表）'!J16*100</f>
        <v>134.68440774718275</v>
      </c>
      <c r="K42" s="470">
        <f>'２６表（第２表）'!K6/'２６表（第２表）'!K16*100</f>
        <v>135.29127164459766</v>
      </c>
    </row>
    <row r="43" spans="1:11" ht="14.25" customHeight="1">
      <c r="A43" s="452"/>
      <c r="B43" s="453"/>
      <c r="C43" s="453" t="s">
        <v>149</v>
      </c>
      <c r="D43" s="454"/>
      <c r="E43" s="455" t="s">
        <v>79</v>
      </c>
      <c r="F43" s="487"/>
      <c r="G43" s="481"/>
      <c r="H43" s="468"/>
      <c r="I43" s="468"/>
      <c r="J43" s="468"/>
      <c r="K43" s="471"/>
    </row>
    <row r="44" spans="1:11" ht="14.25" customHeight="1">
      <c r="A44" s="456" t="s">
        <v>87</v>
      </c>
      <c r="B44" s="457"/>
      <c r="C44" s="458"/>
      <c r="D44" s="459"/>
      <c r="E44" s="460" t="s">
        <v>80</v>
      </c>
      <c r="F44" s="478" t="s">
        <v>148</v>
      </c>
      <c r="G44" s="482">
        <f>'２６表（第２表）'!G6/('２６表（第２表）'!G16+'２６表（第２表）'!G57)*100</f>
        <v>91.21955314296906</v>
      </c>
      <c r="H44" s="488">
        <f>'２６表（第２表）'!H6/('２６表（第２表）'!H16+'２６表（第２表）'!H57)*100</f>
        <v>154.80460823460103</v>
      </c>
      <c r="I44" s="475">
        <f>'２６表（第２表）'!I6/('２６表（第２表）'!I16+'２６表（第２表）'!I57)*100</f>
        <v>79.7662583762417</v>
      </c>
      <c r="J44" s="475">
        <f>'２６表（第２表）'!J6/('２６表（第２表）'!J16+'２６表（第２表）'!J57)*100</f>
        <v>79.07015665422547</v>
      </c>
      <c r="K44" s="472">
        <f>'２６表（第２表）'!K6/('２６表（第２表）'!K16+'２６表（第２表）'!K57)*100</f>
        <v>83.09410463984563</v>
      </c>
    </row>
    <row r="45" spans="1:11" ht="14.25" customHeight="1">
      <c r="A45" s="452"/>
      <c r="B45" s="453"/>
      <c r="C45" s="453" t="s">
        <v>149</v>
      </c>
      <c r="D45" s="454"/>
      <c r="E45" s="455" t="s">
        <v>81</v>
      </c>
      <c r="F45" s="487"/>
      <c r="G45" s="482"/>
      <c r="H45" s="488"/>
      <c r="I45" s="475"/>
      <c r="J45" s="475"/>
      <c r="K45" s="472"/>
    </row>
    <row r="46" spans="1:11" ht="14.25" customHeight="1">
      <c r="A46" s="456" t="s">
        <v>88</v>
      </c>
      <c r="B46" s="457"/>
      <c r="C46" s="458"/>
      <c r="D46" s="459"/>
      <c r="E46" s="460" t="s">
        <v>82</v>
      </c>
      <c r="F46" s="478" t="s">
        <v>150</v>
      </c>
      <c r="G46" s="482">
        <f>('２６表（第２表）'!G7-'２６表（第２表）'!G9)/('２６表（第２表）'!G17-'２６表（第２表）'!G19)*100</f>
        <v>55.986155714927534</v>
      </c>
      <c r="H46" s="488">
        <f>('２６表（第２表）'!H7-'２６表（第２表）'!H9)/('２６表（第２表）'!H17-'２６表（第２表）'!H19)*100</f>
        <v>56.61779145120115</v>
      </c>
      <c r="I46" s="475">
        <f>('２６表（第２表）'!I7-'２６表（第２表）'!I9)/('２６表（第２表）'!I17-'２６表（第２表）'!I19)*100</f>
        <v>125.88652101562081</v>
      </c>
      <c r="J46" s="475">
        <f>('２６表（第２表）'!J7-'２６表（第２表）'!J9)/('２６表（第２表）'!J17-'２６表（第２表）'!J19)*100</f>
        <v>137.09909613249405</v>
      </c>
      <c r="K46" s="472">
        <f>('２６表（第２表）'!K7-'２６表（第２表）'!K9)/('２６表（第２表）'!K17-'２６表（第２表）'!K19)*100</f>
        <v>117.18294993427105</v>
      </c>
    </row>
    <row r="47" spans="1:11" ht="14.25" customHeight="1">
      <c r="A47" s="452"/>
      <c r="B47" s="453"/>
      <c r="C47" s="453" t="s">
        <v>151</v>
      </c>
      <c r="D47" s="454"/>
      <c r="E47" s="455" t="s">
        <v>83</v>
      </c>
      <c r="F47" s="487"/>
      <c r="G47" s="482"/>
      <c r="H47" s="488"/>
      <c r="I47" s="475"/>
      <c r="J47" s="475"/>
      <c r="K47" s="472"/>
    </row>
    <row r="48" spans="1:11" ht="14.25" customHeight="1">
      <c r="A48" s="456" t="s">
        <v>92</v>
      </c>
      <c r="B48" s="461"/>
      <c r="C48" s="458"/>
      <c r="D48" s="459"/>
      <c r="E48" s="460" t="s">
        <v>85</v>
      </c>
      <c r="F48" s="478" t="s">
        <v>148</v>
      </c>
      <c r="G48" s="481">
        <f>'２６表（第２表）'!G18/'２６表（第２表）'!G7*100</f>
        <v>0</v>
      </c>
      <c r="H48" s="468">
        <f>'２６表（第２表）'!H18/'２６表（第２表）'!H7*100</f>
        <v>54.76039077403318</v>
      </c>
      <c r="I48" s="476">
        <f>'２６表（第２表）'!I18/'２６表（第２表）'!I7*100</f>
        <v>14.876723777684914</v>
      </c>
      <c r="J48" s="476">
        <f>'２６表（第２表）'!J18/'２６表（第２表）'!J7*100</f>
        <v>26.084533238079988</v>
      </c>
      <c r="K48" s="471">
        <f>'２６表（第２表）'!K18/'２６表（第２表）'!K7*100</f>
        <v>22.64448727051425</v>
      </c>
    </row>
    <row r="49" spans="1:11" ht="14.25" customHeight="1" thickBot="1">
      <c r="A49" s="462" t="s">
        <v>152</v>
      </c>
      <c r="B49" s="463"/>
      <c r="C49" s="464"/>
      <c r="D49" s="465"/>
      <c r="E49" s="466" t="s">
        <v>89</v>
      </c>
      <c r="F49" s="479"/>
      <c r="G49" s="483"/>
      <c r="H49" s="469"/>
      <c r="I49" s="477"/>
      <c r="J49" s="477"/>
      <c r="K49" s="473"/>
    </row>
    <row r="50" ht="16.5" customHeight="1"/>
    <row r="51" spans="6:10" ht="13.5">
      <c r="F51" s="467"/>
      <c r="G51" s="467"/>
      <c r="H51" s="467"/>
      <c r="I51" s="467"/>
      <c r="J51" s="467"/>
    </row>
    <row r="52" spans="6:10" ht="13.5">
      <c r="F52" s="467"/>
      <c r="G52" s="467"/>
      <c r="H52" s="467"/>
      <c r="I52" s="467"/>
      <c r="J52" s="467"/>
    </row>
    <row r="53" spans="6:10" ht="13.5">
      <c r="F53" s="467"/>
      <c r="G53" s="467"/>
      <c r="H53" s="467"/>
      <c r="I53" s="467"/>
      <c r="J53" s="467"/>
    </row>
    <row r="54" spans="6:10" ht="13.5">
      <c r="F54" s="467"/>
      <c r="G54" s="467"/>
      <c r="H54" s="467"/>
      <c r="I54" s="467"/>
      <c r="J54" s="467"/>
    </row>
    <row r="55" spans="6:10" ht="13.5">
      <c r="F55" s="467"/>
      <c r="G55" s="467"/>
      <c r="H55" s="467"/>
      <c r="I55" s="467"/>
      <c r="J55" s="467"/>
    </row>
    <row r="56" spans="6:10" ht="13.5">
      <c r="F56" s="467"/>
      <c r="G56" s="467"/>
      <c r="H56" s="467"/>
      <c r="I56" s="467"/>
      <c r="J56" s="467"/>
    </row>
    <row r="57" spans="6:10" ht="13.5">
      <c r="F57" s="467"/>
      <c r="G57" s="467"/>
      <c r="H57" s="467"/>
      <c r="I57" s="467"/>
      <c r="J57" s="467"/>
    </row>
    <row r="58" spans="6:10" ht="13.5">
      <c r="F58" s="467"/>
      <c r="G58" s="467"/>
      <c r="H58" s="467"/>
      <c r="I58" s="467"/>
      <c r="J58" s="467"/>
    </row>
    <row r="59" spans="6:10" ht="13.5">
      <c r="F59" s="467"/>
      <c r="G59" s="467"/>
      <c r="H59" s="467"/>
      <c r="I59" s="467"/>
      <c r="J59" s="467"/>
    </row>
    <row r="60" spans="6:10" ht="13.5">
      <c r="F60" s="467"/>
      <c r="G60" s="467"/>
      <c r="H60" s="467"/>
      <c r="I60" s="467"/>
      <c r="J60" s="467"/>
    </row>
    <row r="61" spans="6:10" ht="13.5">
      <c r="F61" s="467"/>
      <c r="G61" s="467"/>
      <c r="H61" s="467"/>
      <c r="I61" s="467"/>
      <c r="J61" s="467"/>
    </row>
    <row r="62" spans="6:10" ht="13.5">
      <c r="F62" s="467"/>
      <c r="G62" s="467"/>
      <c r="H62" s="467"/>
      <c r="I62" s="467"/>
      <c r="J62" s="467"/>
    </row>
    <row r="63" spans="6:10" ht="13.5">
      <c r="F63" s="467"/>
      <c r="G63" s="467"/>
      <c r="H63" s="467"/>
      <c r="I63" s="467"/>
      <c r="J63" s="467"/>
    </row>
    <row r="64" spans="6:10" ht="13.5">
      <c r="F64" s="467"/>
      <c r="G64" s="467"/>
      <c r="H64" s="467"/>
      <c r="I64" s="467"/>
      <c r="J64" s="467"/>
    </row>
    <row r="65" spans="6:10" ht="13.5">
      <c r="F65" s="467"/>
      <c r="G65" s="467"/>
      <c r="H65" s="467"/>
      <c r="I65" s="467"/>
      <c r="J65" s="467"/>
    </row>
    <row r="66" spans="6:10" ht="13.5">
      <c r="F66" s="467"/>
      <c r="G66" s="467"/>
      <c r="H66" s="467"/>
      <c r="I66" s="467"/>
      <c r="J66" s="467"/>
    </row>
    <row r="67" spans="6:10" ht="13.5">
      <c r="F67" s="467"/>
      <c r="G67" s="467"/>
      <c r="H67" s="467"/>
      <c r="I67" s="467"/>
      <c r="J67" s="467"/>
    </row>
    <row r="68" spans="6:10" ht="13.5">
      <c r="F68" s="467"/>
      <c r="G68" s="467"/>
      <c r="H68" s="467"/>
      <c r="I68" s="467"/>
      <c r="J68" s="467"/>
    </row>
    <row r="69" spans="6:10" ht="13.5">
      <c r="F69" s="467"/>
      <c r="G69" s="467"/>
      <c r="H69" s="467"/>
      <c r="I69" s="467"/>
      <c r="J69" s="467"/>
    </row>
    <row r="70" spans="6:10" ht="13.5">
      <c r="F70" s="467"/>
      <c r="G70" s="467"/>
      <c r="H70" s="467"/>
      <c r="I70" s="467"/>
      <c r="J70" s="467"/>
    </row>
    <row r="71" spans="6:10" ht="13.5">
      <c r="F71" s="467"/>
      <c r="G71" s="467"/>
      <c r="H71" s="467"/>
      <c r="I71" s="467"/>
      <c r="J71" s="467"/>
    </row>
    <row r="72" spans="6:10" ht="13.5">
      <c r="F72" s="467"/>
      <c r="G72" s="467"/>
      <c r="H72" s="467"/>
      <c r="I72" s="467"/>
      <c r="J72" s="467"/>
    </row>
    <row r="73" spans="6:10" ht="13.5">
      <c r="F73" s="467"/>
      <c r="G73" s="467"/>
      <c r="H73" s="467"/>
      <c r="I73" s="467"/>
      <c r="J73" s="467"/>
    </row>
    <row r="74" spans="6:10" ht="13.5">
      <c r="F74" s="467"/>
      <c r="G74" s="467"/>
      <c r="H74" s="467"/>
      <c r="I74" s="467"/>
      <c r="J74" s="467"/>
    </row>
    <row r="75" spans="6:10" ht="13.5">
      <c r="F75" s="467"/>
      <c r="G75" s="467"/>
      <c r="H75" s="467"/>
      <c r="I75" s="467"/>
      <c r="J75" s="467"/>
    </row>
    <row r="76" spans="6:10" ht="13.5">
      <c r="F76" s="467"/>
      <c r="G76" s="467"/>
      <c r="H76" s="467"/>
      <c r="I76" s="467"/>
      <c r="J76" s="467"/>
    </row>
    <row r="77" spans="6:10" ht="13.5">
      <c r="F77" s="467"/>
      <c r="G77" s="467"/>
      <c r="H77" s="467"/>
      <c r="I77" s="467"/>
      <c r="J77" s="467"/>
    </row>
    <row r="78" spans="6:10" ht="13.5">
      <c r="F78" s="467"/>
      <c r="G78" s="467"/>
      <c r="H78" s="467"/>
      <c r="I78" s="467"/>
      <c r="J78" s="467"/>
    </row>
    <row r="79" spans="6:10" ht="13.5">
      <c r="F79" s="467"/>
      <c r="G79" s="467"/>
      <c r="H79" s="467"/>
      <c r="I79" s="467"/>
      <c r="J79" s="467"/>
    </row>
    <row r="80" spans="6:10" ht="13.5">
      <c r="F80" s="467"/>
      <c r="G80" s="467"/>
      <c r="H80" s="467"/>
      <c r="I80" s="467"/>
      <c r="J80" s="467"/>
    </row>
    <row r="81" spans="6:10" ht="13.5">
      <c r="F81" s="467"/>
      <c r="G81" s="467"/>
      <c r="H81" s="467"/>
      <c r="I81" s="467"/>
      <c r="J81" s="467"/>
    </row>
    <row r="82" spans="6:10" ht="13.5">
      <c r="F82" s="467"/>
      <c r="G82" s="467"/>
      <c r="H82" s="467"/>
      <c r="I82" s="467"/>
      <c r="J82" s="467"/>
    </row>
    <row r="83" spans="6:10" ht="13.5">
      <c r="F83" s="467"/>
      <c r="G83" s="467"/>
      <c r="H83" s="467"/>
      <c r="I83" s="467"/>
      <c r="J83" s="467"/>
    </row>
    <row r="84" spans="6:10" ht="13.5">
      <c r="F84" s="467"/>
      <c r="G84" s="467"/>
      <c r="H84" s="467"/>
      <c r="I84" s="467"/>
      <c r="J84" s="467"/>
    </row>
    <row r="85" spans="6:10" ht="13.5">
      <c r="F85" s="467"/>
      <c r="G85" s="467"/>
      <c r="H85" s="467"/>
      <c r="I85" s="467"/>
      <c r="J85" s="467"/>
    </row>
    <row r="86" spans="6:10" ht="13.5">
      <c r="F86" s="467"/>
      <c r="G86" s="467"/>
      <c r="H86" s="467"/>
      <c r="I86" s="467"/>
      <c r="J86" s="467"/>
    </row>
    <row r="87" spans="6:10" ht="13.5">
      <c r="F87" s="467"/>
      <c r="G87" s="467"/>
      <c r="H87" s="467"/>
      <c r="I87" s="467"/>
      <c r="J87" s="467"/>
    </row>
    <row r="88" spans="6:10" ht="13.5">
      <c r="F88" s="467"/>
      <c r="G88" s="467"/>
      <c r="H88" s="467"/>
      <c r="I88" s="467"/>
      <c r="J88" s="467"/>
    </row>
    <row r="89" spans="6:10" ht="13.5">
      <c r="F89" s="467"/>
      <c r="G89" s="467"/>
      <c r="H89" s="467"/>
      <c r="I89" s="467"/>
      <c r="J89" s="467"/>
    </row>
    <row r="90" spans="6:10" ht="13.5">
      <c r="F90" s="467"/>
      <c r="G90" s="467"/>
      <c r="H90" s="467"/>
      <c r="I90" s="467"/>
      <c r="J90" s="467"/>
    </row>
    <row r="91" spans="6:10" ht="13.5">
      <c r="F91" s="467"/>
      <c r="G91" s="467"/>
      <c r="H91" s="467"/>
      <c r="I91" s="467"/>
      <c r="J91" s="467"/>
    </row>
    <row r="92" spans="6:10" ht="13.5">
      <c r="F92" s="467"/>
      <c r="G92" s="467"/>
      <c r="H92" s="467"/>
      <c r="I92" s="467"/>
      <c r="J92" s="467"/>
    </row>
    <row r="93" spans="6:10" ht="13.5">
      <c r="F93" s="467"/>
      <c r="G93" s="467"/>
      <c r="H93" s="467"/>
      <c r="I93" s="467"/>
      <c r="J93" s="467"/>
    </row>
    <row r="94" spans="6:10" ht="13.5">
      <c r="F94" s="467"/>
      <c r="G94" s="467"/>
      <c r="H94" s="467"/>
      <c r="I94" s="467"/>
      <c r="J94" s="467"/>
    </row>
    <row r="95" spans="6:10" ht="13.5">
      <c r="F95" s="467"/>
      <c r="G95" s="467"/>
      <c r="H95" s="467"/>
      <c r="I95" s="467"/>
      <c r="J95" s="467"/>
    </row>
    <row r="96" spans="6:10" ht="13.5">
      <c r="F96" s="467"/>
      <c r="G96" s="467"/>
      <c r="H96" s="467"/>
      <c r="I96" s="467"/>
      <c r="J96" s="467"/>
    </row>
    <row r="97" spans="6:10" ht="13.5">
      <c r="F97" s="467"/>
      <c r="G97" s="467"/>
      <c r="H97" s="467"/>
      <c r="I97" s="467"/>
      <c r="J97" s="467"/>
    </row>
    <row r="98" spans="6:10" ht="13.5">
      <c r="F98" s="467"/>
      <c r="G98" s="467"/>
      <c r="H98" s="467"/>
      <c r="I98" s="467"/>
      <c r="J98" s="467"/>
    </row>
    <row r="99" spans="6:10" ht="13.5">
      <c r="F99" s="467"/>
      <c r="G99" s="467"/>
      <c r="H99" s="467"/>
      <c r="I99" s="467"/>
      <c r="J99" s="467"/>
    </row>
    <row r="100" spans="6:10" ht="13.5">
      <c r="F100" s="467"/>
      <c r="G100" s="467"/>
      <c r="H100" s="467"/>
      <c r="I100" s="467"/>
      <c r="J100" s="467"/>
    </row>
    <row r="101" spans="6:10" ht="13.5">
      <c r="F101" s="467"/>
      <c r="G101" s="467"/>
      <c r="H101" s="467"/>
      <c r="I101" s="467"/>
      <c r="J101" s="467"/>
    </row>
    <row r="102" spans="6:10" ht="13.5">
      <c r="F102" s="467"/>
      <c r="G102" s="467"/>
      <c r="H102" s="467"/>
      <c r="I102" s="467"/>
      <c r="J102" s="467"/>
    </row>
    <row r="103" spans="6:10" ht="13.5">
      <c r="F103" s="467"/>
      <c r="G103" s="467"/>
      <c r="H103" s="467"/>
      <c r="I103" s="467"/>
      <c r="J103" s="467"/>
    </row>
    <row r="104" spans="6:10" ht="13.5">
      <c r="F104" s="467"/>
      <c r="G104" s="467"/>
      <c r="H104" s="467"/>
      <c r="I104" s="467"/>
      <c r="J104" s="467"/>
    </row>
    <row r="105" spans="6:10" ht="13.5">
      <c r="F105" s="467"/>
      <c r="G105" s="467"/>
      <c r="H105" s="467"/>
      <c r="I105" s="467"/>
      <c r="J105" s="467"/>
    </row>
    <row r="106" spans="6:10" ht="13.5">
      <c r="F106" s="467"/>
      <c r="G106" s="467"/>
      <c r="H106" s="467"/>
      <c r="I106" s="467"/>
      <c r="J106" s="467"/>
    </row>
    <row r="107" spans="6:10" ht="13.5">
      <c r="F107" s="467"/>
      <c r="G107" s="467"/>
      <c r="H107" s="467"/>
      <c r="I107" s="467"/>
      <c r="J107" s="467"/>
    </row>
    <row r="108" spans="6:10" ht="13.5">
      <c r="F108" s="467"/>
      <c r="G108" s="467"/>
      <c r="H108" s="467"/>
      <c r="I108" s="467"/>
      <c r="J108" s="467"/>
    </row>
    <row r="109" spans="6:10" ht="13.5">
      <c r="F109" s="467"/>
      <c r="G109" s="467"/>
      <c r="H109" s="467"/>
      <c r="I109" s="467"/>
      <c r="J109" s="467"/>
    </row>
    <row r="110" spans="6:10" ht="13.5">
      <c r="F110" s="467"/>
      <c r="G110" s="467"/>
      <c r="H110" s="467"/>
      <c r="I110" s="467"/>
      <c r="J110" s="467"/>
    </row>
    <row r="111" spans="6:10" ht="13.5">
      <c r="F111" s="467"/>
      <c r="G111" s="467"/>
      <c r="H111" s="467"/>
      <c r="I111" s="467"/>
      <c r="J111" s="467"/>
    </row>
    <row r="112" spans="6:10" ht="13.5">
      <c r="F112" s="467"/>
      <c r="G112" s="467"/>
      <c r="H112" s="467"/>
      <c r="I112" s="467"/>
      <c r="J112" s="467"/>
    </row>
    <row r="113" spans="6:10" ht="13.5">
      <c r="F113" s="467"/>
      <c r="G113" s="467"/>
      <c r="H113" s="467"/>
      <c r="I113" s="467"/>
      <c r="J113" s="467"/>
    </row>
    <row r="114" spans="6:10" ht="13.5">
      <c r="F114" s="467"/>
      <c r="G114" s="467"/>
      <c r="H114" s="467"/>
      <c r="I114" s="467"/>
      <c r="J114" s="467"/>
    </row>
    <row r="115" spans="6:10" ht="13.5">
      <c r="F115" s="467"/>
      <c r="G115" s="467"/>
      <c r="H115" s="467"/>
      <c r="I115" s="467"/>
      <c r="J115" s="467"/>
    </row>
    <row r="116" spans="6:10" ht="13.5">
      <c r="F116" s="467"/>
      <c r="G116" s="467"/>
      <c r="H116" s="467"/>
      <c r="I116" s="467"/>
      <c r="J116" s="467"/>
    </row>
    <row r="117" spans="6:10" ht="13.5">
      <c r="F117" s="467"/>
      <c r="G117" s="467"/>
      <c r="H117" s="467"/>
      <c r="I117" s="467"/>
      <c r="J117" s="467"/>
    </row>
    <row r="118" spans="6:10" ht="13.5">
      <c r="F118" s="467"/>
      <c r="G118" s="467"/>
      <c r="H118" s="467"/>
      <c r="I118" s="467"/>
      <c r="J118" s="467"/>
    </row>
    <row r="119" spans="6:10" ht="13.5">
      <c r="F119" s="467"/>
      <c r="G119" s="467"/>
      <c r="H119" s="467"/>
      <c r="I119" s="467"/>
      <c r="J119" s="467"/>
    </row>
    <row r="120" spans="6:10" ht="13.5">
      <c r="F120" s="467"/>
      <c r="G120" s="467"/>
      <c r="H120" s="467"/>
      <c r="I120" s="467"/>
      <c r="J120" s="467"/>
    </row>
    <row r="121" spans="6:10" ht="13.5">
      <c r="F121" s="467"/>
      <c r="G121" s="467"/>
      <c r="H121" s="467"/>
      <c r="I121" s="467"/>
      <c r="J121" s="467"/>
    </row>
    <row r="122" spans="6:10" ht="13.5">
      <c r="F122" s="467"/>
      <c r="G122" s="467"/>
      <c r="H122" s="467"/>
      <c r="I122" s="467"/>
      <c r="J122" s="467"/>
    </row>
    <row r="123" spans="6:10" ht="13.5">
      <c r="F123" s="467"/>
      <c r="G123" s="467"/>
      <c r="H123" s="467"/>
      <c r="I123" s="467"/>
      <c r="J123" s="467"/>
    </row>
    <row r="124" spans="6:10" ht="13.5">
      <c r="F124" s="467"/>
      <c r="G124" s="467"/>
      <c r="H124" s="467"/>
      <c r="I124" s="467"/>
      <c r="J124" s="467"/>
    </row>
    <row r="125" spans="6:10" ht="13.5">
      <c r="F125" s="467"/>
      <c r="G125" s="467"/>
      <c r="H125" s="467"/>
      <c r="I125" s="467"/>
      <c r="J125" s="467"/>
    </row>
    <row r="126" spans="6:10" ht="13.5">
      <c r="F126" s="467"/>
      <c r="G126" s="467"/>
      <c r="H126" s="467"/>
      <c r="I126" s="467"/>
      <c r="J126" s="467"/>
    </row>
    <row r="127" spans="6:10" ht="13.5">
      <c r="F127" s="467"/>
      <c r="G127" s="467"/>
      <c r="H127" s="467"/>
      <c r="I127" s="467"/>
      <c r="J127" s="467"/>
    </row>
    <row r="128" spans="6:10" ht="13.5">
      <c r="F128" s="467"/>
      <c r="G128" s="467"/>
      <c r="H128" s="467"/>
      <c r="I128" s="467"/>
      <c r="J128" s="467"/>
    </row>
    <row r="129" spans="6:10" ht="13.5">
      <c r="F129" s="467"/>
      <c r="G129" s="467"/>
      <c r="H129" s="467"/>
      <c r="I129" s="467"/>
      <c r="J129" s="467"/>
    </row>
    <row r="130" spans="6:10" ht="13.5">
      <c r="F130" s="467"/>
      <c r="G130" s="467"/>
      <c r="H130" s="467"/>
      <c r="I130" s="467"/>
      <c r="J130" s="467"/>
    </row>
    <row r="131" spans="6:10" ht="13.5">
      <c r="F131" s="467"/>
      <c r="G131" s="467"/>
      <c r="H131" s="467"/>
      <c r="I131" s="467"/>
      <c r="J131" s="467"/>
    </row>
    <row r="132" spans="6:10" ht="13.5">
      <c r="F132" s="467"/>
      <c r="G132" s="467"/>
      <c r="H132" s="467"/>
      <c r="I132" s="467"/>
      <c r="J132" s="467"/>
    </row>
    <row r="133" spans="6:10" ht="13.5">
      <c r="F133" s="467"/>
      <c r="G133" s="467"/>
      <c r="H133" s="467"/>
      <c r="I133" s="467"/>
      <c r="J133" s="467"/>
    </row>
    <row r="134" spans="6:10" ht="13.5">
      <c r="F134" s="467"/>
      <c r="G134" s="467"/>
      <c r="H134" s="467"/>
      <c r="I134" s="467"/>
      <c r="J134" s="467"/>
    </row>
    <row r="135" spans="6:10" ht="13.5">
      <c r="F135" s="467"/>
      <c r="G135" s="467"/>
      <c r="H135" s="467"/>
      <c r="I135" s="467"/>
      <c r="J135" s="467"/>
    </row>
    <row r="136" spans="6:10" ht="13.5">
      <c r="F136" s="467"/>
      <c r="G136" s="467"/>
      <c r="H136" s="467"/>
      <c r="I136" s="467"/>
      <c r="J136" s="467"/>
    </row>
    <row r="137" spans="6:10" ht="13.5">
      <c r="F137" s="467"/>
      <c r="G137" s="467"/>
      <c r="H137" s="467"/>
      <c r="I137" s="467"/>
      <c r="J137" s="467"/>
    </row>
    <row r="138" spans="6:10" ht="13.5">
      <c r="F138" s="467"/>
      <c r="G138" s="467"/>
      <c r="H138" s="467"/>
      <c r="I138" s="467"/>
      <c r="J138" s="467"/>
    </row>
    <row r="139" spans="6:10" ht="13.5">
      <c r="F139" s="467"/>
      <c r="G139" s="467"/>
      <c r="H139" s="467"/>
      <c r="I139" s="467"/>
      <c r="J139" s="467"/>
    </row>
    <row r="140" spans="6:10" ht="13.5">
      <c r="F140" s="467"/>
      <c r="G140" s="467"/>
      <c r="H140" s="467"/>
      <c r="I140" s="467"/>
      <c r="J140" s="467"/>
    </row>
    <row r="141" spans="6:10" ht="13.5">
      <c r="F141" s="467"/>
      <c r="G141" s="467"/>
      <c r="H141" s="467"/>
      <c r="I141" s="467"/>
      <c r="J141" s="467"/>
    </row>
    <row r="142" spans="6:10" ht="13.5">
      <c r="F142" s="467"/>
      <c r="G142" s="467"/>
      <c r="H142" s="467"/>
      <c r="I142" s="467"/>
      <c r="J142" s="467"/>
    </row>
    <row r="143" spans="6:10" ht="13.5">
      <c r="F143" s="467"/>
      <c r="G143" s="467"/>
      <c r="H143" s="467"/>
      <c r="I143" s="467"/>
      <c r="J143" s="467"/>
    </row>
    <row r="144" spans="6:10" ht="13.5">
      <c r="F144" s="467"/>
      <c r="G144" s="467"/>
      <c r="H144" s="467"/>
      <c r="I144" s="467"/>
      <c r="J144" s="467"/>
    </row>
    <row r="145" spans="6:10" ht="13.5">
      <c r="F145" s="467"/>
      <c r="G145" s="467"/>
      <c r="H145" s="467"/>
      <c r="I145" s="467"/>
      <c r="J145" s="467"/>
    </row>
    <row r="146" spans="6:10" ht="13.5">
      <c r="F146" s="467"/>
      <c r="G146" s="467"/>
      <c r="H146" s="467"/>
      <c r="I146" s="467"/>
      <c r="J146" s="467"/>
    </row>
    <row r="147" spans="6:10" ht="13.5">
      <c r="F147" s="467"/>
      <c r="G147" s="467"/>
      <c r="H147" s="467"/>
      <c r="I147" s="467"/>
      <c r="J147" s="467"/>
    </row>
    <row r="148" spans="6:10" ht="13.5">
      <c r="F148" s="467"/>
      <c r="G148" s="467"/>
      <c r="H148" s="467"/>
      <c r="I148" s="467"/>
      <c r="J148" s="467"/>
    </row>
    <row r="149" spans="6:10" ht="13.5">
      <c r="F149" s="467"/>
      <c r="G149" s="467"/>
      <c r="H149" s="467"/>
      <c r="I149" s="467"/>
      <c r="J149" s="467"/>
    </row>
    <row r="150" spans="6:10" ht="13.5">
      <c r="F150" s="467"/>
      <c r="G150" s="467"/>
      <c r="H150" s="467"/>
      <c r="I150" s="467"/>
      <c r="J150" s="467"/>
    </row>
    <row r="151" spans="6:10" ht="13.5">
      <c r="F151" s="467"/>
      <c r="G151" s="467"/>
      <c r="H151" s="467"/>
      <c r="I151" s="467"/>
      <c r="J151" s="467"/>
    </row>
    <row r="152" spans="6:10" ht="13.5">
      <c r="F152" s="467"/>
      <c r="G152" s="467"/>
      <c r="H152" s="467"/>
      <c r="I152" s="467"/>
      <c r="J152" s="467"/>
    </row>
    <row r="153" spans="6:10" ht="13.5">
      <c r="F153" s="467"/>
      <c r="G153" s="467"/>
      <c r="H153" s="467"/>
      <c r="I153" s="467"/>
      <c r="J153" s="467"/>
    </row>
    <row r="154" spans="6:10" ht="13.5">
      <c r="F154" s="467"/>
      <c r="G154" s="467"/>
      <c r="H154" s="467"/>
      <c r="I154" s="467"/>
      <c r="J154" s="467"/>
    </row>
    <row r="155" spans="6:10" ht="13.5">
      <c r="F155" s="467"/>
      <c r="G155" s="467"/>
      <c r="H155" s="467"/>
      <c r="I155" s="467"/>
      <c r="J155" s="467"/>
    </row>
    <row r="156" spans="6:10" ht="13.5">
      <c r="F156" s="467"/>
      <c r="G156" s="467"/>
      <c r="H156" s="467"/>
      <c r="I156" s="467"/>
      <c r="J156" s="467"/>
    </row>
    <row r="157" spans="6:10" ht="13.5">
      <c r="F157" s="467"/>
      <c r="G157" s="467"/>
      <c r="H157" s="467"/>
      <c r="I157" s="467"/>
      <c r="J157" s="467"/>
    </row>
    <row r="158" spans="6:10" ht="13.5">
      <c r="F158" s="467"/>
      <c r="G158" s="467"/>
      <c r="H158" s="467"/>
      <c r="I158" s="467"/>
      <c r="J158" s="467"/>
    </row>
    <row r="159" spans="6:10" ht="13.5">
      <c r="F159" s="467"/>
      <c r="G159" s="467"/>
      <c r="H159" s="467"/>
      <c r="I159" s="467"/>
      <c r="J159" s="467"/>
    </row>
    <row r="160" spans="6:10" ht="13.5">
      <c r="F160" s="467"/>
      <c r="G160" s="467"/>
      <c r="H160" s="467"/>
      <c r="I160" s="467"/>
      <c r="J160" s="467"/>
    </row>
    <row r="161" spans="6:10" ht="13.5">
      <c r="F161" s="467"/>
      <c r="G161" s="467"/>
      <c r="H161" s="467"/>
      <c r="I161" s="467"/>
      <c r="J161" s="467"/>
    </row>
    <row r="162" spans="6:10" ht="13.5">
      <c r="F162" s="467"/>
      <c r="G162" s="467"/>
      <c r="H162" s="467"/>
      <c r="I162" s="467"/>
      <c r="J162" s="467"/>
    </row>
    <row r="163" spans="6:10" ht="13.5">
      <c r="F163" s="467"/>
      <c r="G163" s="467"/>
      <c r="H163" s="467"/>
      <c r="I163" s="467"/>
      <c r="J163" s="467"/>
    </row>
    <row r="164" spans="6:10" ht="13.5">
      <c r="F164" s="467"/>
      <c r="G164" s="467"/>
      <c r="H164" s="467"/>
      <c r="I164" s="467"/>
      <c r="J164" s="467"/>
    </row>
    <row r="165" spans="6:10" ht="13.5">
      <c r="F165" s="467"/>
      <c r="G165" s="467"/>
      <c r="H165" s="467"/>
      <c r="I165" s="467"/>
      <c r="J165" s="467"/>
    </row>
    <row r="166" spans="6:10" ht="13.5">
      <c r="F166" s="467"/>
      <c r="G166" s="467"/>
      <c r="H166" s="467"/>
      <c r="I166" s="467"/>
      <c r="J166" s="467"/>
    </row>
    <row r="167" spans="6:10" ht="13.5">
      <c r="F167" s="467"/>
      <c r="G167" s="467"/>
      <c r="H167" s="467"/>
      <c r="I167" s="467"/>
      <c r="J167" s="467"/>
    </row>
    <row r="168" spans="6:10" ht="13.5">
      <c r="F168" s="467"/>
      <c r="G168" s="467"/>
      <c r="H168" s="467"/>
      <c r="I168" s="467"/>
      <c r="J168" s="467"/>
    </row>
    <row r="169" spans="6:10" ht="13.5">
      <c r="F169" s="467"/>
      <c r="G169" s="467"/>
      <c r="H169" s="467"/>
      <c r="I169" s="467"/>
      <c r="J169" s="467"/>
    </row>
    <row r="170" spans="6:10" ht="13.5">
      <c r="F170" s="467"/>
      <c r="G170" s="467"/>
      <c r="H170" s="467"/>
      <c r="I170" s="467"/>
      <c r="J170" s="467"/>
    </row>
    <row r="171" spans="6:10" ht="13.5">
      <c r="F171" s="467"/>
      <c r="G171" s="467"/>
      <c r="H171" s="467"/>
      <c r="I171" s="467"/>
      <c r="J171" s="467"/>
    </row>
    <row r="172" spans="6:10" ht="13.5">
      <c r="F172" s="467"/>
      <c r="G172" s="467"/>
      <c r="H172" s="467"/>
      <c r="I172" s="467"/>
      <c r="J172" s="467"/>
    </row>
    <row r="173" spans="6:10" ht="13.5">
      <c r="F173" s="467"/>
      <c r="G173" s="467"/>
      <c r="H173" s="467"/>
      <c r="I173" s="467"/>
      <c r="J173" s="467"/>
    </row>
    <row r="174" spans="6:10" ht="13.5">
      <c r="F174" s="467"/>
      <c r="G174" s="467"/>
      <c r="H174" s="467"/>
      <c r="I174" s="467"/>
      <c r="J174" s="467"/>
    </row>
    <row r="175" spans="6:10" ht="13.5">
      <c r="F175" s="467"/>
      <c r="G175" s="467"/>
      <c r="H175" s="467"/>
      <c r="I175" s="467"/>
      <c r="J175" s="467"/>
    </row>
    <row r="176" spans="6:10" ht="13.5">
      <c r="F176" s="467"/>
      <c r="G176" s="467"/>
      <c r="H176" s="467"/>
      <c r="I176" s="467"/>
      <c r="J176" s="467"/>
    </row>
    <row r="177" spans="6:10" ht="13.5">
      <c r="F177" s="467"/>
      <c r="G177" s="467"/>
      <c r="H177" s="467"/>
      <c r="I177" s="467"/>
      <c r="J177" s="467"/>
    </row>
    <row r="178" spans="6:10" ht="13.5">
      <c r="F178" s="467"/>
      <c r="G178" s="467"/>
      <c r="H178" s="467"/>
      <c r="I178" s="467"/>
      <c r="J178" s="467"/>
    </row>
    <row r="179" spans="6:10" ht="13.5">
      <c r="F179" s="467"/>
      <c r="G179" s="467"/>
      <c r="H179" s="467"/>
      <c r="I179" s="467"/>
      <c r="J179" s="467"/>
    </row>
    <row r="180" spans="6:10" ht="13.5">
      <c r="F180" s="467"/>
      <c r="G180" s="467"/>
      <c r="H180" s="467"/>
      <c r="I180" s="467"/>
      <c r="J180" s="467"/>
    </row>
    <row r="181" spans="6:10" ht="13.5">
      <c r="F181" s="467"/>
      <c r="G181" s="467"/>
      <c r="H181" s="467"/>
      <c r="I181" s="467"/>
      <c r="J181" s="467"/>
    </row>
    <row r="182" spans="6:10" ht="13.5">
      <c r="F182" s="467"/>
      <c r="G182" s="467"/>
      <c r="H182" s="467"/>
      <c r="I182" s="467"/>
      <c r="J182" s="467"/>
    </row>
  </sheetData>
  <sheetProtection/>
  <mergeCells count="26">
    <mergeCell ref="H44:H45"/>
    <mergeCell ref="H46:H47"/>
    <mergeCell ref="J42:J43"/>
    <mergeCell ref="J44:J45"/>
    <mergeCell ref="J46:J47"/>
    <mergeCell ref="A1:K1"/>
    <mergeCell ref="F48:F49"/>
    <mergeCell ref="G42:G43"/>
    <mergeCell ref="G44:G45"/>
    <mergeCell ref="G46:G47"/>
    <mergeCell ref="G48:G49"/>
    <mergeCell ref="K4:K5"/>
    <mergeCell ref="F42:F43"/>
    <mergeCell ref="F44:F45"/>
    <mergeCell ref="F46:F47"/>
    <mergeCell ref="H42:H43"/>
    <mergeCell ref="H48:H49"/>
    <mergeCell ref="K42:K43"/>
    <mergeCell ref="K44:K45"/>
    <mergeCell ref="K46:K47"/>
    <mergeCell ref="K48:K49"/>
    <mergeCell ref="I42:I43"/>
    <mergeCell ref="I44:I45"/>
    <mergeCell ref="I46:I47"/>
    <mergeCell ref="I48:I49"/>
    <mergeCell ref="J48:J49"/>
  </mergeCells>
  <conditionalFormatting sqref="A1 L1:IV1 A2:IV65536">
    <cfRule type="cellIs" priority="1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0" r:id="rId2"/>
  <headerFooter alignWithMargins="0">
    <oddFooter>&amp;C&amp;"ＭＳ Ｐゴシック,太字"&amp;16５　簡易水道事業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K196"/>
  <sheetViews>
    <sheetView showZeros="0" view="pageBreakPreview" zoomScaleSheetLayoutView="100" zoomScalePageLayoutView="0" workbookViewId="0" topLeftCell="A1">
      <pane xSplit="6" ySplit="4" topLeftCell="G5" activePane="bottomRight" state="frozen"/>
      <selection pane="topLeft" activeCell="A51" sqref="A51:IV129"/>
      <selection pane="topRight" activeCell="A51" sqref="A51:IV129"/>
      <selection pane="bottomLeft" activeCell="A51" sqref="A51:IV129"/>
      <selection pane="bottomRight" activeCell="A51" sqref="A51:IV129"/>
    </sheetView>
  </sheetViews>
  <sheetFormatPr defaultColWidth="9.00390625" defaultRowHeight="13.5"/>
  <cols>
    <col min="1" max="3" width="3.25390625" style="89" customWidth="1"/>
    <col min="4" max="4" width="9.00390625" style="89" customWidth="1"/>
    <col min="5" max="5" width="9.875" style="89" customWidth="1"/>
    <col min="6" max="6" width="10.50390625" style="89" customWidth="1"/>
    <col min="7" max="11" width="13.625" style="89" customWidth="1"/>
    <col min="12" max="63" width="10.625" style="89" customWidth="1"/>
    <col min="64" max="16384" width="9.00390625" style="89" customWidth="1"/>
  </cols>
  <sheetData>
    <row r="1" ht="3.75" customHeight="1"/>
    <row r="2" spans="1:11" s="90" customFormat="1" ht="15" thickBot="1">
      <c r="A2" s="73" t="s">
        <v>36</v>
      </c>
      <c r="C2" s="91"/>
      <c r="D2" s="91"/>
      <c r="E2" s="91"/>
      <c r="F2" s="91"/>
      <c r="K2" s="92" t="s">
        <v>8</v>
      </c>
    </row>
    <row r="3" spans="1:11" s="90" customFormat="1" ht="13.5">
      <c r="A3" s="93"/>
      <c r="B3" s="94"/>
      <c r="C3" s="94"/>
      <c r="D3" s="94"/>
      <c r="E3" s="94"/>
      <c r="F3" s="95" t="s">
        <v>153</v>
      </c>
      <c r="G3" s="96" t="s">
        <v>58</v>
      </c>
      <c r="H3" s="96" t="s">
        <v>59</v>
      </c>
      <c r="I3" s="96" t="s">
        <v>60</v>
      </c>
      <c r="J3" s="96" t="s">
        <v>61</v>
      </c>
      <c r="K3" s="496" t="s">
        <v>9</v>
      </c>
    </row>
    <row r="4" spans="1:11" s="90" customFormat="1" ht="14.25" thickBot="1">
      <c r="A4" s="97"/>
      <c r="B4" s="98" t="s">
        <v>154</v>
      </c>
      <c r="C4" s="98"/>
      <c r="D4" s="98"/>
      <c r="E4" s="98"/>
      <c r="F4" s="99"/>
      <c r="G4" s="100" t="s">
        <v>39</v>
      </c>
      <c r="H4" s="100" t="s">
        <v>40</v>
      </c>
      <c r="I4" s="100" t="s">
        <v>0</v>
      </c>
      <c r="J4" s="100" t="s">
        <v>1</v>
      </c>
      <c r="K4" s="497"/>
    </row>
    <row r="5" spans="1:11" s="90" customFormat="1" ht="13.5">
      <c r="A5" s="101" t="s">
        <v>155</v>
      </c>
      <c r="B5" s="91"/>
      <c r="C5" s="91"/>
      <c r="D5" s="91"/>
      <c r="E5" s="91"/>
      <c r="F5" s="102"/>
      <c r="G5" s="208"/>
      <c r="H5" s="209"/>
      <c r="I5" s="209"/>
      <c r="J5" s="209"/>
      <c r="K5" s="207"/>
    </row>
    <row r="6" spans="1:11" s="90" customFormat="1" ht="13.5">
      <c r="A6" s="101"/>
      <c r="B6" s="103" t="s">
        <v>102</v>
      </c>
      <c r="C6" s="104"/>
      <c r="D6" s="104"/>
      <c r="E6" s="104"/>
      <c r="F6" s="105"/>
      <c r="G6" s="258">
        <v>65201</v>
      </c>
      <c r="H6" s="236">
        <v>47299</v>
      </c>
      <c r="I6" s="236">
        <v>186054</v>
      </c>
      <c r="J6" s="259">
        <v>392135</v>
      </c>
      <c r="K6" s="106">
        <f>SUM(G6:J6)</f>
        <v>690689</v>
      </c>
    </row>
    <row r="7" spans="1:11" s="90" customFormat="1" ht="13.5">
      <c r="A7" s="101"/>
      <c r="B7" s="107"/>
      <c r="C7" s="103" t="s">
        <v>156</v>
      </c>
      <c r="D7" s="104"/>
      <c r="E7" s="104"/>
      <c r="F7" s="105"/>
      <c r="G7" s="264">
        <v>33646</v>
      </c>
      <c r="H7" s="245">
        <v>17299</v>
      </c>
      <c r="I7" s="245">
        <v>117257</v>
      </c>
      <c r="J7" s="265">
        <v>324748</v>
      </c>
      <c r="K7" s="108">
        <f>SUM(G7:J7)</f>
        <v>492950</v>
      </c>
    </row>
    <row r="8" spans="1:11" s="90" customFormat="1" ht="13.5">
      <c r="A8" s="101"/>
      <c r="B8" s="107"/>
      <c r="C8" s="107"/>
      <c r="D8" s="109" t="s">
        <v>157</v>
      </c>
      <c r="E8" s="110"/>
      <c r="F8" s="111"/>
      <c r="G8" s="266">
        <v>33530</v>
      </c>
      <c r="H8" s="267">
        <v>17002</v>
      </c>
      <c r="I8" s="267">
        <v>113005</v>
      </c>
      <c r="J8" s="266">
        <v>324748</v>
      </c>
      <c r="K8" s="112">
        <f>SUM(G8:J8)</f>
        <v>488285</v>
      </c>
    </row>
    <row r="9" spans="1:11" s="90" customFormat="1" ht="13.5">
      <c r="A9" s="101"/>
      <c r="B9" s="107"/>
      <c r="C9" s="107"/>
      <c r="D9" s="109" t="s">
        <v>158</v>
      </c>
      <c r="E9" s="110"/>
      <c r="F9" s="111"/>
      <c r="G9" s="262">
        <v>0</v>
      </c>
      <c r="H9" s="239">
        <v>0</v>
      </c>
      <c r="I9" s="239">
        <v>0</v>
      </c>
      <c r="J9" s="263">
        <v>0</v>
      </c>
      <c r="K9" s="112">
        <f aca="true" t="shared" si="0" ref="K9:K26">SUM(G9:J9)</f>
        <v>0</v>
      </c>
    </row>
    <row r="10" spans="1:11" s="90" customFormat="1" ht="13.5">
      <c r="A10" s="101"/>
      <c r="B10" s="107"/>
      <c r="C10" s="113"/>
      <c r="D10" s="114" t="s">
        <v>159</v>
      </c>
      <c r="E10" s="115"/>
      <c r="F10" s="116"/>
      <c r="G10" s="268">
        <v>116</v>
      </c>
      <c r="H10" s="241">
        <v>297</v>
      </c>
      <c r="I10" s="241">
        <v>4252</v>
      </c>
      <c r="J10" s="269">
        <v>0</v>
      </c>
      <c r="K10" s="117">
        <f t="shared" si="0"/>
        <v>4665</v>
      </c>
    </row>
    <row r="11" spans="1:11" s="90" customFormat="1" ht="13.5">
      <c r="A11" s="101"/>
      <c r="B11" s="107"/>
      <c r="C11" s="107" t="s">
        <v>160</v>
      </c>
      <c r="D11" s="91"/>
      <c r="E11" s="91"/>
      <c r="F11" s="102"/>
      <c r="G11" s="270">
        <v>31555</v>
      </c>
      <c r="H11" s="267">
        <v>30000</v>
      </c>
      <c r="I11" s="267">
        <v>68797</v>
      </c>
      <c r="J11" s="271">
        <v>67387</v>
      </c>
      <c r="K11" s="108">
        <f t="shared" si="0"/>
        <v>197739</v>
      </c>
    </row>
    <row r="12" spans="1:11" s="90" customFormat="1" ht="13.5">
      <c r="A12" s="101"/>
      <c r="B12" s="107"/>
      <c r="C12" s="107"/>
      <c r="D12" s="109" t="s">
        <v>161</v>
      </c>
      <c r="E12" s="110"/>
      <c r="F12" s="111"/>
      <c r="G12" s="262">
        <v>0</v>
      </c>
      <c r="H12" s="239">
        <v>0</v>
      </c>
      <c r="I12" s="239">
        <v>0</v>
      </c>
      <c r="J12" s="263">
        <v>0</v>
      </c>
      <c r="K12" s="112">
        <f t="shared" si="0"/>
        <v>0</v>
      </c>
    </row>
    <row r="13" spans="1:11" s="90" customFormat="1" ht="13.5">
      <c r="A13" s="101"/>
      <c r="B13" s="107"/>
      <c r="C13" s="107"/>
      <c r="D13" s="109" t="s">
        <v>162</v>
      </c>
      <c r="E13" s="110"/>
      <c r="F13" s="111"/>
      <c r="G13" s="262">
        <v>0</v>
      </c>
      <c r="H13" s="239">
        <v>0</v>
      </c>
      <c r="I13" s="239">
        <v>0</v>
      </c>
      <c r="J13" s="263">
        <v>0</v>
      </c>
      <c r="K13" s="112">
        <f t="shared" si="0"/>
        <v>0</v>
      </c>
    </row>
    <row r="14" spans="1:11" s="90" customFormat="1" ht="13.5">
      <c r="A14" s="101"/>
      <c r="B14" s="107"/>
      <c r="C14" s="107"/>
      <c r="D14" s="109" t="s">
        <v>163</v>
      </c>
      <c r="E14" s="110"/>
      <c r="F14" s="111"/>
      <c r="G14" s="262">
        <v>30799</v>
      </c>
      <c r="H14" s="239">
        <v>30000</v>
      </c>
      <c r="I14" s="239">
        <v>68786</v>
      </c>
      <c r="J14" s="263">
        <v>61572</v>
      </c>
      <c r="K14" s="112">
        <f t="shared" si="0"/>
        <v>191157</v>
      </c>
    </row>
    <row r="15" spans="1:11" s="90" customFormat="1" ht="13.5">
      <c r="A15" s="101"/>
      <c r="B15" s="113"/>
      <c r="C15" s="113"/>
      <c r="D15" s="114" t="s">
        <v>164</v>
      </c>
      <c r="E15" s="115"/>
      <c r="F15" s="116"/>
      <c r="G15" s="268">
        <v>756</v>
      </c>
      <c r="H15" s="241">
        <v>0</v>
      </c>
      <c r="I15" s="241">
        <v>11</v>
      </c>
      <c r="J15" s="269">
        <v>5815</v>
      </c>
      <c r="K15" s="117">
        <f t="shared" si="0"/>
        <v>6582</v>
      </c>
    </row>
    <row r="16" spans="1:11" s="90" customFormat="1" ht="13.5">
      <c r="A16" s="101"/>
      <c r="B16" s="103" t="s">
        <v>103</v>
      </c>
      <c r="C16" s="104"/>
      <c r="D16" s="104"/>
      <c r="E16" s="104"/>
      <c r="F16" s="105"/>
      <c r="G16" s="260">
        <v>65201</v>
      </c>
      <c r="H16" s="236">
        <v>30554</v>
      </c>
      <c r="I16" s="236">
        <v>123614</v>
      </c>
      <c r="J16" s="261">
        <v>291151</v>
      </c>
      <c r="K16" s="106">
        <f t="shared" si="0"/>
        <v>510520</v>
      </c>
    </row>
    <row r="17" spans="1:11" s="90" customFormat="1" ht="13.5">
      <c r="A17" s="101"/>
      <c r="B17" s="107"/>
      <c r="C17" s="103" t="s">
        <v>165</v>
      </c>
      <c r="D17" s="104"/>
      <c r="E17" s="104"/>
      <c r="F17" s="105"/>
      <c r="G17" s="270">
        <v>60097</v>
      </c>
      <c r="H17" s="267">
        <v>30554</v>
      </c>
      <c r="I17" s="267">
        <v>93145</v>
      </c>
      <c r="J17" s="271">
        <v>236871</v>
      </c>
      <c r="K17" s="108">
        <f t="shared" si="0"/>
        <v>420667</v>
      </c>
    </row>
    <row r="18" spans="1:11" s="90" customFormat="1" ht="13.5">
      <c r="A18" s="101"/>
      <c r="B18" s="107"/>
      <c r="C18" s="107"/>
      <c r="D18" s="109" t="s">
        <v>166</v>
      </c>
      <c r="E18" s="110"/>
      <c r="F18" s="111"/>
      <c r="G18" s="262">
        <v>0</v>
      </c>
      <c r="H18" s="239">
        <v>9473</v>
      </c>
      <c r="I18" s="239">
        <v>17444</v>
      </c>
      <c r="J18" s="263">
        <v>84709</v>
      </c>
      <c r="K18" s="112">
        <f t="shared" si="0"/>
        <v>111626</v>
      </c>
    </row>
    <row r="19" spans="1:11" s="90" customFormat="1" ht="13.5">
      <c r="A19" s="101"/>
      <c r="B19" s="107"/>
      <c r="C19" s="107"/>
      <c r="D19" s="109" t="s">
        <v>167</v>
      </c>
      <c r="E19" s="110"/>
      <c r="F19" s="111"/>
      <c r="G19" s="262">
        <v>0</v>
      </c>
      <c r="H19" s="239">
        <v>0</v>
      </c>
      <c r="I19" s="239">
        <v>0</v>
      </c>
      <c r="J19" s="263">
        <v>0</v>
      </c>
      <c r="K19" s="112">
        <f t="shared" si="0"/>
        <v>0</v>
      </c>
    </row>
    <row r="20" spans="1:11" s="90" customFormat="1" ht="13.5">
      <c r="A20" s="101"/>
      <c r="B20" s="107"/>
      <c r="C20" s="113"/>
      <c r="D20" s="114" t="s">
        <v>159</v>
      </c>
      <c r="E20" s="115"/>
      <c r="F20" s="116"/>
      <c r="G20" s="268">
        <v>60097</v>
      </c>
      <c r="H20" s="241">
        <v>21081</v>
      </c>
      <c r="I20" s="241">
        <v>75701</v>
      </c>
      <c r="J20" s="269">
        <v>152162</v>
      </c>
      <c r="K20" s="117">
        <f t="shared" si="0"/>
        <v>309041</v>
      </c>
    </row>
    <row r="21" spans="1:11" s="90" customFormat="1" ht="13.5">
      <c r="A21" s="101"/>
      <c r="B21" s="107"/>
      <c r="C21" s="107" t="s">
        <v>168</v>
      </c>
      <c r="D21" s="91"/>
      <c r="E21" s="91"/>
      <c r="F21" s="102"/>
      <c r="G21" s="270">
        <v>5104</v>
      </c>
      <c r="H21" s="267">
        <v>0</v>
      </c>
      <c r="I21" s="267">
        <v>30469</v>
      </c>
      <c r="J21" s="271">
        <v>54280</v>
      </c>
      <c r="K21" s="108">
        <f t="shared" si="0"/>
        <v>89853</v>
      </c>
    </row>
    <row r="22" spans="1:11" s="90" customFormat="1" ht="13.5">
      <c r="A22" s="101"/>
      <c r="B22" s="107"/>
      <c r="C22" s="107"/>
      <c r="D22" s="118" t="s">
        <v>169</v>
      </c>
      <c r="E22" s="110"/>
      <c r="F22" s="111"/>
      <c r="G22" s="262">
        <v>5104</v>
      </c>
      <c r="H22" s="239">
        <v>0</v>
      </c>
      <c r="I22" s="239">
        <v>23892</v>
      </c>
      <c r="J22" s="263">
        <v>54280</v>
      </c>
      <c r="K22" s="112">
        <f t="shared" si="0"/>
        <v>83276</v>
      </c>
    </row>
    <row r="23" spans="1:11" s="90" customFormat="1" ht="13.5">
      <c r="A23" s="101"/>
      <c r="B23" s="107"/>
      <c r="C23" s="107"/>
      <c r="D23" s="119"/>
      <c r="E23" s="109" t="s">
        <v>170</v>
      </c>
      <c r="F23" s="111"/>
      <c r="G23" s="262">
        <v>5104</v>
      </c>
      <c r="H23" s="239">
        <v>0</v>
      </c>
      <c r="I23" s="239">
        <v>23892</v>
      </c>
      <c r="J23" s="263">
        <v>54280</v>
      </c>
      <c r="K23" s="112">
        <f t="shared" si="0"/>
        <v>83276</v>
      </c>
    </row>
    <row r="24" spans="1:11" s="90" customFormat="1" ht="13.5">
      <c r="A24" s="101"/>
      <c r="B24" s="107"/>
      <c r="C24" s="107"/>
      <c r="D24" s="120"/>
      <c r="E24" s="109" t="s">
        <v>221</v>
      </c>
      <c r="F24" s="111"/>
      <c r="G24" s="262">
        <v>0</v>
      </c>
      <c r="H24" s="239">
        <v>0</v>
      </c>
      <c r="I24" s="239">
        <v>0</v>
      </c>
      <c r="J24" s="263">
        <v>0</v>
      </c>
      <c r="K24" s="112">
        <f t="shared" si="0"/>
        <v>0</v>
      </c>
    </row>
    <row r="25" spans="1:11" s="90" customFormat="1" ht="13.5">
      <c r="A25" s="101"/>
      <c r="B25" s="113"/>
      <c r="C25" s="113"/>
      <c r="D25" s="114" t="s">
        <v>171</v>
      </c>
      <c r="E25" s="115"/>
      <c r="F25" s="116"/>
      <c r="G25" s="268">
        <v>0</v>
      </c>
      <c r="H25" s="241">
        <v>0</v>
      </c>
      <c r="I25" s="241">
        <v>6577</v>
      </c>
      <c r="J25" s="269">
        <v>0</v>
      </c>
      <c r="K25" s="117">
        <f t="shared" si="0"/>
        <v>6577</v>
      </c>
    </row>
    <row r="26" spans="1:11" s="90" customFormat="1" ht="14.25" thickBot="1">
      <c r="A26" s="97"/>
      <c r="B26" s="121" t="s">
        <v>104</v>
      </c>
      <c r="C26" s="98"/>
      <c r="D26" s="98"/>
      <c r="E26" s="98"/>
      <c r="F26" s="99"/>
      <c r="G26" s="272">
        <v>0</v>
      </c>
      <c r="H26" s="247">
        <v>16745</v>
      </c>
      <c r="I26" s="247">
        <v>62440</v>
      </c>
      <c r="J26" s="273">
        <v>100984</v>
      </c>
      <c r="K26" s="122">
        <f t="shared" si="0"/>
        <v>180169</v>
      </c>
    </row>
    <row r="27" spans="1:11" s="90" customFormat="1" ht="13.5">
      <c r="A27" s="101" t="s">
        <v>172</v>
      </c>
      <c r="B27" s="91"/>
      <c r="C27" s="91"/>
      <c r="D27" s="91"/>
      <c r="E27" s="91"/>
      <c r="F27" s="102"/>
      <c r="G27" s="208"/>
      <c r="H27" s="209"/>
      <c r="I27" s="209"/>
      <c r="J27" s="209"/>
      <c r="K27" s="210"/>
    </row>
    <row r="28" spans="1:11" s="90" customFormat="1" ht="13.5">
      <c r="A28" s="101"/>
      <c r="B28" s="103" t="s">
        <v>105</v>
      </c>
      <c r="C28" s="104"/>
      <c r="D28" s="104"/>
      <c r="E28" s="104"/>
      <c r="F28" s="105"/>
      <c r="G28" s="266">
        <v>84972</v>
      </c>
      <c r="H28" s="245">
        <v>63056</v>
      </c>
      <c r="I28" s="245">
        <v>122874</v>
      </c>
      <c r="J28" s="266">
        <v>657517</v>
      </c>
      <c r="K28" s="108">
        <f aca="true" t="shared" si="1" ref="K28:K41">SUM(G28:J28)</f>
        <v>928419</v>
      </c>
    </row>
    <row r="29" spans="1:11" s="90" customFormat="1" ht="13.5">
      <c r="A29" s="101"/>
      <c r="B29" s="107"/>
      <c r="C29" s="109" t="s">
        <v>173</v>
      </c>
      <c r="D29" s="110"/>
      <c r="E29" s="110"/>
      <c r="F29" s="111"/>
      <c r="G29" s="262">
        <v>56300</v>
      </c>
      <c r="H29" s="239">
        <v>44600</v>
      </c>
      <c r="I29" s="239">
        <v>9700</v>
      </c>
      <c r="J29" s="263">
        <v>294000</v>
      </c>
      <c r="K29" s="112">
        <f t="shared" si="1"/>
        <v>404600</v>
      </c>
    </row>
    <row r="30" spans="1:11" s="90" customFormat="1" ht="13.5">
      <c r="A30" s="101"/>
      <c r="B30" s="107"/>
      <c r="C30" s="109" t="s">
        <v>174</v>
      </c>
      <c r="D30" s="110"/>
      <c r="E30" s="110"/>
      <c r="F30" s="111"/>
      <c r="G30" s="262">
        <v>0</v>
      </c>
      <c r="H30" s="239">
        <v>0</v>
      </c>
      <c r="I30" s="239">
        <v>0</v>
      </c>
      <c r="J30" s="263">
        <v>0</v>
      </c>
      <c r="K30" s="112">
        <f t="shared" si="1"/>
        <v>0</v>
      </c>
    </row>
    <row r="31" spans="1:11" s="90" customFormat="1" ht="13.5">
      <c r="A31" s="101"/>
      <c r="B31" s="107"/>
      <c r="C31" s="109" t="s">
        <v>175</v>
      </c>
      <c r="D31" s="110"/>
      <c r="E31" s="110"/>
      <c r="F31" s="111"/>
      <c r="G31" s="262">
        <v>17203</v>
      </c>
      <c r="H31" s="239">
        <v>0</v>
      </c>
      <c r="I31" s="239">
        <v>111507</v>
      </c>
      <c r="J31" s="263">
        <v>256205</v>
      </c>
      <c r="K31" s="112">
        <f t="shared" si="1"/>
        <v>384915</v>
      </c>
    </row>
    <row r="32" spans="1:11" s="90" customFormat="1" ht="13.5">
      <c r="A32" s="101"/>
      <c r="B32" s="107"/>
      <c r="C32" s="109" t="s">
        <v>176</v>
      </c>
      <c r="D32" s="110"/>
      <c r="E32" s="110"/>
      <c r="F32" s="111"/>
      <c r="G32" s="262">
        <v>0</v>
      </c>
      <c r="H32" s="239">
        <v>0</v>
      </c>
      <c r="I32" s="239">
        <v>0</v>
      </c>
      <c r="J32" s="263">
        <v>0</v>
      </c>
      <c r="K32" s="112">
        <f t="shared" si="1"/>
        <v>0</v>
      </c>
    </row>
    <row r="33" spans="1:11" s="90" customFormat="1" ht="13.5">
      <c r="A33" s="101"/>
      <c r="B33" s="107"/>
      <c r="C33" s="109" t="s">
        <v>177</v>
      </c>
      <c r="D33" s="110"/>
      <c r="E33" s="110"/>
      <c r="F33" s="111"/>
      <c r="G33" s="262">
        <v>0</v>
      </c>
      <c r="H33" s="239">
        <v>0</v>
      </c>
      <c r="I33" s="239">
        <v>0</v>
      </c>
      <c r="J33" s="263">
        <v>0</v>
      </c>
      <c r="K33" s="112">
        <f t="shared" si="1"/>
        <v>0</v>
      </c>
    </row>
    <row r="34" spans="1:11" s="90" customFormat="1" ht="13.5">
      <c r="A34" s="101"/>
      <c r="B34" s="107"/>
      <c r="C34" s="109" t="s">
        <v>178</v>
      </c>
      <c r="D34" s="110"/>
      <c r="E34" s="110"/>
      <c r="F34" s="111"/>
      <c r="G34" s="262">
        <v>11469</v>
      </c>
      <c r="H34" s="239">
        <v>16072</v>
      </c>
      <c r="I34" s="239">
        <v>0</v>
      </c>
      <c r="J34" s="263">
        <v>84299</v>
      </c>
      <c r="K34" s="112">
        <f t="shared" si="1"/>
        <v>111840</v>
      </c>
    </row>
    <row r="35" spans="1:11" s="90" customFormat="1" ht="13.5">
      <c r="A35" s="101"/>
      <c r="B35" s="107"/>
      <c r="C35" s="109" t="s">
        <v>179</v>
      </c>
      <c r="D35" s="110"/>
      <c r="E35" s="110"/>
      <c r="F35" s="111"/>
      <c r="G35" s="262">
        <v>0</v>
      </c>
      <c r="H35" s="239">
        <v>0</v>
      </c>
      <c r="I35" s="239">
        <v>0</v>
      </c>
      <c r="J35" s="263">
        <v>0</v>
      </c>
      <c r="K35" s="112">
        <f t="shared" si="1"/>
        <v>0</v>
      </c>
    </row>
    <row r="36" spans="1:11" s="90" customFormat="1" ht="13.5">
      <c r="A36" s="101"/>
      <c r="B36" s="107"/>
      <c r="C36" s="109" t="s">
        <v>180</v>
      </c>
      <c r="D36" s="110"/>
      <c r="E36" s="110"/>
      <c r="F36" s="111"/>
      <c r="G36" s="262">
        <v>0</v>
      </c>
      <c r="H36" s="239">
        <v>2384</v>
      </c>
      <c r="I36" s="239">
        <v>0</v>
      </c>
      <c r="J36" s="263">
        <v>0</v>
      </c>
      <c r="K36" s="112">
        <f t="shared" si="1"/>
        <v>2384</v>
      </c>
    </row>
    <row r="37" spans="1:11" s="90" customFormat="1" ht="13.5">
      <c r="A37" s="101"/>
      <c r="B37" s="113"/>
      <c r="C37" s="114" t="s">
        <v>181</v>
      </c>
      <c r="D37" s="115"/>
      <c r="E37" s="115"/>
      <c r="F37" s="116"/>
      <c r="G37" s="268">
        <v>0</v>
      </c>
      <c r="H37" s="241">
        <v>0</v>
      </c>
      <c r="I37" s="241">
        <v>1667</v>
      </c>
      <c r="J37" s="269">
        <v>23013</v>
      </c>
      <c r="K37" s="117">
        <f t="shared" si="1"/>
        <v>24680</v>
      </c>
    </row>
    <row r="38" spans="1:11" s="90" customFormat="1" ht="13.5">
      <c r="A38" s="101"/>
      <c r="B38" s="103" t="s">
        <v>224</v>
      </c>
      <c r="C38" s="104"/>
      <c r="D38" s="104"/>
      <c r="E38" s="104"/>
      <c r="F38" s="105"/>
      <c r="G38" s="258">
        <v>77519</v>
      </c>
      <c r="H38" s="236">
        <v>78883</v>
      </c>
      <c r="I38" s="236">
        <v>200787</v>
      </c>
      <c r="J38" s="259">
        <v>764975</v>
      </c>
      <c r="K38" s="106">
        <f t="shared" si="1"/>
        <v>1122164</v>
      </c>
    </row>
    <row r="39" spans="1:11" s="90" customFormat="1" ht="13.5">
      <c r="A39" s="101"/>
      <c r="B39" s="107"/>
      <c r="C39" s="103" t="s">
        <v>182</v>
      </c>
      <c r="D39" s="104"/>
      <c r="E39" s="104"/>
      <c r="F39" s="105"/>
      <c r="G39" s="274">
        <v>71243</v>
      </c>
      <c r="H39" s="267">
        <v>78883</v>
      </c>
      <c r="I39" s="267">
        <v>91152</v>
      </c>
      <c r="J39" s="277">
        <v>556668</v>
      </c>
      <c r="K39" s="108">
        <f t="shared" si="1"/>
        <v>797946</v>
      </c>
    </row>
    <row r="40" spans="1:11" s="90" customFormat="1" ht="13.5">
      <c r="A40" s="101"/>
      <c r="B40" s="107"/>
      <c r="C40" s="107"/>
      <c r="D40" s="123" t="s">
        <v>183</v>
      </c>
      <c r="E40" s="109" t="s">
        <v>184</v>
      </c>
      <c r="F40" s="111"/>
      <c r="G40" s="275">
        <v>0</v>
      </c>
      <c r="H40" s="239">
        <v>0</v>
      </c>
      <c r="I40" s="239">
        <v>27625</v>
      </c>
      <c r="J40" s="278">
        <v>25699</v>
      </c>
      <c r="K40" s="112">
        <f t="shared" si="1"/>
        <v>53324</v>
      </c>
    </row>
    <row r="41" spans="1:11" s="90" customFormat="1" ht="13.5">
      <c r="A41" s="101"/>
      <c r="B41" s="107"/>
      <c r="C41" s="107"/>
      <c r="D41" s="124"/>
      <c r="E41" s="109" t="s">
        <v>185</v>
      </c>
      <c r="F41" s="111"/>
      <c r="G41" s="266">
        <v>0</v>
      </c>
      <c r="H41" s="279">
        <v>0</v>
      </c>
      <c r="I41" s="279">
        <v>0</v>
      </c>
      <c r="J41" s="266">
        <v>0</v>
      </c>
      <c r="K41" s="112">
        <f t="shared" si="1"/>
        <v>0</v>
      </c>
    </row>
    <row r="42" spans="1:11" s="90" customFormat="1" ht="13.5">
      <c r="A42" s="101"/>
      <c r="B42" s="107"/>
      <c r="C42" s="107"/>
      <c r="D42" s="119" t="s">
        <v>186</v>
      </c>
      <c r="E42" s="91"/>
      <c r="F42" s="102"/>
      <c r="G42" s="276"/>
      <c r="H42" s="206"/>
      <c r="I42" s="206"/>
      <c r="J42" s="205"/>
      <c r="K42" s="207"/>
    </row>
    <row r="43" spans="1:11" s="90" customFormat="1" ht="13.5">
      <c r="A43" s="101"/>
      <c r="B43" s="107"/>
      <c r="C43" s="107"/>
      <c r="D43" s="119"/>
      <c r="E43" s="109" t="s">
        <v>187</v>
      </c>
      <c r="F43" s="111"/>
      <c r="G43" s="262">
        <v>45876</v>
      </c>
      <c r="H43" s="239">
        <v>48216</v>
      </c>
      <c r="I43" s="239">
        <v>0</v>
      </c>
      <c r="J43" s="263">
        <v>252900</v>
      </c>
      <c r="K43" s="112">
        <f>SUM(G43:J43)</f>
        <v>346992</v>
      </c>
    </row>
    <row r="44" spans="1:11" ht="13.5">
      <c r="A44" s="101"/>
      <c r="B44" s="107"/>
      <c r="C44" s="107"/>
      <c r="D44" s="119"/>
      <c r="E44" s="78" t="s">
        <v>77</v>
      </c>
      <c r="F44" s="125"/>
      <c r="G44" s="262">
        <v>34400</v>
      </c>
      <c r="H44" s="239">
        <v>32144</v>
      </c>
      <c r="I44" s="239">
        <v>0</v>
      </c>
      <c r="J44" s="263">
        <v>168550</v>
      </c>
      <c r="K44" s="126">
        <f>SUM(G44:J44)</f>
        <v>235094</v>
      </c>
    </row>
    <row r="45" spans="1:11" ht="13.5">
      <c r="A45" s="127"/>
      <c r="B45" s="128"/>
      <c r="C45" s="128"/>
      <c r="D45" s="129"/>
      <c r="E45" s="130" t="s">
        <v>188</v>
      </c>
      <c r="F45" s="125"/>
      <c r="G45" s="262">
        <v>25367</v>
      </c>
      <c r="H45" s="239">
        <v>30667</v>
      </c>
      <c r="I45" s="239">
        <v>91152</v>
      </c>
      <c r="J45" s="263">
        <v>303768</v>
      </c>
      <c r="K45" s="126">
        <f>SUM(G45:J45)</f>
        <v>450954</v>
      </c>
    </row>
    <row r="46" spans="1:11" ht="13.5">
      <c r="A46" s="127"/>
      <c r="B46" s="128"/>
      <c r="C46" s="128"/>
      <c r="D46" s="131"/>
      <c r="E46" s="78" t="s">
        <v>77</v>
      </c>
      <c r="F46" s="125"/>
      <c r="G46" s="262">
        <v>21900</v>
      </c>
      <c r="H46" s="239">
        <v>12456</v>
      </c>
      <c r="I46" s="239">
        <v>9700</v>
      </c>
      <c r="J46" s="263">
        <v>125450</v>
      </c>
      <c r="K46" s="126">
        <f>SUM(G46:J46)</f>
        <v>169506</v>
      </c>
    </row>
    <row r="47" spans="1:11" ht="13.5">
      <c r="A47" s="127"/>
      <c r="B47" s="128"/>
      <c r="C47" s="128"/>
      <c r="D47" s="129" t="s">
        <v>189</v>
      </c>
      <c r="E47" s="132"/>
      <c r="F47" s="133"/>
      <c r="G47" s="199"/>
      <c r="H47" s="200"/>
      <c r="I47" s="200"/>
      <c r="J47" s="200"/>
      <c r="K47" s="201"/>
    </row>
    <row r="48" spans="1:11" ht="13.5">
      <c r="A48" s="127"/>
      <c r="B48" s="128"/>
      <c r="C48" s="128"/>
      <c r="D48" s="129"/>
      <c r="E48" s="134" t="s">
        <v>190</v>
      </c>
      <c r="F48" s="135"/>
      <c r="G48" s="202"/>
      <c r="H48" s="203"/>
      <c r="I48" s="203"/>
      <c r="J48" s="203"/>
      <c r="K48" s="204"/>
    </row>
    <row r="49" spans="1:11" ht="13.5">
      <c r="A49" s="127"/>
      <c r="B49" s="128"/>
      <c r="C49" s="128"/>
      <c r="D49" s="129"/>
      <c r="E49" s="129"/>
      <c r="F49" s="354" t="s">
        <v>2</v>
      </c>
      <c r="G49" s="262">
        <v>0</v>
      </c>
      <c r="H49" s="239">
        <v>44600</v>
      </c>
      <c r="I49" s="239">
        <v>9700</v>
      </c>
      <c r="J49" s="263">
        <v>64100</v>
      </c>
      <c r="K49" s="126">
        <f aca="true" t="shared" si="2" ref="K49:K75">SUM(G49:J49)</f>
        <v>118400</v>
      </c>
    </row>
    <row r="50" spans="1:11" ht="13.5">
      <c r="A50" s="127"/>
      <c r="B50" s="128"/>
      <c r="C50" s="128"/>
      <c r="D50" s="129"/>
      <c r="E50" s="129"/>
      <c r="F50" s="136" t="s">
        <v>225</v>
      </c>
      <c r="G50" s="262">
        <v>56300</v>
      </c>
      <c r="H50" s="239">
        <v>0</v>
      </c>
      <c r="I50" s="239">
        <v>0</v>
      </c>
      <c r="J50" s="263">
        <v>229900</v>
      </c>
      <c r="K50" s="126">
        <f t="shared" si="2"/>
        <v>286200</v>
      </c>
    </row>
    <row r="51" spans="1:11" ht="13.5">
      <c r="A51" s="127"/>
      <c r="B51" s="128"/>
      <c r="C51" s="128"/>
      <c r="D51" s="129"/>
      <c r="E51" s="129"/>
      <c r="F51" s="137" t="s">
        <v>191</v>
      </c>
      <c r="G51" s="262">
        <v>0</v>
      </c>
      <c r="H51" s="239">
        <v>0</v>
      </c>
      <c r="I51" s="239">
        <v>0</v>
      </c>
      <c r="J51" s="263">
        <v>0</v>
      </c>
      <c r="K51" s="138">
        <f t="shared" si="2"/>
        <v>0</v>
      </c>
    </row>
    <row r="52" spans="1:11" ht="13.5">
      <c r="A52" s="127"/>
      <c r="B52" s="128"/>
      <c r="C52" s="128"/>
      <c r="D52" s="129"/>
      <c r="E52" s="130" t="s">
        <v>192</v>
      </c>
      <c r="F52" s="125"/>
      <c r="G52" s="262">
        <v>11469</v>
      </c>
      <c r="H52" s="239">
        <v>16072</v>
      </c>
      <c r="I52" s="239">
        <v>0</v>
      </c>
      <c r="J52" s="263">
        <v>84299</v>
      </c>
      <c r="K52" s="126">
        <f t="shared" si="2"/>
        <v>111840</v>
      </c>
    </row>
    <row r="53" spans="1:11" ht="13.5">
      <c r="A53" s="127"/>
      <c r="B53" s="128"/>
      <c r="C53" s="128"/>
      <c r="D53" s="129"/>
      <c r="E53" s="130" t="s">
        <v>193</v>
      </c>
      <c r="F53" s="125"/>
      <c r="G53" s="262">
        <v>0</v>
      </c>
      <c r="H53" s="239">
        <v>0</v>
      </c>
      <c r="I53" s="239">
        <v>0</v>
      </c>
      <c r="J53" s="263">
        <v>0</v>
      </c>
      <c r="K53" s="126">
        <f t="shared" si="2"/>
        <v>0</v>
      </c>
    </row>
    <row r="54" spans="1:11" ht="13.5">
      <c r="A54" s="127"/>
      <c r="B54" s="128"/>
      <c r="C54" s="128"/>
      <c r="D54" s="129"/>
      <c r="E54" s="130" t="s">
        <v>194</v>
      </c>
      <c r="F54" s="125"/>
      <c r="G54" s="262">
        <v>0</v>
      </c>
      <c r="H54" s="239">
        <v>2384</v>
      </c>
      <c r="I54" s="239">
        <v>0</v>
      </c>
      <c r="J54" s="263">
        <v>0</v>
      </c>
      <c r="K54" s="126">
        <f t="shared" si="2"/>
        <v>2384</v>
      </c>
    </row>
    <row r="55" spans="1:11" ht="13.5">
      <c r="A55" s="127"/>
      <c r="B55" s="128"/>
      <c r="C55" s="128"/>
      <c r="D55" s="129"/>
      <c r="E55" s="130" t="s">
        <v>195</v>
      </c>
      <c r="F55" s="125"/>
      <c r="G55" s="262">
        <v>3474</v>
      </c>
      <c r="H55" s="239">
        <v>0</v>
      </c>
      <c r="I55" s="239">
        <v>79785</v>
      </c>
      <c r="J55" s="263">
        <v>153649</v>
      </c>
      <c r="K55" s="126">
        <f t="shared" si="2"/>
        <v>236908</v>
      </c>
    </row>
    <row r="56" spans="1:11" ht="13.5">
      <c r="A56" s="127"/>
      <c r="B56" s="128"/>
      <c r="C56" s="139"/>
      <c r="D56" s="140"/>
      <c r="E56" s="140" t="s">
        <v>191</v>
      </c>
      <c r="F56" s="141"/>
      <c r="G56" s="268">
        <v>0</v>
      </c>
      <c r="H56" s="241">
        <v>15827</v>
      </c>
      <c r="I56" s="241">
        <v>1667</v>
      </c>
      <c r="J56" s="269">
        <v>24720</v>
      </c>
      <c r="K56" s="142">
        <f t="shared" si="2"/>
        <v>42214</v>
      </c>
    </row>
    <row r="57" spans="1:11" ht="13.5">
      <c r="A57" s="127"/>
      <c r="B57" s="128"/>
      <c r="C57" s="143" t="s">
        <v>196</v>
      </c>
      <c r="D57" s="144"/>
      <c r="E57" s="144"/>
      <c r="F57" s="145"/>
      <c r="G57" s="270">
        <v>6276</v>
      </c>
      <c r="H57" s="267">
        <v>0</v>
      </c>
      <c r="I57" s="267">
        <v>109635</v>
      </c>
      <c r="J57" s="271">
        <v>204782</v>
      </c>
      <c r="K57" s="146">
        <f t="shared" si="2"/>
        <v>320693</v>
      </c>
    </row>
    <row r="58" spans="1:11" ht="13.5">
      <c r="A58" s="127"/>
      <c r="B58" s="128"/>
      <c r="C58" s="128"/>
      <c r="D58" s="147" t="s">
        <v>197</v>
      </c>
      <c r="E58" s="54" t="s">
        <v>198</v>
      </c>
      <c r="F58" s="125"/>
      <c r="G58" s="262">
        <v>0</v>
      </c>
      <c r="H58" s="239">
        <v>0</v>
      </c>
      <c r="I58" s="239">
        <v>0</v>
      </c>
      <c r="J58" s="263">
        <v>0</v>
      </c>
      <c r="K58" s="126">
        <f t="shared" si="2"/>
        <v>0</v>
      </c>
    </row>
    <row r="59" spans="1:11" ht="13.5">
      <c r="A59" s="127"/>
      <c r="B59" s="128"/>
      <c r="C59" s="128"/>
      <c r="D59" s="148"/>
      <c r="E59" s="504" t="s">
        <v>226</v>
      </c>
      <c r="F59" s="505"/>
      <c r="G59" s="262">
        <v>0</v>
      </c>
      <c r="H59" s="239">
        <v>0</v>
      </c>
      <c r="I59" s="239">
        <v>0</v>
      </c>
      <c r="J59" s="263">
        <v>0</v>
      </c>
      <c r="K59" s="126">
        <f t="shared" si="2"/>
        <v>0</v>
      </c>
    </row>
    <row r="60" spans="1:11" ht="13.5">
      <c r="A60" s="127"/>
      <c r="B60" s="128"/>
      <c r="C60" s="139"/>
      <c r="D60" s="149"/>
      <c r="E60" s="506" t="s">
        <v>199</v>
      </c>
      <c r="F60" s="507"/>
      <c r="G60" s="268">
        <v>0</v>
      </c>
      <c r="H60" s="241">
        <v>0</v>
      </c>
      <c r="I60" s="241">
        <v>0</v>
      </c>
      <c r="J60" s="269">
        <v>0</v>
      </c>
      <c r="K60" s="151">
        <f t="shared" si="2"/>
        <v>0</v>
      </c>
    </row>
    <row r="61" spans="1:11" ht="13.5">
      <c r="A61" s="127"/>
      <c r="B61" s="128"/>
      <c r="C61" s="152" t="s">
        <v>200</v>
      </c>
      <c r="D61" s="153"/>
      <c r="E61" s="153"/>
      <c r="F61" s="154"/>
      <c r="G61" s="260">
        <v>0</v>
      </c>
      <c r="H61" s="236">
        <v>0</v>
      </c>
      <c r="I61" s="236">
        <v>0</v>
      </c>
      <c r="J61" s="261">
        <v>0</v>
      </c>
      <c r="K61" s="87">
        <f t="shared" si="2"/>
        <v>0</v>
      </c>
    </row>
    <row r="62" spans="1:11" ht="13.5">
      <c r="A62" s="127"/>
      <c r="B62" s="128"/>
      <c r="C62" s="152" t="s">
        <v>201</v>
      </c>
      <c r="D62" s="153"/>
      <c r="E62" s="153"/>
      <c r="F62" s="154"/>
      <c r="G62" s="260">
        <v>0</v>
      </c>
      <c r="H62" s="236">
        <v>0</v>
      </c>
      <c r="I62" s="236">
        <v>0</v>
      </c>
      <c r="J62" s="261">
        <v>0</v>
      </c>
      <c r="K62" s="87">
        <f t="shared" si="2"/>
        <v>0</v>
      </c>
    </row>
    <row r="63" spans="1:11" ht="13.5">
      <c r="A63" s="127"/>
      <c r="B63" s="139"/>
      <c r="C63" s="152" t="s">
        <v>202</v>
      </c>
      <c r="D63" s="153"/>
      <c r="E63" s="153"/>
      <c r="F63" s="154"/>
      <c r="G63" s="260">
        <v>0</v>
      </c>
      <c r="H63" s="236">
        <v>0</v>
      </c>
      <c r="I63" s="236">
        <v>0</v>
      </c>
      <c r="J63" s="261">
        <v>3525</v>
      </c>
      <c r="K63" s="87">
        <f t="shared" si="2"/>
        <v>3525</v>
      </c>
    </row>
    <row r="64" spans="1:11" ht="14.25" thickBot="1">
      <c r="A64" s="155"/>
      <c r="B64" s="156" t="s">
        <v>106</v>
      </c>
      <c r="C64" s="156"/>
      <c r="D64" s="156"/>
      <c r="E64" s="156"/>
      <c r="F64" s="157"/>
      <c r="G64" s="346">
        <v>7453</v>
      </c>
      <c r="H64" s="347">
        <v>-15827</v>
      </c>
      <c r="I64" s="347">
        <v>-77913</v>
      </c>
      <c r="J64" s="348">
        <v>-107458</v>
      </c>
      <c r="K64" s="349">
        <f t="shared" si="2"/>
        <v>-193745</v>
      </c>
    </row>
    <row r="65" spans="1:11" ht="13.5">
      <c r="A65" s="158" t="s">
        <v>107</v>
      </c>
      <c r="B65" s="159"/>
      <c r="C65" s="159"/>
      <c r="D65" s="159"/>
      <c r="E65" s="159"/>
      <c r="F65" s="141"/>
      <c r="G65" s="350">
        <v>7453</v>
      </c>
      <c r="H65" s="351">
        <v>918</v>
      </c>
      <c r="I65" s="351">
        <v>-15473</v>
      </c>
      <c r="J65" s="352">
        <v>-6474</v>
      </c>
      <c r="K65" s="353">
        <f t="shared" si="2"/>
        <v>-13576</v>
      </c>
    </row>
    <row r="66" spans="1:11" ht="13.5">
      <c r="A66" s="160" t="s">
        <v>108</v>
      </c>
      <c r="B66" s="144"/>
      <c r="C66" s="144"/>
      <c r="D66" s="144"/>
      <c r="E66" s="144"/>
      <c r="F66" s="145"/>
      <c r="G66" s="262">
        <v>0</v>
      </c>
      <c r="H66" s="239">
        <v>0</v>
      </c>
      <c r="I66" s="239">
        <v>0</v>
      </c>
      <c r="J66" s="263">
        <v>0</v>
      </c>
      <c r="K66" s="87">
        <f t="shared" si="2"/>
        <v>0</v>
      </c>
    </row>
    <row r="67" spans="1:11" ht="13.5">
      <c r="A67" s="160" t="s">
        <v>109</v>
      </c>
      <c r="B67" s="144"/>
      <c r="C67" s="144"/>
      <c r="D67" s="144"/>
      <c r="E67" s="144"/>
      <c r="F67" s="145"/>
      <c r="G67" s="262">
        <v>0</v>
      </c>
      <c r="H67" s="239">
        <v>1522</v>
      </c>
      <c r="I67" s="239">
        <v>32856</v>
      </c>
      <c r="J67" s="263">
        <v>77720</v>
      </c>
      <c r="K67" s="146">
        <f t="shared" si="2"/>
        <v>112098</v>
      </c>
    </row>
    <row r="68" spans="1:11" ht="13.5">
      <c r="A68" s="158"/>
      <c r="B68" s="161" t="s">
        <v>203</v>
      </c>
      <c r="C68" s="162"/>
      <c r="D68" s="162"/>
      <c r="E68" s="162"/>
      <c r="F68" s="150"/>
      <c r="G68" s="280">
        <v>0</v>
      </c>
      <c r="H68" s="238">
        <v>0</v>
      </c>
      <c r="I68" s="238">
        <v>0</v>
      </c>
      <c r="J68" s="281">
        <v>0</v>
      </c>
      <c r="K68" s="151">
        <f t="shared" si="2"/>
        <v>0</v>
      </c>
    </row>
    <row r="69" spans="1:11" ht="13.5">
      <c r="A69" s="158" t="s">
        <v>110</v>
      </c>
      <c r="B69" s="159"/>
      <c r="C69" s="159"/>
      <c r="D69" s="159"/>
      <c r="E69" s="159"/>
      <c r="F69" s="141"/>
      <c r="G69" s="258">
        <v>0</v>
      </c>
      <c r="H69" s="236">
        <v>0</v>
      </c>
      <c r="I69" s="236">
        <v>0</v>
      </c>
      <c r="J69" s="259">
        <v>0</v>
      </c>
      <c r="K69" s="87">
        <f t="shared" si="2"/>
        <v>0</v>
      </c>
    </row>
    <row r="70" spans="1:11" ht="13.5">
      <c r="A70" s="163" t="s">
        <v>111</v>
      </c>
      <c r="B70" s="153"/>
      <c r="C70" s="153"/>
      <c r="D70" s="153"/>
      <c r="E70" s="153"/>
      <c r="F70" s="154"/>
      <c r="G70" s="260">
        <v>7453</v>
      </c>
      <c r="H70" s="236">
        <v>2440</v>
      </c>
      <c r="I70" s="236">
        <v>17383</v>
      </c>
      <c r="J70" s="261">
        <v>71246</v>
      </c>
      <c r="K70" s="87">
        <f t="shared" si="2"/>
        <v>98522</v>
      </c>
    </row>
    <row r="71" spans="1:11" ht="13.5">
      <c r="A71" s="160" t="s">
        <v>204</v>
      </c>
      <c r="B71" s="144"/>
      <c r="C71" s="144"/>
      <c r="D71" s="144"/>
      <c r="E71" s="144"/>
      <c r="F71" s="145"/>
      <c r="G71" s="270">
        <v>96690</v>
      </c>
      <c r="H71" s="267">
        <v>0</v>
      </c>
      <c r="I71" s="267">
        <v>0</v>
      </c>
      <c r="J71" s="271">
        <v>141675</v>
      </c>
      <c r="K71" s="146">
        <f t="shared" si="2"/>
        <v>238365</v>
      </c>
    </row>
    <row r="72" spans="1:11" ht="13.5">
      <c r="A72" s="127"/>
      <c r="B72" s="134" t="s">
        <v>205</v>
      </c>
      <c r="C72" s="164"/>
      <c r="D72" s="130" t="s">
        <v>206</v>
      </c>
      <c r="E72" s="165"/>
      <c r="F72" s="125"/>
      <c r="G72" s="262">
        <v>18290</v>
      </c>
      <c r="H72" s="239">
        <v>0</v>
      </c>
      <c r="I72" s="239">
        <v>0</v>
      </c>
      <c r="J72" s="263">
        <v>36875</v>
      </c>
      <c r="K72" s="126">
        <f t="shared" si="2"/>
        <v>55165</v>
      </c>
    </row>
    <row r="73" spans="1:11" ht="13.5">
      <c r="A73" s="127"/>
      <c r="B73" s="129"/>
      <c r="C73" s="166"/>
      <c r="D73" s="130" t="s">
        <v>190</v>
      </c>
      <c r="E73" s="165"/>
      <c r="F73" s="125"/>
      <c r="G73" s="262">
        <v>78400</v>
      </c>
      <c r="H73" s="239">
        <v>0</v>
      </c>
      <c r="I73" s="239">
        <v>0</v>
      </c>
      <c r="J73" s="263">
        <v>102000</v>
      </c>
      <c r="K73" s="126">
        <f t="shared" si="2"/>
        <v>180400</v>
      </c>
    </row>
    <row r="74" spans="1:11" ht="13.5">
      <c r="A74" s="158"/>
      <c r="B74" s="140"/>
      <c r="C74" s="167"/>
      <c r="D74" s="161" t="s">
        <v>191</v>
      </c>
      <c r="E74" s="162"/>
      <c r="F74" s="150"/>
      <c r="G74" s="268">
        <v>0</v>
      </c>
      <c r="H74" s="241">
        <v>0</v>
      </c>
      <c r="I74" s="241">
        <v>0</v>
      </c>
      <c r="J74" s="269">
        <v>2800</v>
      </c>
      <c r="K74" s="151">
        <f t="shared" si="2"/>
        <v>2800</v>
      </c>
    </row>
    <row r="75" spans="1:11" ht="14.25" thickBot="1">
      <c r="A75" s="168" t="s">
        <v>112</v>
      </c>
      <c r="B75" s="169"/>
      <c r="C75" s="169"/>
      <c r="D75" s="169"/>
      <c r="E75" s="169"/>
      <c r="F75" s="170"/>
      <c r="G75" s="282">
        <v>7453</v>
      </c>
      <c r="H75" s="283">
        <v>0</v>
      </c>
      <c r="I75" s="283">
        <v>0</v>
      </c>
      <c r="J75" s="284">
        <v>46560</v>
      </c>
      <c r="K75" s="171">
        <f t="shared" si="2"/>
        <v>54013</v>
      </c>
    </row>
    <row r="76" spans="1:11" ht="13.5">
      <c r="A76" s="127" t="s">
        <v>207</v>
      </c>
      <c r="B76" s="132"/>
      <c r="C76" s="132"/>
      <c r="D76" s="132"/>
      <c r="E76" s="132"/>
      <c r="F76" s="133"/>
      <c r="G76" s="197"/>
      <c r="H76" s="198"/>
      <c r="I76" s="198"/>
      <c r="J76" s="198"/>
      <c r="K76" s="196"/>
    </row>
    <row r="77" spans="1:11" ht="13.5">
      <c r="A77" s="127"/>
      <c r="B77" s="172" t="s">
        <v>208</v>
      </c>
      <c r="C77" s="173"/>
      <c r="D77" s="173"/>
      <c r="E77" s="173"/>
      <c r="F77" s="174"/>
      <c r="G77" s="285">
        <v>0</v>
      </c>
      <c r="H77" s="245">
        <v>2440</v>
      </c>
      <c r="I77" s="245">
        <v>17383</v>
      </c>
      <c r="J77" s="289">
        <v>24686</v>
      </c>
      <c r="K77" s="175">
        <f>SUM(G77:J77)</f>
        <v>44509</v>
      </c>
    </row>
    <row r="78" spans="1:11" ht="14.25" thickBot="1">
      <c r="A78" s="127"/>
      <c r="B78" s="128" t="s">
        <v>209</v>
      </c>
      <c r="C78" s="132"/>
      <c r="D78" s="132"/>
      <c r="E78" s="132"/>
      <c r="F78" s="133"/>
      <c r="G78" s="286">
        <v>0</v>
      </c>
      <c r="H78" s="287">
        <v>0</v>
      </c>
      <c r="I78" s="287">
        <v>0</v>
      </c>
      <c r="J78" s="288">
        <v>0</v>
      </c>
      <c r="K78" s="176">
        <f>SUM(G78:J78)</f>
        <v>0</v>
      </c>
    </row>
    <row r="79" spans="1:11" ht="13.5">
      <c r="A79" s="177" t="s">
        <v>63</v>
      </c>
      <c r="B79" s="52"/>
      <c r="C79" s="52"/>
      <c r="D79" s="52"/>
      <c r="E79" s="52"/>
      <c r="F79" s="178"/>
      <c r="G79" s="290">
        <v>0</v>
      </c>
      <c r="H79" s="291">
        <v>0</v>
      </c>
      <c r="I79" s="291">
        <v>0</v>
      </c>
      <c r="J79" s="292">
        <v>0</v>
      </c>
      <c r="K79" s="179"/>
    </row>
    <row r="80" spans="1:11" ht="14.25" thickBot="1">
      <c r="A80" s="79" t="s">
        <v>113</v>
      </c>
      <c r="B80" s="53"/>
      <c r="C80" s="53"/>
      <c r="D80" s="53"/>
      <c r="E80" s="53"/>
      <c r="F80" s="180"/>
      <c r="G80" s="293">
        <v>0</v>
      </c>
      <c r="H80" s="294">
        <v>0</v>
      </c>
      <c r="I80" s="294">
        <v>0</v>
      </c>
      <c r="J80" s="295">
        <v>0</v>
      </c>
      <c r="K80" s="181"/>
    </row>
    <row r="81" spans="1:11" ht="13.5">
      <c r="A81" s="182" t="s">
        <v>64</v>
      </c>
      <c r="B81" s="183"/>
      <c r="C81" s="183"/>
      <c r="D81" s="183"/>
      <c r="E81" s="183"/>
      <c r="F81" s="184"/>
      <c r="G81" s="314">
        <f>SUM(G82:G83)</f>
        <v>30799</v>
      </c>
      <c r="H81" s="315">
        <f>SUM(H82:H83)</f>
        <v>30000</v>
      </c>
      <c r="I81" s="315">
        <f>SUM(I82:I83)</f>
        <v>68786</v>
      </c>
      <c r="J81" s="316">
        <f>SUM(J82:J83)</f>
        <v>61572</v>
      </c>
      <c r="K81" s="185">
        <f aca="true" t="shared" si="3" ref="K81:K92">SUM(G81:J81)</f>
        <v>191157</v>
      </c>
    </row>
    <row r="82" spans="1:11" ht="13.5">
      <c r="A82" s="127"/>
      <c r="B82" s="132"/>
      <c r="C82" s="132"/>
      <c r="D82" s="132"/>
      <c r="E82" s="55" t="s">
        <v>27</v>
      </c>
      <c r="F82" s="125"/>
      <c r="G82" s="317">
        <v>4081</v>
      </c>
      <c r="H82" s="318">
        <v>2250</v>
      </c>
      <c r="I82" s="318">
        <v>25296</v>
      </c>
      <c r="J82" s="319">
        <v>61572</v>
      </c>
      <c r="K82" s="126">
        <f t="shared" si="3"/>
        <v>93199</v>
      </c>
    </row>
    <row r="83" spans="1:11" ht="13.5">
      <c r="A83" s="158"/>
      <c r="B83" s="159"/>
      <c r="C83" s="159"/>
      <c r="D83" s="159"/>
      <c r="E83" s="56" t="s">
        <v>28</v>
      </c>
      <c r="F83" s="150"/>
      <c r="G83" s="320">
        <v>26718</v>
      </c>
      <c r="H83" s="321">
        <v>27750</v>
      </c>
      <c r="I83" s="321">
        <v>43490</v>
      </c>
      <c r="J83" s="322">
        <v>0</v>
      </c>
      <c r="K83" s="151">
        <f t="shared" si="3"/>
        <v>97958</v>
      </c>
    </row>
    <row r="84" spans="1:11" ht="13.5">
      <c r="A84" s="160" t="s">
        <v>65</v>
      </c>
      <c r="B84" s="144"/>
      <c r="C84" s="144"/>
      <c r="D84" s="144"/>
      <c r="E84" s="18"/>
      <c r="F84" s="145"/>
      <c r="G84" s="323">
        <f>SUM(G85:G86)</f>
        <v>17203</v>
      </c>
      <c r="H84" s="324">
        <f>SUM(H85:H86)</f>
        <v>0</v>
      </c>
      <c r="I84" s="324">
        <f>SUM(I85:I86)</f>
        <v>111507</v>
      </c>
      <c r="J84" s="324">
        <f>SUM(J85:J86)</f>
        <v>256205</v>
      </c>
      <c r="K84" s="146">
        <f t="shared" si="3"/>
        <v>384915</v>
      </c>
    </row>
    <row r="85" spans="1:11" ht="13.5">
      <c r="A85" s="127"/>
      <c r="B85" s="132"/>
      <c r="C85" s="132"/>
      <c r="D85" s="132"/>
      <c r="E85" s="55" t="s">
        <v>27</v>
      </c>
      <c r="F85" s="125"/>
      <c r="G85" s="262">
        <v>3451</v>
      </c>
      <c r="H85" s="239">
        <v>0</v>
      </c>
      <c r="I85" s="239">
        <v>56690</v>
      </c>
      <c r="J85" s="263">
        <v>102556</v>
      </c>
      <c r="K85" s="126">
        <f t="shared" si="3"/>
        <v>162697</v>
      </c>
    </row>
    <row r="86" spans="1:11" ht="13.5">
      <c r="A86" s="158"/>
      <c r="B86" s="159"/>
      <c r="C86" s="159"/>
      <c r="D86" s="159"/>
      <c r="E86" s="56" t="s">
        <v>28</v>
      </c>
      <c r="F86" s="150"/>
      <c r="G86" s="268">
        <v>13752</v>
      </c>
      <c r="H86" s="241">
        <v>0</v>
      </c>
      <c r="I86" s="241">
        <v>54817</v>
      </c>
      <c r="J86" s="269">
        <v>153649</v>
      </c>
      <c r="K86" s="151">
        <f t="shared" si="3"/>
        <v>222218</v>
      </c>
    </row>
    <row r="87" spans="1:11" ht="13.5">
      <c r="A87" s="498" t="s">
        <v>74</v>
      </c>
      <c r="B87" s="499"/>
      <c r="C87" s="499"/>
      <c r="D87" s="499"/>
      <c r="E87" s="186" t="s">
        <v>11</v>
      </c>
      <c r="F87" s="174"/>
      <c r="G87" s="270">
        <v>3451</v>
      </c>
      <c r="H87" s="267">
        <v>0</v>
      </c>
      <c r="I87" s="267">
        <v>54818</v>
      </c>
      <c r="J87" s="271">
        <v>102556</v>
      </c>
      <c r="K87" s="175">
        <f t="shared" si="3"/>
        <v>160825</v>
      </c>
    </row>
    <row r="88" spans="1:11" ht="13.5">
      <c r="A88" s="500"/>
      <c r="B88" s="501"/>
      <c r="C88" s="501"/>
      <c r="D88" s="501"/>
      <c r="E88" s="140" t="s">
        <v>12</v>
      </c>
      <c r="F88" s="141"/>
      <c r="G88" s="268">
        <v>6276</v>
      </c>
      <c r="H88" s="241">
        <v>0</v>
      </c>
      <c r="I88" s="241">
        <v>109635</v>
      </c>
      <c r="J88" s="269">
        <v>102556</v>
      </c>
      <c r="K88" s="142">
        <f t="shared" si="3"/>
        <v>218467</v>
      </c>
    </row>
    <row r="89" spans="1:11" ht="13.5">
      <c r="A89" s="498" t="s">
        <v>75</v>
      </c>
      <c r="B89" s="499"/>
      <c r="C89" s="499"/>
      <c r="D89" s="499"/>
      <c r="E89" s="186" t="s">
        <v>11</v>
      </c>
      <c r="F89" s="174"/>
      <c r="G89" s="270">
        <v>2806</v>
      </c>
      <c r="H89" s="267">
        <v>0</v>
      </c>
      <c r="I89" s="267">
        <v>11946</v>
      </c>
      <c r="J89" s="271">
        <v>27231</v>
      </c>
      <c r="K89" s="175">
        <f t="shared" si="3"/>
        <v>41983</v>
      </c>
    </row>
    <row r="90" spans="1:11" ht="13.5">
      <c r="A90" s="500"/>
      <c r="B90" s="501"/>
      <c r="C90" s="501"/>
      <c r="D90" s="501"/>
      <c r="E90" s="140" t="s">
        <v>12</v>
      </c>
      <c r="F90" s="141"/>
      <c r="G90" s="268">
        <v>5103</v>
      </c>
      <c r="H90" s="241">
        <v>0</v>
      </c>
      <c r="I90" s="241">
        <v>23892</v>
      </c>
      <c r="J90" s="269">
        <v>27231</v>
      </c>
      <c r="K90" s="142">
        <f t="shared" si="3"/>
        <v>56226</v>
      </c>
    </row>
    <row r="91" spans="1:11" ht="13.5">
      <c r="A91" s="498" t="s">
        <v>76</v>
      </c>
      <c r="B91" s="499"/>
      <c r="C91" s="499"/>
      <c r="D91" s="499"/>
      <c r="E91" s="186" t="s">
        <v>29</v>
      </c>
      <c r="F91" s="174"/>
      <c r="G91" s="270">
        <v>6257</v>
      </c>
      <c r="H91" s="267">
        <v>0</v>
      </c>
      <c r="I91" s="267">
        <v>66764</v>
      </c>
      <c r="J91" s="271">
        <v>129787</v>
      </c>
      <c r="K91" s="175">
        <f t="shared" si="3"/>
        <v>202808</v>
      </c>
    </row>
    <row r="92" spans="1:11" ht="14.25" thickBot="1">
      <c r="A92" s="502"/>
      <c r="B92" s="503"/>
      <c r="C92" s="503"/>
      <c r="D92" s="503"/>
      <c r="E92" s="187" t="s">
        <v>30</v>
      </c>
      <c r="F92" s="157"/>
      <c r="G92" s="296">
        <v>11379</v>
      </c>
      <c r="H92" s="297">
        <v>0</v>
      </c>
      <c r="I92" s="297">
        <v>133527</v>
      </c>
      <c r="J92" s="298">
        <v>129787</v>
      </c>
      <c r="K92" s="181">
        <f t="shared" si="3"/>
        <v>274693</v>
      </c>
    </row>
    <row r="93" spans="1:11" s="194" customFormat="1" ht="13.5">
      <c r="A93" s="188" t="s">
        <v>91</v>
      </c>
      <c r="B93" s="189"/>
      <c r="C93" s="190"/>
      <c r="D93" s="490" t="s">
        <v>84</v>
      </c>
      <c r="E93" s="491"/>
      <c r="F93" s="492"/>
      <c r="G93" s="191"/>
      <c r="H93" s="192"/>
      <c r="I93" s="192"/>
      <c r="J93" s="192"/>
      <c r="K93" s="193"/>
    </row>
    <row r="94" spans="1:11" ht="14.25" thickBot="1">
      <c r="A94" s="88"/>
      <c r="B94" s="195"/>
      <c r="C94" s="195" t="s">
        <v>210</v>
      </c>
      <c r="D94" s="493" t="s">
        <v>90</v>
      </c>
      <c r="E94" s="494"/>
      <c r="F94" s="495"/>
      <c r="G94" s="325">
        <f>G78/(G7-G9)*100</f>
        <v>0</v>
      </c>
      <c r="H94" s="326">
        <f>H78/(H7-H9)*100</f>
        <v>0</v>
      </c>
      <c r="I94" s="326">
        <f>I78/(I7-I9)*100</f>
        <v>0</v>
      </c>
      <c r="J94" s="326">
        <f>J78/(J7-J9)*100</f>
        <v>0</v>
      </c>
      <c r="K94" s="181">
        <f>K78/(K7-K9)*100</f>
        <v>0</v>
      </c>
    </row>
    <row r="95" spans="1:11" ht="13.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</row>
    <row r="97" spans="6:10" ht="13.5">
      <c r="F97"/>
      <c r="G97"/>
      <c r="H97"/>
      <c r="I97"/>
      <c r="J97"/>
    </row>
    <row r="98" spans="6:10" ht="13.5">
      <c r="F98"/>
      <c r="G98"/>
      <c r="H98"/>
      <c r="I98"/>
      <c r="J98"/>
    </row>
    <row r="99" spans="6:10" ht="13.5">
      <c r="F99"/>
      <c r="G99"/>
      <c r="H99"/>
      <c r="I99"/>
      <c r="J99"/>
    </row>
    <row r="100" spans="6:10" ht="13.5">
      <c r="F100"/>
      <c r="G100"/>
      <c r="H100"/>
      <c r="I100"/>
      <c r="J100"/>
    </row>
    <row r="101" spans="6:10" ht="13.5">
      <c r="F101"/>
      <c r="G101"/>
      <c r="H101"/>
      <c r="I101"/>
      <c r="J101"/>
    </row>
    <row r="102" spans="6:10" ht="13.5">
      <c r="F102"/>
      <c r="G102"/>
      <c r="H102"/>
      <c r="I102"/>
      <c r="J102"/>
    </row>
    <row r="103" spans="6:10" ht="13.5">
      <c r="F103"/>
      <c r="G103"/>
      <c r="H103"/>
      <c r="I103"/>
      <c r="J103"/>
    </row>
    <row r="104" spans="6:10" ht="13.5">
      <c r="F104"/>
      <c r="G104"/>
      <c r="H104"/>
      <c r="I104"/>
      <c r="J104"/>
    </row>
    <row r="105" spans="6:10" ht="13.5">
      <c r="F105"/>
      <c r="G105"/>
      <c r="H105"/>
      <c r="I105"/>
      <c r="J105"/>
    </row>
    <row r="106" spans="6:10" ht="13.5">
      <c r="F106"/>
      <c r="G106"/>
      <c r="H106"/>
      <c r="I106"/>
      <c r="J106"/>
    </row>
    <row r="107" spans="6:10" ht="13.5">
      <c r="F107"/>
      <c r="G107"/>
      <c r="H107"/>
      <c r="I107"/>
      <c r="J107"/>
    </row>
    <row r="108" spans="6:10" ht="13.5">
      <c r="F108"/>
      <c r="G108"/>
      <c r="H108"/>
      <c r="I108"/>
      <c r="J108"/>
    </row>
    <row r="109" spans="6:10" ht="13.5">
      <c r="F109"/>
      <c r="G109"/>
      <c r="H109"/>
      <c r="I109"/>
      <c r="J109"/>
    </row>
    <row r="110" spans="6:10" ht="13.5">
      <c r="F110"/>
      <c r="G110"/>
      <c r="H110"/>
      <c r="I110"/>
      <c r="J110"/>
    </row>
    <row r="111" spans="6:10" ht="13.5">
      <c r="F111"/>
      <c r="G111"/>
      <c r="H111"/>
      <c r="I111"/>
      <c r="J111"/>
    </row>
    <row r="112" spans="6:10" ht="13.5">
      <c r="F112"/>
      <c r="G112"/>
      <c r="H112"/>
      <c r="I112"/>
      <c r="J112"/>
    </row>
    <row r="113" spans="6:10" ht="13.5">
      <c r="F113"/>
      <c r="G113"/>
      <c r="H113"/>
      <c r="I113"/>
      <c r="J113"/>
    </row>
    <row r="114" spans="6:10" ht="13.5">
      <c r="F114"/>
      <c r="G114"/>
      <c r="H114"/>
      <c r="I114"/>
      <c r="J114"/>
    </row>
    <row r="115" spans="6:10" ht="13.5">
      <c r="F115"/>
      <c r="G115"/>
      <c r="H115"/>
      <c r="I115"/>
      <c r="J115"/>
    </row>
    <row r="116" spans="6:10" ht="13.5">
      <c r="F116"/>
      <c r="G116"/>
      <c r="H116"/>
      <c r="I116"/>
      <c r="J116"/>
    </row>
    <row r="117" spans="6:10" ht="13.5">
      <c r="F117"/>
      <c r="G117"/>
      <c r="H117"/>
      <c r="I117"/>
      <c r="J117"/>
    </row>
    <row r="118" spans="6:10" ht="13.5">
      <c r="F118"/>
      <c r="G118"/>
      <c r="H118"/>
      <c r="I118"/>
      <c r="J118"/>
    </row>
    <row r="119" spans="6:10" ht="13.5">
      <c r="F119"/>
      <c r="G119"/>
      <c r="H119"/>
      <c r="I119"/>
      <c r="J119"/>
    </row>
    <row r="120" spans="6:10" ht="13.5">
      <c r="F120"/>
      <c r="G120"/>
      <c r="H120"/>
      <c r="I120"/>
      <c r="J120"/>
    </row>
    <row r="121" spans="6:10" ht="13.5">
      <c r="F121"/>
      <c r="G121"/>
      <c r="H121"/>
      <c r="I121"/>
      <c r="J121"/>
    </row>
    <row r="122" spans="6:10" ht="13.5">
      <c r="F122"/>
      <c r="G122"/>
      <c r="H122"/>
      <c r="I122"/>
      <c r="J122"/>
    </row>
    <row r="123" spans="6:10" ht="13.5">
      <c r="F123"/>
      <c r="G123"/>
      <c r="H123"/>
      <c r="I123"/>
      <c r="J123"/>
    </row>
    <row r="124" spans="6:10" ht="13.5">
      <c r="F124"/>
      <c r="G124"/>
      <c r="H124"/>
      <c r="I124"/>
      <c r="J124"/>
    </row>
    <row r="125" spans="6:10" ht="13.5">
      <c r="F125"/>
      <c r="G125"/>
      <c r="H125"/>
      <c r="I125"/>
      <c r="J125"/>
    </row>
    <row r="126" spans="6:10" ht="13.5">
      <c r="F126"/>
      <c r="G126"/>
      <c r="H126"/>
      <c r="I126"/>
      <c r="J126"/>
    </row>
    <row r="127" spans="6:10" ht="13.5">
      <c r="F127"/>
      <c r="G127"/>
      <c r="H127"/>
      <c r="I127"/>
      <c r="J127"/>
    </row>
    <row r="128" spans="6:10" ht="13.5">
      <c r="F128"/>
      <c r="G128"/>
      <c r="H128"/>
      <c r="I128"/>
      <c r="J128"/>
    </row>
    <row r="129" spans="6:10" ht="13.5">
      <c r="F129"/>
      <c r="G129"/>
      <c r="H129"/>
      <c r="I129"/>
      <c r="J129"/>
    </row>
    <row r="130" spans="6:10" ht="13.5">
      <c r="F130"/>
      <c r="G130"/>
      <c r="H130"/>
      <c r="I130"/>
      <c r="J130"/>
    </row>
    <row r="131" spans="6:10" ht="13.5">
      <c r="F131"/>
      <c r="G131"/>
      <c r="H131"/>
      <c r="I131"/>
      <c r="J131"/>
    </row>
    <row r="132" spans="6:10" ht="13.5">
      <c r="F132"/>
      <c r="G132"/>
      <c r="H132"/>
      <c r="I132"/>
      <c r="J132"/>
    </row>
    <row r="133" spans="6:10" ht="13.5">
      <c r="F133"/>
      <c r="G133"/>
      <c r="H133"/>
      <c r="I133"/>
      <c r="J133"/>
    </row>
    <row r="134" spans="6:10" ht="13.5">
      <c r="F134"/>
      <c r="G134"/>
      <c r="H134"/>
      <c r="I134"/>
      <c r="J134"/>
    </row>
    <row r="135" spans="6:10" ht="13.5">
      <c r="F135"/>
      <c r="G135"/>
      <c r="H135"/>
      <c r="I135"/>
      <c r="J135"/>
    </row>
    <row r="136" spans="6:10" ht="13.5">
      <c r="F136"/>
      <c r="G136"/>
      <c r="H136"/>
      <c r="I136"/>
      <c r="J136"/>
    </row>
    <row r="137" spans="6:10" ht="13.5">
      <c r="F137"/>
      <c r="G137"/>
      <c r="H137"/>
      <c r="I137"/>
      <c r="J137"/>
    </row>
    <row r="138" spans="6:10" ht="13.5">
      <c r="F138"/>
      <c r="G138"/>
      <c r="H138"/>
      <c r="I138"/>
      <c r="J138"/>
    </row>
    <row r="139" spans="6:10" ht="13.5">
      <c r="F139"/>
      <c r="G139"/>
      <c r="H139"/>
      <c r="I139"/>
      <c r="J139"/>
    </row>
    <row r="140" spans="6:10" ht="13.5">
      <c r="F140"/>
      <c r="G140"/>
      <c r="H140"/>
      <c r="I140"/>
      <c r="J140"/>
    </row>
    <row r="141" spans="6:10" ht="13.5">
      <c r="F141"/>
      <c r="G141"/>
      <c r="H141"/>
      <c r="I141"/>
      <c r="J141"/>
    </row>
    <row r="142" spans="6:10" ht="13.5">
      <c r="F142"/>
      <c r="G142"/>
      <c r="H142"/>
      <c r="I142"/>
      <c r="J142"/>
    </row>
    <row r="143" spans="6:10" ht="13.5">
      <c r="F143"/>
      <c r="G143"/>
      <c r="H143"/>
      <c r="I143"/>
      <c r="J143"/>
    </row>
    <row r="144" spans="6:10" ht="13.5">
      <c r="F144"/>
      <c r="G144"/>
      <c r="H144"/>
      <c r="I144"/>
      <c r="J144"/>
    </row>
    <row r="145" spans="6:10" ht="13.5">
      <c r="F145"/>
      <c r="G145"/>
      <c r="H145"/>
      <c r="I145"/>
      <c r="J145"/>
    </row>
    <row r="146" spans="6:10" ht="13.5">
      <c r="F146"/>
      <c r="G146"/>
      <c r="H146"/>
      <c r="I146"/>
      <c r="J146"/>
    </row>
    <row r="147" spans="6:10" ht="13.5">
      <c r="F147"/>
      <c r="G147"/>
      <c r="H147"/>
      <c r="I147"/>
      <c r="J147"/>
    </row>
    <row r="148" spans="6:10" ht="13.5">
      <c r="F148"/>
      <c r="G148"/>
      <c r="H148"/>
      <c r="I148"/>
      <c r="J148"/>
    </row>
    <row r="149" spans="6:10" ht="13.5">
      <c r="F149"/>
      <c r="G149"/>
      <c r="H149"/>
      <c r="I149"/>
      <c r="J149"/>
    </row>
    <row r="150" spans="6:10" ht="13.5">
      <c r="F150"/>
      <c r="G150"/>
      <c r="H150"/>
      <c r="I150"/>
      <c r="J150"/>
    </row>
    <row r="151" spans="6:10" ht="13.5">
      <c r="F151"/>
      <c r="G151"/>
      <c r="H151"/>
      <c r="I151"/>
      <c r="J151"/>
    </row>
    <row r="152" spans="6:10" ht="13.5">
      <c r="F152"/>
      <c r="G152"/>
      <c r="H152"/>
      <c r="I152"/>
      <c r="J152"/>
    </row>
    <row r="153" spans="6:10" ht="13.5">
      <c r="F153"/>
      <c r="G153"/>
      <c r="H153"/>
      <c r="I153"/>
      <c r="J153"/>
    </row>
    <row r="154" spans="6:10" ht="13.5">
      <c r="F154"/>
      <c r="G154"/>
      <c r="H154"/>
      <c r="I154"/>
      <c r="J154"/>
    </row>
    <row r="155" spans="6:10" ht="13.5">
      <c r="F155"/>
      <c r="G155"/>
      <c r="H155"/>
      <c r="I155"/>
      <c r="J155"/>
    </row>
    <row r="156" spans="6:10" ht="13.5">
      <c r="F156"/>
      <c r="G156"/>
      <c r="H156"/>
      <c r="I156"/>
      <c r="J156"/>
    </row>
    <row r="157" spans="6:10" ht="13.5">
      <c r="F157"/>
      <c r="G157"/>
      <c r="H157"/>
      <c r="I157"/>
      <c r="J157"/>
    </row>
    <row r="158" spans="6:10" ht="13.5">
      <c r="F158"/>
      <c r="G158"/>
      <c r="H158"/>
      <c r="I158"/>
      <c r="J158"/>
    </row>
    <row r="159" spans="6:10" ht="13.5">
      <c r="F159"/>
      <c r="G159"/>
      <c r="H159"/>
      <c r="I159"/>
      <c r="J159"/>
    </row>
    <row r="160" spans="6:10" ht="13.5">
      <c r="F160"/>
      <c r="G160"/>
      <c r="H160"/>
      <c r="I160"/>
      <c r="J160"/>
    </row>
    <row r="161" spans="6:10" ht="13.5">
      <c r="F161"/>
      <c r="G161"/>
      <c r="H161"/>
      <c r="I161"/>
      <c r="J161"/>
    </row>
    <row r="162" spans="6:10" ht="13.5">
      <c r="F162"/>
      <c r="G162"/>
      <c r="H162"/>
      <c r="I162"/>
      <c r="J162"/>
    </row>
    <row r="163" spans="6:10" ht="13.5">
      <c r="F163"/>
      <c r="G163"/>
      <c r="H163"/>
      <c r="I163"/>
      <c r="J163"/>
    </row>
    <row r="164" spans="6:10" ht="13.5">
      <c r="F164"/>
      <c r="G164"/>
      <c r="H164"/>
      <c r="I164"/>
      <c r="J164"/>
    </row>
    <row r="165" spans="6:10" ht="13.5">
      <c r="F165"/>
      <c r="G165"/>
      <c r="H165"/>
      <c r="I165"/>
      <c r="J165"/>
    </row>
    <row r="166" spans="6:10" ht="13.5">
      <c r="F166"/>
      <c r="G166"/>
      <c r="H166"/>
      <c r="I166"/>
      <c r="J166"/>
    </row>
    <row r="167" spans="6:10" ht="13.5">
      <c r="F167"/>
      <c r="G167"/>
      <c r="H167"/>
      <c r="I167"/>
      <c r="J167"/>
    </row>
    <row r="168" spans="6:10" ht="13.5">
      <c r="F168"/>
      <c r="G168"/>
      <c r="H168"/>
      <c r="I168"/>
      <c r="J168"/>
    </row>
    <row r="169" spans="6:10" ht="13.5">
      <c r="F169"/>
      <c r="G169"/>
      <c r="H169"/>
      <c r="I169"/>
      <c r="J169"/>
    </row>
    <row r="170" spans="6:10" ht="13.5">
      <c r="F170"/>
      <c r="G170"/>
      <c r="H170"/>
      <c r="I170"/>
      <c r="J170"/>
    </row>
    <row r="171" spans="6:10" ht="13.5">
      <c r="F171"/>
      <c r="G171"/>
      <c r="H171"/>
      <c r="I171"/>
      <c r="J171"/>
    </row>
    <row r="172" spans="6:10" ht="13.5">
      <c r="F172"/>
      <c r="G172"/>
      <c r="H172"/>
      <c r="I172"/>
      <c r="J172"/>
    </row>
    <row r="173" spans="6:10" ht="13.5">
      <c r="F173"/>
      <c r="G173"/>
      <c r="H173"/>
      <c r="I173"/>
      <c r="J173"/>
    </row>
    <row r="174" spans="6:10" ht="13.5">
      <c r="F174"/>
      <c r="G174"/>
      <c r="H174"/>
      <c r="I174"/>
      <c r="J174"/>
    </row>
    <row r="175" spans="6:10" ht="13.5">
      <c r="F175"/>
      <c r="G175"/>
      <c r="H175"/>
      <c r="I175"/>
      <c r="J175"/>
    </row>
    <row r="176" spans="6:10" ht="13.5">
      <c r="F176"/>
      <c r="G176"/>
      <c r="H176"/>
      <c r="I176"/>
      <c r="J176"/>
    </row>
    <row r="177" spans="6:10" ht="13.5">
      <c r="F177"/>
      <c r="G177"/>
      <c r="H177"/>
      <c r="I177"/>
      <c r="J177"/>
    </row>
    <row r="178" spans="6:10" ht="13.5">
      <c r="F178"/>
      <c r="G178"/>
      <c r="H178"/>
      <c r="I178"/>
      <c r="J178"/>
    </row>
    <row r="179" spans="6:10" ht="13.5">
      <c r="F179"/>
      <c r="G179"/>
      <c r="H179"/>
      <c r="I179"/>
      <c r="J179"/>
    </row>
    <row r="180" spans="6:10" ht="13.5">
      <c r="F180"/>
      <c r="G180"/>
      <c r="H180"/>
      <c r="I180"/>
      <c r="J180"/>
    </row>
    <row r="181" spans="6:10" ht="13.5">
      <c r="F181"/>
      <c r="G181"/>
      <c r="H181"/>
      <c r="I181"/>
      <c r="J181"/>
    </row>
    <row r="182" spans="6:10" ht="13.5">
      <c r="F182"/>
      <c r="G182"/>
      <c r="H182"/>
      <c r="I182"/>
      <c r="J182"/>
    </row>
    <row r="183" spans="6:10" ht="13.5">
      <c r="F183"/>
      <c r="G183"/>
      <c r="H183"/>
      <c r="I183"/>
      <c r="J183"/>
    </row>
    <row r="184" spans="6:10" ht="13.5">
      <c r="F184"/>
      <c r="G184"/>
      <c r="H184"/>
      <c r="I184"/>
      <c r="J184"/>
    </row>
    <row r="185" spans="6:10" ht="13.5">
      <c r="F185"/>
      <c r="G185"/>
      <c r="H185"/>
      <c r="I185"/>
      <c r="J185"/>
    </row>
    <row r="186" spans="6:10" ht="13.5">
      <c r="F186"/>
      <c r="G186"/>
      <c r="H186"/>
      <c r="I186"/>
      <c r="J186"/>
    </row>
    <row r="187" spans="6:10" ht="13.5">
      <c r="F187"/>
      <c r="G187"/>
      <c r="H187"/>
      <c r="I187"/>
      <c r="J187"/>
    </row>
    <row r="188" spans="6:10" ht="13.5">
      <c r="F188"/>
      <c r="G188"/>
      <c r="H188"/>
      <c r="I188"/>
      <c r="J188"/>
    </row>
    <row r="189" spans="6:10" ht="13.5">
      <c r="F189"/>
      <c r="G189"/>
      <c r="H189"/>
      <c r="I189"/>
      <c r="J189"/>
    </row>
    <row r="190" spans="6:10" ht="13.5">
      <c r="F190"/>
      <c r="G190"/>
      <c r="H190"/>
      <c r="I190"/>
      <c r="J190"/>
    </row>
    <row r="191" spans="6:10" ht="13.5">
      <c r="F191"/>
      <c r="G191"/>
      <c r="H191"/>
      <c r="I191"/>
      <c r="J191"/>
    </row>
    <row r="192" spans="6:10" ht="13.5">
      <c r="F192"/>
      <c r="G192"/>
      <c r="H192"/>
      <c r="I192"/>
      <c r="J192"/>
    </row>
    <row r="193" spans="6:10" ht="13.5">
      <c r="F193"/>
      <c r="G193"/>
      <c r="H193"/>
      <c r="I193"/>
      <c r="J193"/>
    </row>
    <row r="194" spans="6:10" ht="13.5">
      <c r="F194"/>
      <c r="G194"/>
      <c r="H194"/>
      <c r="I194"/>
      <c r="J194"/>
    </row>
    <row r="195" spans="6:10" ht="13.5">
      <c r="F195"/>
      <c r="G195"/>
      <c r="H195"/>
      <c r="I195"/>
      <c r="J195"/>
    </row>
    <row r="196" spans="6:10" ht="13.5">
      <c r="F196"/>
      <c r="G196"/>
      <c r="H196"/>
      <c r="I196"/>
      <c r="J196"/>
    </row>
  </sheetData>
  <sheetProtection/>
  <mergeCells count="8">
    <mergeCell ref="D93:F93"/>
    <mergeCell ref="D94:F94"/>
    <mergeCell ref="K3:K4"/>
    <mergeCell ref="A87:D88"/>
    <mergeCell ref="A89:D90"/>
    <mergeCell ref="A91:D92"/>
    <mergeCell ref="E59:F59"/>
    <mergeCell ref="E60:F60"/>
  </mergeCells>
  <conditionalFormatting sqref="F1:F59 F61:F65536 A1:E65536 G1:IV65536">
    <cfRule type="cellIs" priority="1" dxfId="4" operator="equal" stopIfTrue="1">
      <formula>0</formula>
    </cfRule>
  </conditionalFormatting>
  <printOptions horizontalCentered="1" verticalCentered="1"/>
  <pageMargins left="1.062992125984252" right="0.7874015748031497" top="0.7874015748031497" bottom="0.7874015748031497" header="0.5118110236220472" footer="0.1968503937007874"/>
  <pageSetup errors="blank" horizontalDpi="600" verticalDpi="600" orientation="portrait" paperSize="9" scale="61" r:id="rId2"/>
  <headerFooter alignWithMargins="0">
    <oddFooter>&amp;C&amp;"ＭＳ Ｐゴシック,太字"&amp;18５　簡易水道事業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BK127"/>
  <sheetViews>
    <sheetView showZeros="0" view="pageBreakPreview" zoomScaleNormal="120" zoomScaleSheetLayoutView="100" zoomScalePageLayoutView="0" workbookViewId="0" topLeftCell="A1">
      <selection activeCell="A51" sqref="A51:IV129"/>
    </sheetView>
  </sheetViews>
  <sheetFormatPr defaultColWidth="9.00390625" defaultRowHeight="13.5"/>
  <cols>
    <col min="1" max="2" width="2.875" style="215" customWidth="1"/>
    <col min="3" max="3" width="9.00390625" style="215" customWidth="1"/>
    <col min="4" max="4" width="14.625" style="215" customWidth="1"/>
    <col min="5" max="9" width="13.75390625" style="89" customWidth="1"/>
    <col min="10" max="63" width="10.625" style="89" customWidth="1"/>
    <col min="64" max="16384" width="9.00390625" style="89" customWidth="1"/>
  </cols>
  <sheetData>
    <row r="1" spans="1:4" ht="13.5">
      <c r="A1" s="216"/>
      <c r="B1" s="216"/>
      <c r="C1" s="216"/>
      <c r="D1" s="216"/>
    </row>
    <row r="2" spans="1:9" ht="17.25" customHeight="1" thickBot="1">
      <c r="A2" s="40" t="s">
        <v>73</v>
      </c>
      <c r="B2" s="40"/>
      <c r="C2" s="216"/>
      <c r="D2" s="216"/>
      <c r="I2" s="215" t="s">
        <v>8</v>
      </c>
    </row>
    <row r="3" spans="1:63" ht="17.25" customHeight="1">
      <c r="A3" s="19" t="s">
        <v>57</v>
      </c>
      <c r="B3" s="20"/>
      <c r="C3" s="21"/>
      <c r="D3" s="83" t="s">
        <v>116</v>
      </c>
      <c r="E3" s="217" t="s">
        <v>58</v>
      </c>
      <c r="F3" s="217" t="s">
        <v>59</v>
      </c>
      <c r="G3" s="217" t="s">
        <v>60</v>
      </c>
      <c r="H3" s="217" t="s">
        <v>61</v>
      </c>
      <c r="I3" s="484" t="s">
        <v>9</v>
      </c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</row>
    <row r="4" spans="1:63" ht="17.25" customHeight="1" thickBot="1">
      <c r="A4" s="28"/>
      <c r="B4" s="29" t="s">
        <v>62</v>
      </c>
      <c r="C4" s="29"/>
      <c r="D4" s="38"/>
      <c r="E4" s="219" t="s">
        <v>39</v>
      </c>
      <c r="F4" s="219" t="s">
        <v>40</v>
      </c>
      <c r="G4" s="219" t="s">
        <v>0</v>
      </c>
      <c r="H4" s="219" t="s">
        <v>1</v>
      </c>
      <c r="I4" s="485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</row>
    <row r="5" spans="1:63" ht="17.25" customHeight="1">
      <c r="A5" s="220" t="s">
        <v>229</v>
      </c>
      <c r="B5" s="221"/>
      <c r="C5" s="41"/>
      <c r="D5" s="48"/>
      <c r="E5" s="327">
        <v>288076</v>
      </c>
      <c r="F5" s="328">
        <v>44600</v>
      </c>
      <c r="G5" s="328">
        <v>1135067</v>
      </c>
      <c r="H5" s="328">
        <v>2899752</v>
      </c>
      <c r="I5" s="222">
        <f>SUM(E5:H5)</f>
        <v>4367495</v>
      </c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</row>
    <row r="6" spans="1:63" ht="17.25" customHeight="1">
      <c r="A6" s="220"/>
      <c r="B6" s="223" t="s">
        <v>211</v>
      </c>
      <c r="C6" s="42"/>
      <c r="D6" s="49"/>
      <c r="E6" s="224"/>
      <c r="F6" s="225"/>
      <c r="G6" s="225"/>
      <c r="H6" s="225"/>
      <c r="I6" s="226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</row>
    <row r="7" spans="1:63" ht="17.25" customHeight="1">
      <c r="A7" s="220"/>
      <c r="B7" s="227"/>
      <c r="C7" s="43" t="s">
        <v>212</v>
      </c>
      <c r="D7" s="74" t="s">
        <v>2</v>
      </c>
      <c r="E7" s="244">
        <v>106804</v>
      </c>
      <c r="F7" s="245">
        <v>44600</v>
      </c>
      <c r="G7" s="245">
        <v>451903</v>
      </c>
      <c r="H7" s="245">
        <v>2261726</v>
      </c>
      <c r="I7" s="228">
        <f>SUM(E7:H7)</f>
        <v>2865033</v>
      </c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</row>
    <row r="8" spans="1:63" ht="17.25" customHeight="1">
      <c r="A8" s="220"/>
      <c r="B8" s="227"/>
      <c r="C8" s="44"/>
      <c r="D8" s="75" t="s">
        <v>3</v>
      </c>
      <c r="E8" s="299">
        <v>0</v>
      </c>
      <c r="F8" s="239">
        <v>0</v>
      </c>
      <c r="G8" s="239">
        <v>0</v>
      </c>
      <c r="H8" s="239">
        <v>0</v>
      </c>
      <c r="I8" s="229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</row>
    <row r="9" spans="1:63" ht="17.25" customHeight="1">
      <c r="A9" s="220"/>
      <c r="B9" s="227"/>
      <c r="C9" s="45"/>
      <c r="D9" s="76" t="s">
        <v>213</v>
      </c>
      <c r="E9" s="240">
        <v>0</v>
      </c>
      <c r="F9" s="241">
        <v>0</v>
      </c>
      <c r="G9" s="241">
        <v>96489</v>
      </c>
      <c r="H9" s="241">
        <v>0</v>
      </c>
      <c r="I9" s="230">
        <f aca="true" t="shared" si="0" ref="I9:I14">SUM(E9:H9)</f>
        <v>96489</v>
      </c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</row>
    <row r="10" spans="1:63" ht="17.25" customHeight="1">
      <c r="A10" s="220"/>
      <c r="B10" s="227"/>
      <c r="C10" s="46" t="s">
        <v>222</v>
      </c>
      <c r="D10" s="50"/>
      <c r="E10" s="237">
        <v>181272</v>
      </c>
      <c r="F10" s="236">
        <v>0</v>
      </c>
      <c r="G10" s="236">
        <v>257682</v>
      </c>
      <c r="H10" s="236">
        <v>456596</v>
      </c>
      <c r="I10" s="231">
        <f t="shared" si="0"/>
        <v>895550</v>
      </c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</row>
    <row r="11" spans="1:63" ht="17.25" customHeight="1">
      <c r="A11" s="220"/>
      <c r="B11" s="227"/>
      <c r="C11" s="46" t="s">
        <v>214</v>
      </c>
      <c r="D11" s="50"/>
      <c r="E11" s="237">
        <v>0</v>
      </c>
      <c r="F11" s="236">
        <v>0</v>
      </c>
      <c r="G11" s="236">
        <v>0</v>
      </c>
      <c r="H11" s="236">
        <v>116090</v>
      </c>
      <c r="I11" s="231">
        <f t="shared" si="0"/>
        <v>116090</v>
      </c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</row>
    <row r="12" spans="1:63" ht="17.25" customHeight="1">
      <c r="A12" s="220"/>
      <c r="B12" s="227"/>
      <c r="C12" s="46" t="s">
        <v>215</v>
      </c>
      <c r="D12" s="50"/>
      <c r="E12" s="237">
        <v>0</v>
      </c>
      <c r="F12" s="236">
        <v>0</v>
      </c>
      <c r="G12" s="236">
        <v>328993</v>
      </c>
      <c r="H12" s="236">
        <v>65340</v>
      </c>
      <c r="I12" s="231">
        <f t="shared" si="0"/>
        <v>394333</v>
      </c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</row>
    <row r="13" spans="1:63" ht="17.25" customHeight="1">
      <c r="A13" s="220"/>
      <c r="B13" s="227"/>
      <c r="C13" s="46" t="s">
        <v>216</v>
      </c>
      <c r="D13" s="50"/>
      <c r="E13" s="237">
        <v>0</v>
      </c>
      <c r="F13" s="236">
        <v>0</v>
      </c>
      <c r="G13" s="84">
        <v>0</v>
      </c>
      <c r="H13" s="300">
        <v>0</v>
      </c>
      <c r="I13" s="231">
        <f t="shared" si="0"/>
        <v>0</v>
      </c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</row>
    <row r="14" spans="1:63" ht="17.25" customHeight="1">
      <c r="A14" s="220"/>
      <c r="B14" s="227"/>
      <c r="C14" s="46" t="s">
        <v>217</v>
      </c>
      <c r="D14" s="50"/>
      <c r="E14" s="237">
        <v>0</v>
      </c>
      <c r="F14" s="236">
        <v>0</v>
      </c>
      <c r="G14" s="84">
        <v>0</v>
      </c>
      <c r="H14" s="300">
        <v>0</v>
      </c>
      <c r="I14" s="231">
        <f t="shared" si="0"/>
        <v>0</v>
      </c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</row>
    <row r="15" spans="1:63" ht="17.25" customHeight="1">
      <c r="A15" s="220"/>
      <c r="B15" s="227"/>
      <c r="C15" s="46" t="s">
        <v>4</v>
      </c>
      <c r="D15" s="50"/>
      <c r="E15" s="237">
        <v>0</v>
      </c>
      <c r="F15" s="236">
        <v>0</v>
      </c>
      <c r="G15" s="84">
        <v>0</v>
      </c>
      <c r="H15" s="300">
        <v>0</v>
      </c>
      <c r="I15" s="231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</row>
    <row r="16" spans="1:63" ht="17.25" customHeight="1">
      <c r="A16" s="220"/>
      <c r="B16" s="227"/>
      <c r="C16" s="46" t="s">
        <v>5</v>
      </c>
      <c r="D16" s="50"/>
      <c r="E16" s="237">
        <v>0</v>
      </c>
      <c r="F16" s="236">
        <v>0</v>
      </c>
      <c r="G16" s="84">
        <v>0</v>
      </c>
      <c r="H16" s="300">
        <v>0</v>
      </c>
      <c r="I16" s="231">
        <f>SUM(E16:H16)</f>
        <v>0</v>
      </c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</row>
    <row r="17" spans="1:63" ht="17.25" customHeight="1" thickBot="1">
      <c r="A17" s="232"/>
      <c r="B17" s="233"/>
      <c r="C17" s="47" t="s">
        <v>6</v>
      </c>
      <c r="D17" s="51"/>
      <c r="E17" s="246">
        <v>0</v>
      </c>
      <c r="F17" s="247">
        <v>0</v>
      </c>
      <c r="G17" s="242">
        <v>0</v>
      </c>
      <c r="H17" s="294">
        <v>0</v>
      </c>
      <c r="I17" s="234">
        <f>SUM(E17:H17)</f>
        <v>0</v>
      </c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</row>
    <row r="18" spans="1:63" ht="17.25" customHeight="1">
      <c r="A18" s="220"/>
      <c r="B18" s="227" t="s">
        <v>218</v>
      </c>
      <c r="C18" s="41"/>
      <c r="D18" s="48"/>
      <c r="E18" s="356">
        <v>0</v>
      </c>
      <c r="F18" s="198"/>
      <c r="G18" s="198"/>
      <c r="H18" s="198"/>
      <c r="I18" s="235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</row>
    <row r="19" spans="1:63" ht="17.25" customHeight="1">
      <c r="A19" s="220"/>
      <c r="B19" s="227"/>
      <c r="C19" s="508" t="s">
        <v>114</v>
      </c>
      <c r="D19" s="509"/>
      <c r="E19" s="260">
        <v>0</v>
      </c>
      <c r="F19" s="236">
        <v>0</v>
      </c>
      <c r="G19" s="236">
        <v>0</v>
      </c>
      <c r="H19" s="261">
        <v>105000</v>
      </c>
      <c r="I19" s="231">
        <f aca="true" t="shared" si="1" ref="I19:I29">SUM(E19:H19)</f>
        <v>105000</v>
      </c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</row>
    <row r="20" spans="1:63" ht="17.25" customHeight="1">
      <c r="A20" s="220"/>
      <c r="B20" s="227"/>
      <c r="C20" s="46" t="s">
        <v>93</v>
      </c>
      <c r="D20" s="50"/>
      <c r="E20" s="260">
        <v>49800</v>
      </c>
      <c r="F20" s="236">
        <v>0</v>
      </c>
      <c r="G20" s="236">
        <v>104917</v>
      </c>
      <c r="H20" s="261">
        <v>257234</v>
      </c>
      <c r="I20" s="231">
        <f t="shared" si="1"/>
        <v>411951</v>
      </c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</row>
    <row r="21" spans="1:63" ht="17.25" customHeight="1">
      <c r="A21" s="220"/>
      <c r="B21" s="227"/>
      <c r="C21" s="46" t="s">
        <v>94</v>
      </c>
      <c r="D21" s="50"/>
      <c r="E21" s="260">
        <v>133100</v>
      </c>
      <c r="F21" s="236">
        <v>44600</v>
      </c>
      <c r="G21" s="236">
        <v>319608</v>
      </c>
      <c r="H21" s="261">
        <v>980758</v>
      </c>
      <c r="I21" s="231">
        <f t="shared" si="1"/>
        <v>1478066</v>
      </c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ht="17.25" customHeight="1">
      <c r="A22" s="220"/>
      <c r="B22" s="227"/>
      <c r="C22" s="46" t="s">
        <v>95</v>
      </c>
      <c r="D22" s="50"/>
      <c r="E22" s="260">
        <v>63297</v>
      </c>
      <c r="F22" s="236">
        <v>0</v>
      </c>
      <c r="G22" s="236">
        <v>614053</v>
      </c>
      <c r="H22" s="261">
        <v>1240491</v>
      </c>
      <c r="I22" s="231">
        <f t="shared" si="1"/>
        <v>1917841</v>
      </c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</row>
    <row r="23" spans="1:63" ht="17.25" customHeight="1">
      <c r="A23" s="220"/>
      <c r="B23" s="227"/>
      <c r="C23" s="46" t="s">
        <v>101</v>
      </c>
      <c r="D23" s="50"/>
      <c r="E23" s="260">
        <v>0</v>
      </c>
      <c r="F23" s="236">
        <v>0</v>
      </c>
      <c r="G23" s="236">
        <v>0</v>
      </c>
      <c r="H23" s="261">
        <v>141555</v>
      </c>
      <c r="I23" s="231">
        <f t="shared" si="1"/>
        <v>141555</v>
      </c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</row>
    <row r="24" spans="1:63" ht="17.25" customHeight="1">
      <c r="A24" s="220"/>
      <c r="B24" s="227"/>
      <c r="C24" s="46" t="s">
        <v>96</v>
      </c>
      <c r="D24" s="50"/>
      <c r="E24" s="260">
        <v>41879</v>
      </c>
      <c r="F24" s="236">
        <v>0</v>
      </c>
      <c r="G24" s="236">
        <v>96489</v>
      </c>
      <c r="H24" s="261">
        <v>174714</v>
      </c>
      <c r="I24" s="231">
        <f t="shared" si="1"/>
        <v>313082</v>
      </c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</row>
    <row r="25" spans="1:63" ht="17.25" customHeight="1">
      <c r="A25" s="220"/>
      <c r="B25" s="227"/>
      <c r="C25" s="46" t="s">
        <v>97</v>
      </c>
      <c r="D25" s="50"/>
      <c r="E25" s="260">
        <v>0</v>
      </c>
      <c r="F25" s="236">
        <v>0</v>
      </c>
      <c r="G25" s="236">
        <v>0</v>
      </c>
      <c r="H25" s="261">
        <v>0</v>
      </c>
      <c r="I25" s="231">
        <f t="shared" si="1"/>
        <v>0</v>
      </c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</row>
    <row r="26" spans="1:63" ht="17.25" customHeight="1">
      <c r="A26" s="220"/>
      <c r="B26" s="227"/>
      <c r="C26" s="46" t="s">
        <v>98</v>
      </c>
      <c r="D26" s="50"/>
      <c r="E26" s="260">
        <v>0</v>
      </c>
      <c r="F26" s="236">
        <v>0</v>
      </c>
      <c r="G26" s="236">
        <v>0</v>
      </c>
      <c r="H26" s="261">
        <v>0</v>
      </c>
      <c r="I26" s="231">
        <f t="shared" si="1"/>
        <v>0</v>
      </c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</row>
    <row r="27" spans="1:63" ht="17.25" customHeight="1">
      <c r="A27" s="220"/>
      <c r="B27" s="227"/>
      <c r="C27" s="46" t="s">
        <v>219</v>
      </c>
      <c r="D27" s="50"/>
      <c r="E27" s="260">
        <v>0</v>
      </c>
      <c r="F27" s="236">
        <v>0</v>
      </c>
      <c r="G27" s="236">
        <v>0</v>
      </c>
      <c r="H27" s="261">
        <v>0</v>
      </c>
      <c r="I27" s="231">
        <f t="shared" si="1"/>
        <v>0</v>
      </c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</row>
    <row r="28" spans="1:63" ht="17.25" customHeight="1">
      <c r="A28" s="220"/>
      <c r="B28" s="227"/>
      <c r="C28" s="46" t="s">
        <v>220</v>
      </c>
      <c r="D28" s="50"/>
      <c r="E28" s="260">
        <v>0</v>
      </c>
      <c r="F28" s="236">
        <v>0</v>
      </c>
      <c r="G28" s="236">
        <v>0</v>
      </c>
      <c r="H28" s="261">
        <v>0</v>
      </c>
      <c r="I28" s="231">
        <f t="shared" si="1"/>
        <v>0</v>
      </c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</row>
    <row r="29" spans="1:63" ht="17.25" customHeight="1" thickBot="1">
      <c r="A29" s="355"/>
      <c r="B29" s="233"/>
      <c r="C29" s="47" t="s">
        <v>99</v>
      </c>
      <c r="D29" s="51"/>
      <c r="E29" s="272">
        <v>0</v>
      </c>
      <c r="F29" s="247">
        <v>0</v>
      </c>
      <c r="G29" s="247">
        <v>0</v>
      </c>
      <c r="H29" s="273">
        <v>0</v>
      </c>
      <c r="I29" s="234">
        <f t="shared" si="1"/>
        <v>0</v>
      </c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</row>
    <row r="32" spans="4:8" ht="13.5">
      <c r="D32"/>
      <c r="E32"/>
      <c r="F32"/>
      <c r="G32"/>
      <c r="H32"/>
    </row>
    <row r="33" spans="4:8" ht="13.5">
      <c r="D33"/>
      <c r="E33"/>
      <c r="F33"/>
      <c r="G33"/>
      <c r="H33"/>
    </row>
    <row r="34" spans="4:8" ht="13.5">
      <c r="D34"/>
      <c r="E34"/>
      <c r="F34"/>
      <c r="G34"/>
      <c r="H34"/>
    </row>
    <row r="35" spans="4:8" ht="13.5">
      <c r="D35"/>
      <c r="E35"/>
      <c r="F35"/>
      <c r="G35"/>
      <c r="H35"/>
    </row>
    <row r="36" spans="4:8" ht="13.5">
      <c r="D36"/>
      <c r="E36"/>
      <c r="F36"/>
      <c r="G36"/>
      <c r="H36"/>
    </row>
    <row r="37" spans="4:8" ht="13.5">
      <c r="D37"/>
      <c r="E37"/>
      <c r="F37"/>
      <c r="G37"/>
      <c r="H37"/>
    </row>
    <row r="38" spans="4:8" ht="13.5">
      <c r="D38"/>
      <c r="E38"/>
      <c r="F38"/>
      <c r="G38"/>
      <c r="H38"/>
    </row>
    <row r="39" spans="4:8" ht="13.5">
      <c r="D39"/>
      <c r="E39"/>
      <c r="F39"/>
      <c r="G39"/>
      <c r="H39"/>
    </row>
    <row r="40" spans="4:8" ht="13.5">
      <c r="D40"/>
      <c r="E40"/>
      <c r="F40"/>
      <c r="G40"/>
      <c r="H40"/>
    </row>
    <row r="41" spans="4:8" ht="13.5">
      <c r="D41"/>
      <c r="E41"/>
      <c r="F41"/>
      <c r="G41"/>
      <c r="H41"/>
    </row>
    <row r="42" spans="4:8" ht="13.5">
      <c r="D42"/>
      <c r="E42"/>
      <c r="F42"/>
      <c r="G42"/>
      <c r="H42"/>
    </row>
    <row r="43" spans="4:8" ht="13.5">
      <c r="D43"/>
      <c r="E43"/>
      <c r="F43"/>
      <c r="G43"/>
      <c r="H43"/>
    </row>
    <row r="44" spans="4:8" ht="13.5">
      <c r="D44"/>
      <c r="E44"/>
      <c r="F44"/>
      <c r="G44"/>
      <c r="H44"/>
    </row>
    <row r="45" spans="4:8" ht="13.5">
      <c r="D45"/>
      <c r="E45"/>
      <c r="F45"/>
      <c r="G45"/>
      <c r="H45"/>
    </row>
    <row r="46" spans="4:8" ht="13.5">
      <c r="D46"/>
      <c r="E46"/>
      <c r="F46"/>
      <c r="G46"/>
      <c r="H46"/>
    </row>
    <row r="47" spans="4:8" ht="13.5">
      <c r="D47"/>
      <c r="E47"/>
      <c r="F47"/>
      <c r="G47"/>
      <c r="H47"/>
    </row>
    <row r="48" spans="4:8" ht="13.5">
      <c r="D48"/>
      <c r="E48"/>
      <c r="F48"/>
      <c r="G48"/>
      <c r="H48"/>
    </row>
    <row r="49" spans="4:8" ht="13.5">
      <c r="D49"/>
      <c r="E49"/>
      <c r="F49"/>
      <c r="G49"/>
      <c r="H49"/>
    </row>
    <row r="50" spans="4:8" ht="13.5">
      <c r="D50"/>
      <c r="E50"/>
      <c r="F50"/>
      <c r="G50"/>
      <c r="H50"/>
    </row>
    <row r="51" spans="4:8" ht="13.5">
      <c r="D51"/>
      <c r="E51"/>
      <c r="F51"/>
      <c r="G51"/>
      <c r="H51"/>
    </row>
    <row r="52" spans="4:8" ht="13.5">
      <c r="D52"/>
      <c r="E52"/>
      <c r="F52"/>
      <c r="G52"/>
      <c r="H52"/>
    </row>
    <row r="53" spans="4:8" ht="13.5">
      <c r="D53"/>
      <c r="E53"/>
      <c r="F53"/>
      <c r="G53"/>
      <c r="H53"/>
    </row>
    <row r="54" spans="4:8" ht="13.5">
      <c r="D54"/>
      <c r="E54"/>
      <c r="F54"/>
      <c r="G54"/>
      <c r="H54"/>
    </row>
    <row r="55" spans="4:8" ht="13.5">
      <c r="D55"/>
      <c r="E55"/>
      <c r="F55"/>
      <c r="G55"/>
      <c r="H55"/>
    </row>
    <row r="56" spans="4:8" ht="13.5">
      <c r="D56"/>
      <c r="E56"/>
      <c r="F56"/>
      <c r="G56"/>
      <c r="H56"/>
    </row>
    <row r="57" spans="4:8" ht="13.5">
      <c r="D57"/>
      <c r="E57"/>
      <c r="F57"/>
      <c r="G57"/>
      <c r="H57"/>
    </row>
    <row r="58" spans="4:8" ht="13.5">
      <c r="D58"/>
      <c r="E58"/>
      <c r="F58"/>
      <c r="G58"/>
      <c r="H58"/>
    </row>
    <row r="59" spans="4:8" ht="13.5">
      <c r="D59"/>
      <c r="E59"/>
      <c r="F59"/>
      <c r="G59"/>
      <c r="H59"/>
    </row>
    <row r="60" spans="4:8" ht="13.5">
      <c r="D60"/>
      <c r="E60"/>
      <c r="F60"/>
      <c r="G60"/>
      <c r="H60"/>
    </row>
    <row r="61" spans="4:8" ht="13.5">
      <c r="D61"/>
      <c r="E61"/>
      <c r="F61"/>
      <c r="G61"/>
      <c r="H61"/>
    </row>
    <row r="62" spans="4:8" ht="13.5">
      <c r="D62"/>
      <c r="E62"/>
      <c r="F62"/>
      <c r="G62"/>
      <c r="H62"/>
    </row>
    <row r="63" spans="4:8" ht="13.5">
      <c r="D63"/>
      <c r="E63"/>
      <c r="F63"/>
      <c r="G63"/>
      <c r="H63"/>
    </row>
    <row r="64" spans="4:8" ht="13.5">
      <c r="D64"/>
      <c r="E64"/>
      <c r="F64"/>
      <c r="G64"/>
      <c r="H64"/>
    </row>
    <row r="65" spans="4:8" ht="13.5">
      <c r="D65"/>
      <c r="E65"/>
      <c r="F65"/>
      <c r="G65"/>
      <c r="H65"/>
    </row>
    <row r="66" spans="4:8" ht="13.5">
      <c r="D66"/>
      <c r="E66"/>
      <c r="F66"/>
      <c r="G66"/>
      <c r="H66"/>
    </row>
    <row r="67" spans="4:8" ht="13.5">
      <c r="D67"/>
      <c r="E67"/>
      <c r="F67"/>
      <c r="G67"/>
      <c r="H67"/>
    </row>
    <row r="68" spans="4:8" ht="13.5">
      <c r="D68"/>
      <c r="E68"/>
      <c r="F68"/>
      <c r="G68"/>
      <c r="H68"/>
    </row>
    <row r="69" spans="4:8" ht="13.5">
      <c r="D69"/>
      <c r="E69"/>
      <c r="F69"/>
      <c r="G69"/>
      <c r="H69"/>
    </row>
    <row r="70" spans="4:8" ht="13.5">
      <c r="D70"/>
      <c r="E70"/>
      <c r="F70"/>
      <c r="G70"/>
      <c r="H70"/>
    </row>
    <row r="71" spans="4:8" ht="13.5">
      <c r="D71"/>
      <c r="E71"/>
      <c r="F71"/>
      <c r="G71"/>
      <c r="H71"/>
    </row>
    <row r="72" spans="4:8" ht="13.5">
      <c r="D72"/>
      <c r="E72"/>
      <c r="F72"/>
      <c r="G72"/>
      <c r="H72"/>
    </row>
    <row r="73" spans="4:8" ht="13.5">
      <c r="D73"/>
      <c r="E73"/>
      <c r="F73"/>
      <c r="G73"/>
      <c r="H73"/>
    </row>
    <row r="74" spans="4:8" ht="13.5">
      <c r="D74"/>
      <c r="E74"/>
      <c r="F74"/>
      <c r="G74"/>
      <c r="H74"/>
    </row>
    <row r="75" spans="4:8" ht="13.5">
      <c r="D75"/>
      <c r="E75"/>
      <c r="F75"/>
      <c r="G75"/>
      <c r="H75"/>
    </row>
    <row r="76" spans="4:8" ht="13.5">
      <c r="D76"/>
      <c r="E76"/>
      <c r="F76"/>
      <c r="G76"/>
      <c r="H76"/>
    </row>
    <row r="77" spans="4:8" ht="13.5">
      <c r="D77"/>
      <c r="E77"/>
      <c r="F77"/>
      <c r="G77"/>
      <c r="H77"/>
    </row>
    <row r="78" spans="4:8" ht="13.5">
      <c r="D78"/>
      <c r="E78"/>
      <c r="F78"/>
      <c r="G78"/>
      <c r="H78"/>
    </row>
    <row r="79" spans="4:8" ht="13.5">
      <c r="D79"/>
      <c r="E79"/>
      <c r="F79"/>
      <c r="G79"/>
      <c r="H79"/>
    </row>
    <row r="80" spans="4:8" ht="13.5">
      <c r="D80"/>
      <c r="E80"/>
      <c r="F80"/>
      <c r="G80"/>
      <c r="H80"/>
    </row>
    <row r="81" spans="4:8" ht="13.5">
      <c r="D81"/>
      <c r="E81"/>
      <c r="F81"/>
      <c r="G81"/>
      <c r="H81"/>
    </row>
    <row r="82" spans="4:8" ht="13.5">
      <c r="D82"/>
      <c r="E82"/>
      <c r="F82"/>
      <c r="G82"/>
      <c r="H82"/>
    </row>
    <row r="83" spans="4:8" ht="13.5">
      <c r="D83"/>
      <c r="E83"/>
      <c r="F83"/>
      <c r="G83"/>
      <c r="H83"/>
    </row>
    <row r="84" spans="4:8" ht="13.5">
      <c r="D84"/>
      <c r="E84"/>
      <c r="F84"/>
      <c r="G84"/>
      <c r="H84"/>
    </row>
    <row r="85" spans="4:8" ht="13.5">
      <c r="D85"/>
      <c r="E85"/>
      <c r="F85"/>
      <c r="G85"/>
      <c r="H85"/>
    </row>
    <row r="86" spans="4:8" ht="13.5">
      <c r="D86"/>
      <c r="E86"/>
      <c r="F86"/>
      <c r="G86"/>
      <c r="H86"/>
    </row>
    <row r="87" spans="4:8" ht="13.5">
      <c r="D87"/>
      <c r="E87"/>
      <c r="F87"/>
      <c r="G87"/>
      <c r="H87"/>
    </row>
    <row r="88" spans="4:8" ht="13.5">
      <c r="D88"/>
      <c r="E88"/>
      <c r="F88"/>
      <c r="G88"/>
      <c r="H88"/>
    </row>
    <row r="89" spans="4:8" ht="13.5">
      <c r="D89"/>
      <c r="E89"/>
      <c r="F89"/>
      <c r="G89"/>
      <c r="H89"/>
    </row>
    <row r="90" spans="4:8" ht="13.5">
      <c r="D90"/>
      <c r="E90"/>
      <c r="F90"/>
      <c r="G90"/>
      <c r="H90"/>
    </row>
    <row r="91" spans="4:8" ht="13.5">
      <c r="D91"/>
      <c r="E91"/>
      <c r="F91"/>
      <c r="G91"/>
      <c r="H91"/>
    </row>
    <row r="92" spans="4:8" ht="13.5">
      <c r="D92"/>
      <c r="E92"/>
      <c r="F92"/>
      <c r="G92"/>
      <c r="H92"/>
    </row>
    <row r="93" spans="4:8" ht="13.5">
      <c r="D93"/>
      <c r="E93"/>
      <c r="F93"/>
      <c r="G93"/>
      <c r="H93"/>
    </row>
    <row r="94" spans="4:8" ht="13.5">
      <c r="D94"/>
      <c r="E94"/>
      <c r="F94"/>
      <c r="G94"/>
      <c r="H94"/>
    </row>
    <row r="95" spans="4:8" ht="13.5">
      <c r="D95"/>
      <c r="E95"/>
      <c r="F95"/>
      <c r="G95"/>
      <c r="H95"/>
    </row>
    <row r="96" spans="4:8" ht="13.5">
      <c r="D96"/>
      <c r="E96"/>
      <c r="F96"/>
      <c r="G96"/>
      <c r="H96"/>
    </row>
    <row r="97" spans="4:8" ht="13.5">
      <c r="D97"/>
      <c r="E97"/>
      <c r="F97"/>
      <c r="G97"/>
      <c r="H97"/>
    </row>
    <row r="98" spans="4:8" ht="13.5">
      <c r="D98"/>
      <c r="E98"/>
      <c r="F98"/>
      <c r="G98"/>
      <c r="H98"/>
    </row>
    <row r="99" spans="4:8" ht="13.5">
      <c r="D99"/>
      <c r="E99"/>
      <c r="F99"/>
      <c r="G99"/>
      <c r="H99"/>
    </row>
    <row r="100" spans="4:8" ht="13.5">
      <c r="D100"/>
      <c r="E100"/>
      <c r="F100"/>
      <c r="G100"/>
      <c r="H100"/>
    </row>
    <row r="101" spans="4:8" ht="13.5">
      <c r="D101"/>
      <c r="E101"/>
      <c r="F101"/>
      <c r="G101"/>
      <c r="H101"/>
    </row>
    <row r="102" spans="4:8" ht="13.5">
      <c r="D102"/>
      <c r="E102"/>
      <c r="F102"/>
      <c r="G102"/>
      <c r="H102"/>
    </row>
    <row r="103" spans="4:8" ht="13.5">
      <c r="D103"/>
      <c r="E103"/>
      <c r="F103"/>
      <c r="G103"/>
      <c r="H103"/>
    </row>
    <row r="104" spans="4:8" ht="13.5">
      <c r="D104"/>
      <c r="E104"/>
      <c r="F104"/>
      <c r="G104"/>
      <c r="H104"/>
    </row>
    <row r="105" spans="4:8" ht="13.5">
      <c r="D105"/>
      <c r="E105"/>
      <c r="F105"/>
      <c r="G105"/>
      <c r="H105"/>
    </row>
    <row r="106" spans="4:8" ht="13.5">
      <c r="D106"/>
      <c r="E106"/>
      <c r="F106"/>
      <c r="G106"/>
      <c r="H106"/>
    </row>
    <row r="107" spans="4:8" ht="13.5">
      <c r="D107"/>
      <c r="E107"/>
      <c r="F107"/>
      <c r="G107"/>
      <c r="H107"/>
    </row>
    <row r="108" spans="4:8" ht="13.5">
      <c r="D108"/>
      <c r="E108"/>
      <c r="F108"/>
      <c r="G108"/>
      <c r="H108"/>
    </row>
    <row r="109" spans="4:8" ht="13.5">
      <c r="D109"/>
      <c r="E109"/>
      <c r="F109"/>
      <c r="G109"/>
      <c r="H109"/>
    </row>
    <row r="110" spans="4:8" ht="13.5">
      <c r="D110"/>
      <c r="E110"/>
      <c r="F110"/>
      <c r="G110"/>
      <c r="H110"/>
    </row>
    <row r="111" spans="4:8" ht="13.5">
      <c r="D111"/>
      <c r="E111"/>
      <c r="F111"/>
      <c r="G111"/>
      <c r="H111"/>
    </row>
    <row r="112" spans="4:8" ht="13.5">
      <c r="D112"/>
      <c r="E112"/>
      <c r="F112"/>
      <c r="G112"/>
      <c r="H112"/>
    </row>
    <row r="113" spans="4:8" ht="13.5">
      <c r="D113"/>
      <c r="E113"/>
      <c r="F113"/>
      <c r="G113"/>
      <c r="H113"/>
    </row>
    <row r="114" spans="4:8" ht="13.5">
      <c r="D114"/>
      <c r="E114"/>
      <c r="F114"/>
      <c r="G114"/>
      <c r="H114"/>
    </row>
    <row r="115" spans="4:8" ht="13.5">
      <c r="D115"/>
      <c r="E115"/>
      <c r="F115"/>
      <c r="G115"/>
      <c r="H115"/>
    </row>
    <row r="116" spans="4:8" ht="13.5">
      <c r="D116"/>
      <c r="E116"/>
      <c r="F116"/>
      <c r="G116"/>
      <c r="H116"/>
    </row>
    <row r="117" spans="4:8" ht="13.5">
      <c r="D117"/>
      <c r="E117"/>
      <c r="F117"/>
      <c r="G117"/>
      <c r="H117"/>
    </row>
    <row r="118" spans="4:8" ht="13.5">
      <c r="D118"/>
      <c r="E118"/>
      <c r="F118"/>
      <c r="G118"/>
      <c r="H118"/>
    </row>
    <row r="119" spans="4:8" ht="13.5">
      <c r="D119"/>
      <c r="E119"/>
      <c r="F119"/>
      <c r="G119"/>
      <c r="H119"/>
    </row>
    <row r="120" spans="4:8" ht="13.5">
      <c r="D120"/>
      <c r="E120"/>
      <c r="F120"/>
      <c r="G120"/>
      <c r="H120"/>
    </row>
    <row r="121" spans="4:8" ht="13.5">
      <c r="D121"/>
      <c r="E121"/>
      <c r="F121"/>
      <c r="G121"/>
      <c r="H121"/>
    </row>
    <row r="122" spans="4:8" ht="13.5">
      <c r="D122"/>
      <c r="E122"/>
      <c r="F122"/>
      <c r="G122"/>
      <c r="H122"/>
    </row>
    <row r="123" spans="4:8" ht="13.5">
      <c r="D123"/>
      <c r="E123"/>
      <c r="F123"/>
      <c r="G123"/>
      <c r="H123"/>
    </row>
    <row r="124" spans="4:8" ht="13.5">
      <c r="D124"/>
      <c r="E124"/>
      <c r="F124"/>
      <c r="G124"/>
      <c r="H124"/>
    </row>
    <row r="125" spans="4:8" ht="13.5">
      <c r="D125"/>
      <c r="E125"/>
      <c r="F125"/>
      <c r="G125"/>
      <c r="H125"/>
    </row>
    <row r="126" spans="4:8" ht="13.5">
      <c r="D126"/>
      <c r="E126"/>
      <c r="F126"/>
      <c r="G126"/>
      <c r="H126"/>
    </row>
    <row r="127" spans="4:8" ht="13.5">
      <c r="D127"/>
      <c r="E127"/>
      <c r="F127"/>
      <c r="G127"/>
      <c r="H127"/>
    </row>
  </sheetData>
  <sheetProtection/>
  <mergeCells count="2">
    <mergeCell ref="I3:I4"/>
    <mergeCell ref="C19:D19"/>
  </mergeCells>
  <conditionalFormatting sqref="A1:IV65536">
    <cfRule type="cellIs" priority="1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80" r:id="rId2"/>
  <headerFooter alignWithMargins="0">
    <oddFooter>&amp;C&amp;"ＭＳ Ｐゴシック,太字"&amp;16５　簡易水道事業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J188"/>
  <sheetViews>
    <sheetView view="pageBreakPreview" zoomScale="75" zoomScaleNormal="75" zoomScaleSheetLayoutView="75" zoomScalePageLayoutView="0" workbookViewId="0" topLeftCell="A1">
      <selection activeCell="A51" sqref="A51:IV129"/>
    </sheetView>
  </sheetViews>
  <sheetFormatPr defaultColWidth="9.00390625" defaultRowHeight="18" customHeight="1"/>
  <cols>
    <col min="1" max="1" width="2.75390625" style="1" customWidth="1"/>
    <col min="2" max="2" width="3.875" style="1" customWidth="1"/>
    <col min="3" max="3" width="6.50390625" style="1" customWidth="1"/>
    <col min="4" max="4" width="16.00390625" style="1" customWidth="1"/>
    <col min="5" max="5" width="14.00390625" style="4" customWidth="1"/>
    <col min="6" max="10" width="11.00390625" style="4" customWidth="1"/>
    <col min="11" max="16384" width="9.00390625" style="1" customWidth="1"/>
  </cols>
  <sheetData>
    <row r="1" spans="1:10" ht="18" customHeight="1" thickBot="1">
      <c r="A1" s="77" t="s">
        <v>35</v>
      </c>
      <c r="C1" s="2"/>
      <c r="D1" s="2"/>
      <c r="E1" s="3"/>
      <c r="I1" s="5"/>
      <c r="J1" s="5" t="s">
        <v>8</v>
      </c>
    </row>
    <row r="2" spans="1:10" ht="18" customHeight="1">
      <c r="A2" s="19" t="s">
        <v>57</v>
      </c>
      <c r="B2" s="20"/>
      <c r="C2" s="21"/>
      <c r="D2" s="22"/>
      <c r="E2" s="32" t="s">
        <v>56</v>
      </c>
      <c r="F2" s="23" t="s">
        <v>58</v>
      </c>
      <c r="G2" s="23" t="s">
        <v>59</v>
      </c>
      <c r="H2" s="23" t="s">
        <v>60</v>
      </c>
      <c r="I2" s="23" t="s">
        <v>61</v>
      </c>
      <c r="J2" s="516" t="s">
        <v>9</v>
      </c>
    </row>
    <row r="3" spans="1:10" ht="18" customHeight="1" thickBot="1">
      <c r="A3" s="28"/>
      <c r="B3" s="29" t="s">
        <v>62</v>
      </c>
      <c r="C3" s="29"/>
      <c r="D3" s="30"/>
      <c r="E3" s="33"/>
      <c r="F3" s="31" t="s">
        <v>39</v>
      </c>
      <c r="G3" s="31" t="s">
        <v>40</v>
      </c>
      <c r="H3" s="31" t="s">
        <v>0</v>
      </c>
      <c r="I3" s="31" t="s">
        <v>1</v>
      </c>
      <c r="J3" s="517"/>
    </row>
    <row r="4" spans="1:10" ht="18" customHeight="1">
      <c r="A4" s="24" t="s">
        <v>10</v>
      </c>
      <c r="B4" s="7"/>
      <c r="C4" s="7"/>
      <c r="D4" s="7"/>
      <c r="E4" s="68" t="s">
        <v>11</v>
      </c>
      <c r="F4" s="329">
        <f>SUM(F9,F7)</f>
        <v>4081</v>
      </c>
      <c r="G4" s="330">
        <f>SUM(G9,G7)</f>
        <v>2250</v>
      </c>
      <c r="H4" s="330">
        <f>SUM(H9,H7)</f>
        <v>25296</v>
      </c>
      <c r="I4" s="330">
        <f>SUM(I9,I7)</f>
        <v>61572</v>
      </c>
      <c r="J4" s="248">
        <f>SUM(F4:I4)</f>
        <v>93199</v>
      </c>
    </row>
    <row r="5" spans="1:10" ht="18" customHeight="1">
      <c r="A5" s="24"/>
      <c r="B5" s="7"/>
      <c r="C5" s="7"/>
      <c r="D5" s="7"/>
      <c r="E5" s="64" t="s">
        <v>12</v>
      </c>
      <c r="F5" s="14">
        <f>SUM(F10)</f>
        <v>30799</v>
      </c>
      <c r="G5" s="14">
        <f>SUM(G10)</f>
        <v>30000</v>
      </c>
      <c r="H5" s="14">
        <f>SUM(H10)</f>
        <v>68786</v>
      </c>
      <c r="I5" s="14">
        <f>SUM(I10)</f>
        <v>61572</v>
      </c>
      <c r="J5" s="249">
        <f>SUM(F5:I5)</f>
        <v>191157</v>
      </c>
    </row>
    <row r="6" spans="1:10" ht="18" customHeight="1">
      <c r="A6" s="24"/>
      <c r="B6" s="9" t="s">
        <v>13</v>
      </c>
      <c r="C6" s="10"/>
      <c r="D6" s="10"/>
      <c r="E6" s="63"/>
      <c r="F6" s="211"/>
      <c r="G6" s="212"/>
      <c r="H6" s="212"/>
      <c r="I6" s="212"/>
      <c r="J6" s="250"/>
    </row>
    <row r="7" spans="1:10" ht="18" customHeight="1">
      <c r="A7" s="24"/>
      <c r="B7" s="11"/>
      <c r="C7" s="16" t="s">
        <v>31</v>
      </c>
      <c r="D7" s="17"/>
      <c r="E7" s="63" t="s">
        <v>12</v>
      </c>
      <c r="F7" s="61">
        <v>0</v>
      </c>
      <c r="G7" s="62">
        <v>0</v>
      </c>
      <c r="H7" s="62">
        <v>0</v>
      </c>
      <c r="I7" s="62">
        <v>0</v>
      </c>
      <c r="J7" s="251">
        <f>SUM(F7:I7)</f>
        <v>0</v>
      </c>
    </row>
    <row r="8" spans="1:10" ht="18" customHeight="1">
      <c r="A8" s="24"/>
      <c r="B8" s="6" t="s">
        <v>14</v>
      </c>
      <c r="C8" s="12"/>
      <c r="D8" s="12"/>
      <c r="E8" s="64"/>
      <c r="F8" s="211"/>
      <c r="G8" s="212"/>
      <c r="H8" s="212"/>
      <c r="I8" s="212"/>
      <c r="J8" s="250"/>
    </row>
    <row r="9" spans="1:10" ht="18" customHeight="1">
      <c r="A9" s="24"/>
      <c r="B9" s="6"/>
      <c r="C9" s="525" t="s">
        <v>15</v>
      </c>
      <c r="D9" s="526"/>
      <c r="E9" s="65" t="s">
        <v>11</v>
      </c>
      <c r="F9" s="301">
        <v>4081</v>
      </c>
      <c r="G9" s="245">
        <v>2250</v>
      </c>
      <c r="H9" s="245">
        <v>25296</v>
      </c>
      <c r="I9" s="289">
        <v>61572</v>
      </c>
      <c r="J9" s="251">
        <f aca="true" t="shared" si="0" ref="J9:J45">SUM(F9:I9)</f>
        <v>93199</v>
      </c>
    </row>
    <row r="10" spans="1:10" ht="18" customHeight="1">
      <c r="A10" s="24"/>
      <c r="B10" s="6"/>
      <c r="C10" s="527"/>
      <c r="D10" s="528"/>
      <c r="E10" s="72" t="s">
        <v>12</v>
      </c>
      <c r="F10" s="262">
        <v>30799</v>
      </c>
      <c r="G10" s="239">
        <v>30000</v>
      </c>
      <c r="H10" s="239">
        <v>68786</v>
      </c>
      <c r="I10" s="263">
        <v>61572</v>
      </c>
      <c r="J10" s="252">
        <f t="shared" si="0"/>
        <v>191157</v>
      </c>
    </row>
    <row r="11" spans="1:10" ht="18" customHeight="1">
      <c r="A11" s="24"/>
      <c r="B11" s="6"/>
      <c r="C11" s="13"/>
      <c r="D11" s="529" t="s">
        <v>53</v>
      </c>
      <c r="E11" s="70" t="s">
        <v>11</v>
      </c>
      <c r="F11" s="262">
        <v>510</v>
      </c>
      <c r="G11" s="239">
        <v>0</v>
      </c>
      <c r="H11" s="239">
        <v>0</v>
      </c>
      <c r="I11" s="263">
        <v>181</v>
      </c>
      <c r="J11" s="253">
        <f t="shared" si="0"/>
        <v>691</v>
      </c>
    </row>
    <row r="12" spans="1:10" ht="18" customHeight="1">
      <c r="A12" s="24"/>
      <c r="B12" s="6"/>
      <c r="C12" s="13"/>
      <c r="D12" s="530"/>
      <c r="E12" s="70" t="s">
        <v>12</v>
      </c>
      <c r="F12" s="262">
        <v>510</v>
      </c>
      <c r="G12" s="239">
        <v>0</v>
      </c>
      <c r="H12" s="239">
        <v>0</v>
      </c>
      <c r="I12" s="263">
        <v>181</v>
      </c>
      <c r="J12" s="253">
        <f t="shared" si="0"/>
        <v>691</v>
      </c>
    </row>
    <row r="13" spans="1:10" ht="18" customHeight="1">
      <c r="A13" s="24"/>
      <c r="B13" s="6"/>
      <c r="C13" s="13"/>
      <c r="D13" s="529" t="s">
        <v>52</v>
      </c>
      <c r="E13" s="70" t="s">
        <v>11</v>
      </c>
      <c r="F13" s="262">
        <v>2296</v>
      </c>
      <c r="G13" s="239">
        <v>0</v>
      </c>
      <c r="H13" s="239">
        <v>11946</v>
      </c>
      <c r="I13" s="263">
        <v>27050</v>
      </c>
      <c r="J13" s="253">
        <f t="shared" si="0"/>
        <v>41292</v>
      </c>
    </row>
    <row r="14" spans="1:10" ht="18" customHeight="1">
      <c r="A14" s="24"/>
      <c r="B14" s="6"/>
      <c r="C14" s="13"/>
      <c r="D14" s="530"/>
      <c r="E14" s="70" t="s">
        <v>12</v>
      </c>
      <c r="F14" s="262">
        <v>4593</v>
      </c>
      <c r="G14" s="239">
        <v>0</v>
      </c>
      <c r="H14" s="239">
        <v>23892</v>
      </c>
      <c r="I14" s="263">
        <v>27050</v>
      </c>
      <c r="J14" s="253">
        <f t="shared" si="0"/>
        <v>55535</v>
      </c>
    </row>
    <row r="15" spans="1:10" ht="18" customHeight="1">
      <c r="A15" s="24"/>
      <c r="B15" s="6"/>
      <c r="C15" s="13"/>
      <c r="D15" s="531" t="s">
        <v>32</v>
      </c>
      <c r="E15" s="70" t="s">
        <v>11</v>
      </c>
      <c r="F15" s="262">
        <v>0</v>
      </c>
      <c r="G15" s="239">
        <v>0</v>
      </c>
      <c r="H15" s="239">
        <v>12944</v>
      </c>
      <c r="I15" s="263">
        <v>34341</v>
      </c>
      <c r="J15" s="253">
        <f t="shared" si="0"/>
        <v>47285</v>
      </c>
    </row>
    <row r="16" spans="1:10" ht="18" customHeight="1">
      <c r="A16" s="24"/>
      <c r="B16" s="6"/>
      <c r="C16" s="13"/>
      <c r="D16" s="531"/>
      <c r="E16" s="70" t="s">
        <v>12</v>
      </c>
      <c r="F16" s="262">
        <v>0</v>
      </c>
      <c r="G16" s="239">
        <v>0</v>
      </c>
      <c r="H16" s="239">
        <v>12944</v>
      </c>
      <c r="I16" s="263">
        <v>34341</v>
      </c>
      <c r="J16" s="253">
        <f t="shared" si="0"/>
        <v>47285</v>
      </c>
    </row>
    <row r="17" spans="1:10" ht="18" customHeight="1">
      <c r="A17" s="24"/>
      <c r="B17" s="6"/>
      <c r="C17" s="13"/>
      <c r="D17" s="512" t="s">
        <v>54</v>
      </c>
      <c r="E17" s="70" t="s">
        <v>11</v>
      </c>
      <c r="F17" s="262">
        <v>0</v>
      </c>
      <c r="G17" s="239">
        <v>0</v>
      </c>
      <c r="H17" s="239">
        <v>0</v>
      </c>
      <c r="I17" s="263">
        <v>0</v>
      </c>
      <c r="J17" s="253">
        <f t="shared" si="0"/>
        <v>0</v>
      </c>
    </row>
    <row r="18" spans="1:10" ht="18" customHeight="1">
      <c r="A18" s="24"/>
      <c r="B18" s="6"/>
      <c r="C18" s="13"/>
      <c r="D18" s="513"/>
      <c r="E18" s="70" t="s">
        <v>12</v>
      </c>
      <c r="F18" s="262">
        <v>0</v>
      </c>
      <c r="G18" s="239">
        <v>0</v>
      </c>
      <c r="H18" s="239">
        <v>0</v>
      </c>
      <c r="I18" s="263">
        <v>0</v>
      </c>
      <c r="J18" s="253">
        <f t="shared" si="0"/>
        <v>0</v>
      </c>
    </row>
    <row r="19" spans="1:10" ht="18" customHeight="1">
      <c r="A19" s="24"/>
      <c r="B19" s="6"/>
      <c r="C19" s="13"/>
      <c r="D19" s="510" t="s">
        <v>100</v>
      </c>
      <c r="E19" s="70" t="s">
        <v>11</v>
      </c>
      <c r="F19" s="262">
        <v>0</v>
      </c>
      <c r="G19" s="239">
        <v>0</v>
      </c>
      <c r="H19" s="239">
        <v>0</v>
      </c>
      <c r="I19" s="263">
        <v>0</v>
      </c>
      <c r="J19" s="253">
        <f t="shared" si="0"/>
        <v>0</v>
      </c>
    </row>
    <row r="20" spans="1:10" ht="18" customHeight="1">
      <c r="A20" s="24"/>
      <c r="B20" s="6"/>
      <c r="C20" s="13"/>
      <c r="D20" s="511"/>
      <c r="E20" s="70" t="s">
        <v>12</v>
      </c>
      <c r="F20" s="262">
        <v>0</v>
      </c>
      <c r="G20" s="239">
        <v>0</v>
      </c>
      <c r="H20" s="239">
        <v>0</v>
      </c>
      <c r="I20" s="263">
        <v>0</v>
      </c>
      <c r="J20" s="253">
        <f t="shared" si="0"/>
        <v>0</v>
      </c>
    </row>
    <row r="21" spans="1:10" ht="18" customHeight="1">
      <c r="A21" s="24"/>
      <c r="B21" s="6"/>
      <c r="C21" s="13"/>
      <c r="D21" s="512" t="s">
        <v>230</v>
      </c>
      <c r="E21" s="70" t="s">
        <v>11</v>
      </c>
      <c r="F21" s="262">
        <v>0</v>
      </c>
      <c r="G21" s="239">
        <v>0</v>
      </c>
      <c r="H21" s="239">
        <v>406</v>
      </c>
      <c r="I21" s="263">
        <v>0</v>
      </c>
      <c r="J21" s="253">
        <f t="shared" si="0"/>
        <v>406</v>
      </c>
    </row>
    <row r="22" spans="1:10" ht="18" customHeight="1">
      <c r="A22" s="24"/>
      <c r="B22" s="6"/>
      <c r="C22" s="13"/>
      <c r="D22" s="513"/>
      <c r="E22" s="70" t="s">
        <v>12</v>
      </c>
      <c r="F22" s="262">
        <v>0</v>
      </c>
      <c r="G22" s="239">
        <v>0</v>
      </c>
      <c r="H22" s="239">
        <v>458</v>
      </c>
      <c r="I22" s="263">
        <v>0</v>
      </c>
      <c r="J22" s="253">
        <f t="shared" si="0"/>
        <v>458</v>
      </c>
    </row>
    <row r="23" spans="1:10" ht="18" customHeight="1">
      <c r="A23" s="24"/>
      <c r="B23" s="6"/>
      <c r="C23" s="13"/>
      <c r="D23" s="510" t="s">
        <v>223</v>
      </c>
      <c r="E23" s="70" t="s">
        <v>11</v>
      </c>
      <c r="F23" s="262">
        <v>0</v>
      </c>
      <c r="G23" s="239">
        <v>0</v>
      </c>
      <c r="H23" s="239">
        <v>0</v>
      </c>
      <c r="I23" s="263">
        <v>0</v>
      </c>
      <c r="J23" s="253">
        <f t="shared" si="0"/>
        <v>0</v>
      </c>
    </row>
    <row r="24" spans="1:10" ht="18" customHeight="1">
      <c r="A24" s="24"/>
      <c r="B24" s="6"/>
      <c r="C24" s="13"/>
      <c r="D24" s="511"/>
      <c r="E24" s="70" t="s">
        <v>12</v>
      </c>
      <c r="F24" s="262">
        <v>0</v>
      </c>
      <c r="G24" s="239">
        <v>0</v>
      </c>
      <c r="H24" s="239">
        <v>0</v>
      </c>
      <c r="I24" s="263">
        <v>0</v>
      </c>
      <c r="J24" s="253">
        <f t="shared" si="0"/>
        <v>0</v>
      </c>
    </row>
    <row r="25" spans="1:10" ht="18" customHeight="1">
      <c r="A25" s="24"/>
      <c r="B25" s="6"/>
      <c r="C25" s="13"/>
      <c r="D25" s="514" t="s">
        <v>231</v>
      </c>
      <c r="E25" s="70" t="s">
        <v>11</v>
      </c>
      <c r="F25" s="262">
        <v>1275</v>
      </c>
      <c r="G25" s="239">
        <v>2250</v>
      </c>
      <c r="H25" s="239">
        <v>0</v>
      </c>
      <c r="I25" s="263">
        <v>0</v>
      </c>
      <c r="J25" s="253">
        <f>SUM(F25:I25)</f>
        <v>3525</v>
      </c>
    </row>
    <row r="26" spans="1:10" ht="18" customHeight="1">
      <c r="A26" s="24"/>
      <c r="B26" s="6"/>
      <c r="C26" s="13"/>
      <c r="D26" s="515"/>
      <c r="E26" s="70" t="s">
        <v>12</v>
      </c>
      <c r="F26" s="262">
        <v>1682</v>
      </c>
      <c r="G26" s="239">
        <v>2903</v>
      </c>
      <c r="H26" s="239">
        <v>0</v>
      </c>
      <c r="I26" s="263">
        <v>0</v>
      </c>
      <c r="J26" s="253">
        <f>SUM(F26:I26)</f>
        <v>4585</v>
      </c>
    </row>
    <row r="27" spans="1:10" ht="18" customHeight="1">
      <c r="A27" s="24"/>
      <c r="B27" s="6"/>
      <c r="C27" s="13"/>
      <c r="D27" s="532" t="s">
        <v>232</v>
      </c>
      <c r="E27" s="70" t="s">
        <v>11</v>
      </c>
      <c r="F27" s="262">
        <v>0</v>
      </c>
      <c r="G27" s="239">
        <v>0</v>
      </c>
      <c r="H27" s="239">
        <v>0</v>
      </c>
      <c r="I27" s="263">
        <v>0</v>
      </c>
      <c r="J27" s="253">
        <f t="shared" si="0"/>
        <v>0</v>
      </c>
    </row>
    <row r="28" spans="1:10" ht="18" customHeight="1" thickBot="1">
      <c r="A28" s="35"/>
      <c r="B28" s="36"/>
      <c r="C28" s="69"/>
      <c r="D28" s="533"/>
      <c r="E28" s="71" t="s">
        <v>12</v>
      </c>
      <c r="F28" s="296">
        <v>24014</v>
      </c>
      <c r="G28" s="297">
        <v>27097</v>
      </c>
      <c r="H28" s="297">
        <v>31492</v>
      </c>
      <c r="I28" s="298">
        <v>0</v>
      </c>
      <c r="J28" s="254">
        <f t="shared" si="0"/>
        <v>82603</v>
      </c>
    </row>
    <row r="29" spans="1:10" ht="18" customHeight="1">
      <c r="A29" s="24" t="s">
        <v>16</v>
      </c>
      <c r="B29" s="7"/>
      <c r="C29" s="7"/>
      <c r="D29" s="7"/>
      <c r="E29" s="68" t="s">
        <v>11</v>
      </c>
      <c r="F29" s="329">
        <f aca="true" t="shared" si="1" ref="F29:I30">SUM(F31)</f>
        <v>3451</v>
      </c>
      <c r="G29" s="330">
        <f t="shared" si="1"/>
        <v>0</v>
      </c>
      <c r="H29" s="330">
        <f t="shared" si="1"/>
        <v>56690</v>
      </c>
      <c r="I29" s="330">
        <f t="shared" si="1"/>
        <v>102556</v>
      </c>
      <c r="J29" s="248">
        <f t="shared" si="0"/>
        <v>162697</v>
      </c>
    </row>
    <row r="30" spans="1:10" ht="18" customHeight="1">
      <c r="A30" s="24"/>
      <c r="B30" s="12"/>
      <c r="C30" s="12"/>
      <c r="D30" s="66"/>
      <c r="E30" s="64" t="s">
        <v>12</v>
      </c>
      <c r="F30" s="14">
        <f t="shared" si="1"/>
        <v>17203</v>
      </c>
      <c r="G30" s="8">
        <f t="shared" si="1"/>
        <v>0</v>
      </c>
      <c r="H30" s="8">
        <f t="shared" si="1"/>
        <v>111507</v>
      </c>
      <c r="I30" s="8">
        <f t="shared" si="1"/>
        <v>256205</v>
      </c>
      <c r="J30" s="249">
        <f t="shared" si="0"/>
        <v>384915</v>
      </c>
    </row>
    <row r="31" spans="1:10" ht="18" customHeight="1">
      <c r="A31" s="24"/>
      <c r="B31" s="9" t="s">
        <v>227</v>
      </c>
      <c r="C31" s="7"/>
      <c r="D31" s="7"/>
      <c r="E31" s="65" t="s">
        <v>11</v>
      </c>
      <c r="F31" s="301">
        <v>3451</v>
      </c>
      <c r="G31" s="245">
        <v>0</v>
      </c>
      <c r="H31" s="245">
        <v>56690</v>
      </c>
      <c r="I31" s="289">
        <v>102556</v>
      </c>
      <c r="J31" s="251">
        <f t="shared" si="0"/>
        <v>162697</v>
      </c>
    </row>
    <row r="32" spans="1:10" ht="18" customHeight="1">
      <c r="A32" s="24"/>
      <c r="B32" s="6"/>
      <c r="C32" s="12"/>
      <c r="D32" s="12"/>
      <c r="E32" s="64" t="s">
        <v>12</v>
      </c>
      <c r="F32" s="268">
        <v>17203</v>
      </c>
      <c r="G32" s="241">
        <v>0</v>
      </c>
      <c r="H32" s="241">
        <v>111507</v>
      </c>
      <c r="I32" s="269">
        <v>256205</v>
      </c>
      <c r="J32" s="306">
        <f t="shared" si="0"/>
        <v>384915</v>
      </c>
    </row>
    <row r="33" spans="1:10" ht="18" customHeight="1">
      <c r="A33" s="24"/>
      <c r="B33" s="6"/>
      <c r="C33" s="9" t="s">
        <v>44</v>
      </c>
      <c r="D33" s="10"/>
      <c r="E33" s="65" t="s">
        <v>11</v>
      </c>
      <c r="F33" s="270">
        <v>627</v>
      </c>
      <c r="G33" s="267">
        <v>0</v>
      </c>
      <c r="H33" s="267">
        <v>0</v>
      </c>
      <c r="I33" s="271">
        <v>330</v>
      </c>
      <c r="J33" s="302">
        <f t="shared" si="0"/>
        <v>957</v>
      </c>
    </row>
    <row r="34" spans="1:10" ht="18" customHeight="1">
      <c r="A34" s="24"/>
      <c r="B34" s="6"/>
      <c r="C34" s="80" t="s">
        <v>45</v>
      </c>
      <c r="D34" s="12"/>
      <c r="E34" s="64" t="s">
        <v>12</v>
      </c>
      <c r="F34" s="268">
        <v>627</v>
      </c>
      <c r="G34" s="241">
        <v>0</v>
      </c>
      <c r="H34" s="241">
        <v>0</v>
      </c>
      <c r="I34" s="269">
        <v>330</v>
      </c>
      <c r="J34" s="306">
        <f t="shared" si="0"/>
        <v>957</v>
      </c>
    </row>
    <row r="35" spans="1:10" ht="18" customHeight="1">
      <c r="A35" s="24"/>
      <c r="B35" s="6"/>
      <c r="C35" s="6" t="s">
        <v>46</v>
      </c>
      <c r="D35" s="7"/>
      <c r="E35" s="65" t="s">
        <v>11</v>
      </c>
      <c r="F35" s="270">
        <v>2824</v>
      </c>
      <c r="G35" s="267">
        <v>0</v>
      </c>
      <c r="H35" s="267">
        <v>54818</v>
      </c>
      <c r="I35" s="271">
        <v>102226</v>
      </c>
      <c r="J35" s="302">
        <f t="shared" si="0"/>
        <v>159868</v>
      </c>
    </row>
    <row r="36" spans="1:10" ht="18" customHeight="1">
      <c r="A36" s="24"/>
      <c r="B36" s="15"/>
      <c r="C36" s="12" t="s">
        <v>47</v>
      </c>
      <c r="D36" s="12"/>
      <c r="E36" s="64" t="s">
        <v>12</v>
      </c>
      <c r="F36" s="268">
        <v>5649</v>
      </c>
      <c r="G36" s="241">
        <v>0</v>
      </c>
      <c r="H36" s="241">
        <v>109635</v>
      </c>
      <c r="I36" s="269">
        <v>102226</v>
      </c>
      <c r="J36" s="306">
        <f t="shared" si="0"/>
        <v>217510</v>
      </c>
    </row>
    <row r="37" spans="1:10" ht="18" customHeight="1">
      <c r="A37" s="24"/>
      <c r="B37" s="15"/>
      <c r="C37" s="7" t="s">
        <v>48</v>
      </c>
      <c r="D37" s="7"/>
      <c r="E37" s="65" t="s">
        <v>11</v>
      </c>
      <c r="F37" s="303">
        <v>0</v>
      </c>
      <c r="G37" s="304">
        <v>0</v>
      </c>
      <c r="H37" s="304">
        <v>0</v>
      </c>
      <c r="I37" s="305">
        <v>0</v>
      </c>
      <c r="J37" s="302">
        <f t="shared" si="0"/>
        <v>0</v>
      </c>
    </row>
    <row r="38" spans="1:10" ht="18" customHeight="1">
      <c r="A38" s="24"/>
      <c r="B38" s="15"/>
      <c r="C38" s="12" t="s">
        <v>49</v>
      </c>
      <c r="D38" s="12"/>
      <c r="E38" s="64" t="s">
        <v>12</v>
      </c>
      <c r="F38" s="280">
        <v>0</v>
      </c>
      <c r="G38" s="238">
        <v>0</v>
      </c>
      <c r="H38" s="238">
        <v>0</v>
      </c>
      <c r="I38" s="281">
        <v>0</v>
      </c>
      <c r="J38" s="249">
        <f>SUM(F38:I38)</f>
        <v>0</v>
      </c>
    </row>
    <row r="39" spans="1:10" ht="18" customHeight="1">
      <c r="A39" s="24"/>
      <c r="B39" s="6"/>
      <c r="C39" s="6" t="s">
        <v>50</v>
      </c>
      <c r="D39" s="7"/>
      <c r="E39" s="65" t="s">
        <v>11</v>
      </c>
      <c r="F39" s="303">
        <v>0</v>
      </c>
      <c r="G39" s="304">
        <v>0</v>
      </c>
      <c r="H39" s="304">
        <v>0</v>
      </c>
      <c r="I39" s="305">
        <v>0</v>
      </c>
      <c r="J39" s="251">
        <f t="shared" si="0"/>
        <v>0</v>
      </c>
    </row>
    <row r="40" spans="1:10" ht="18" customHeight="1">
      <c r="A40" s="24"/>
      <c r="B40" s="6"/>
      <c r="C40" s="11" t="s">
        <v>51</v>
      </c>
      <c r="D40" s="12"/>
      <c r="E40" s="64" t="s">
        <v>12</v>
      </c>
      <c r="F40" s="280">
        <v>0</v>
      </c>
      <c r="G40" s="238">
        <v>0</v>
      </c>
      <c r="H40" s="238">
        <v>0</v>
      </c>
      <c r="I40" s="281">
        <v>0</v>
      </c>
      <c r="J40" s="249">
        <f t="shared" si="0"/>
        <v>0</v>
      </c>
    </row>
    <row r="41" spans="1:10" ht="18" customHeight="1">
      <c r="A41" s="24"/>
      <c r="B41" s="6"/>
      <c r="C41" s="6" t="s">
        <v>233</v>
      </c>
      <c r="D41" s="7"/>
      <c r="E41" s="65" t="s">
        <v>11</v>
      </c>
      <c r="F41" s="303">
        <v>0</v>
      </c>
      <c r="G41" s="304">
        <v>0</v>
      </c>
      <c r="H41" s="304">
        <v>1872</v>
      </c>
      <c r="I41" s="305">
        <v>0</v>
      </c>
      <c r="J41" s="251">
        <f>SUM(F41:I41)</f>
        <v>1872</v>
      </c>
    </row>
    <row r="42" spans="1:10" ht="18" customHeight="1">
      <c r="A42" s="24"/>
      <c r="B42" s="6"/>
      <c r="C42" s="11"/>
      <c r="D42" s="12"/>
      <c r="E42" s="64" t="s">
        <v>12</v>
      </c>
      <c r="F42" s="280">
        <v>0</v>
      </c>
      <c r="G42" s="238">
        <v>0</v>
      </c>
      <c r="H42" s="238">
        <v>1872</v>
      </c>
      <c r="I42" s="281">
        <v>0</v>
      </c>
      <c r="J42" s="249">
        <f>SUM(F42:I42)</f>
        <v>1872</v>
      </c>
    </row>
    <row r="43" spans="1:10" ht="18" customHeight="1" thickBot="1">
      <c r="A43" s="35"/>
      <c r="B43" s="36"/>
      <c r="C43" s="334" t="s">
        <v>33</v>
      </c>
      <c r="D43" s="335"/>
      <c r="E43" s="67" t="s">
        <v>12</v>
      </c>
      <c r="F43" s="307">
        <v>10927</v>
      </c>
      <c r="G43" s="297">
        <v>0</v>
      </c>
      <c r="H43" s="297">
        <v>0</v>
      </c>
      <c r="I43" s="308">
        <v>153649</v>
      </c>
      <c r="J43" s="251">
        <f t="shared" si="0"/>
        <v>164576</v>
      </c>
    </row>
    <row r="44" spans="1:10" ht="18" customHeight="1">
      <c r="A44" s="24" t="s">
        <v>17</v>
      </c>
      <c r="B44" s="7"/>
      <c r="C44" s="7"/>
      <c r="D44" s="7"/>
      <c r="E44" s="72" t="s">
        <v>11</v>
      </c>
      <c r="F44" s="309">
        <v>7532</v>
      </c>
      <c r="G44" s="310">
        <v>2250</v>
      </c>
      <c r="H44" s="310">
        <v>81986</v>
      </c>
      <c r="I44" s="311">
        <v>164128</v>
      </c>
      <c r="J44" s="248">
        <f t="shared" si="0"/>
        <v>255896</v>
      </c>
    </row>
    <row r="45" spans="1:10" ht="18" customHeight="1" thickBot="1">
      <c r="A45" s="35"/>
      <c r="B45" s="37"/>
      <c r="C45" s="37"/>
      <c r="D45" s="37"/>
      <c r="E45" s="67" t="s">
        <v>12</v>
      </c>
      <c r="F45" s="307">
        <v>48002</v>
      </c>
      <c r="G45" s="297">
        <v>30000</v>
      </c>
      <c r="H45" s="297">
        <v>180293</v>
      </c>
      <c r="I45" s="308">
        <v>317777</v>
      </c>
      <c r="J45" s="255">
        <f t="shared" si="0"/>
        <v>576072</v>
      </c>
    </row>
    <row r="46" spans="1:10" ht="18" customHeight="1">
      <c r="A46" s="518" t="s">
        <v>18</v>
      </c>
      <c r="B46" s="519"/>
      <c r="C46" s="519"/>
      <c r="D46" s="519"/>
      <c r="E46" s="520"/>
      <c r="F46" s="213"/>
      <c r="G46" s="214"/>
      <c r="H46" s="214"/>
      <c r="I46" s="214"/>
      <c r="J46" s="256"/>
    </row>
    <row r="47" spans="1:10" ht="18" customHeight="1">
      <c r="A47" s="24"/>
      <c r="B47" s="9" t="s">
        <v>19</v>
      </c>
      <c r="C47" s="10"/>
      <c r="D47" s="341"/>
      <c r="E47" s="65" t="s">
        <v>228</v>
      </c>
      <c r="F47" s="264">
        <v>0</v>
      </c>
      <c r="G47" s="245">
        <v>0</v>
      </c>
      <c r="H47" s="245">
        <v>0</v>
      </c>
      <c r="I47" s="265">
        <v>0</v>
      </c>
      <c r="J47" s="345">
        <f aca="true" t="shared" si="2" ref="J47:J55">SUM(F47:I47)</f>
        <v>0</v>
      </c>
    </row>
    <row r="48" spans="1:10" ht="18" customHeight="1">
      <c r="A48" s="24"/>
      <c r="B48" s="11"/>
      <c r="C48" s="12"/>
      <c r="D48" s="342"/>
      <c r="E48" s="64" t="s">
        <v>20</v>
      </c>
      <c r="F48" s="343">
        <v>26718</v>
      </c>
      <c r="G48" s="243">
        <v>27750</v>
      </c>
      <c r="H48" s="243">
        <v>43490</v>
      </c>
      <c r="I48" s="344">
        <v>0</v>
      </c>
      <c r="J48" s="306">
        <f t="shared" si="2"/>
        <v>97958</v>
      </c>
    </row>
    <row r="49" spans="1:10" ht="18" customHeight="1">
      <c r="A49" s="24"/>
      <c r="B49" s="6" t="s">
        <v>21</v>
      </c>
      <c r="C49" s="12"/>
      <c r="D49" s="12"/>
      <c r="E49" s="64" t="s">
        <v>22</v>
      </c>
      <c r="F49" s="268">
        <v>13752</v>
      </c>
      <c r="G49" s="241">
        <v>0</v>
      </c>
      <c r="H49" s="241">
        <v>54817</v>
      </c>
      <c r="I49" s="336">
        <v>153649</v>
      </c>
      <c r="J49" s="249">
        <f t="shared" si="2"/>
        <v>222218</v>
      </c>
    </row>
    <row r="50" spans="1:10" ht="18" customHeight="1">
      <c r="A50" s="25"/>
      <c r="B50" s="16" t="s">
        <v>23</v>
      </c>
      <c r="C50" s="17"/>
      <c r="D50" s="534" t="s">
        <v>41</v>
      </c>
      <c r="E50" s="535"/>
      <c r="F50" s="260">
        <v>40470</v>
      </c>
      <c r="G50" s="236">
        <v>27750</v>
      </c>
      <c r="H50" s="236">
        <v>98307</v>
      </c>
      <c r="I50" s="337">
        <v>153649</v>
      </c>
      <c r="J50" s="257">
        <f t="shared" si="2"/>
        <v>320176</v>
      </c>
    </row>
    <row r="51" spans="1:10" ht="18" customHeight="1">
      <c r="A51" s="521" t="s">
        <v>37</v>
      </c>
      <c r="B51" s="522"/>
      <c r="C51" s="522"/>
      <c r="D51" s="59" t="s">
        <v>24</v>
      </c>
      <c r="E51" s="60"/>
      <c r="F51" s="270">
        <v>0</v>
      </c>
      <c r="G51" s="267">
        <v>0</v>
      </c>
      <c r="H51" s="267">
        <v>0</v>
      </c>
      <c r="I51" s="338">
        <v>0</v>
      </c>
      <c r="J51" s="302">
        <f t="shared" si="2"/>
        <v>0</v>
      </c>
    </row>
    <row r="52" spans="1:10" ht="18" customHeight="1">
      <c r="A52" s="523"/>
      <c r="B52" s="524"/>
      <c r="C52" s="524"/>
      <c r="D52" s="57" t="s">
        <v>25</v>
      </c>
      <c r="E52" s="58" t="s">
        <v>42</v>
      </c>
      <c r="F52" s="268">
        <v>0</v>
      </c>
      <c r="G52" s="241">
        <v>0</v>
      </c>
      <c r="H52" s="241">
        <v>0</v>
      </c>
      <c r="I52" s="336">
        <v>0</v>
      </c>
      <c r="J52" s="306">
        <f t="shared" si="2"/>
        <v>0</v>
      </c>
    </row>
    <row r="53" spans="1:10" ht="18" customHeight="1">
      <c r="A53" s="521" t="s">
        <v>38</v>
      </c>
      <c r="B53" s="522"/>
      <c r="C53" s="522"/>
      <c r="D53" s="59" t="s">
        <v>24</v>
      </c>
      <c r="E53" s="60"/>
      <c r="F53" s="270">
        <v>0</v>
      </c>
      <c r="G53" s="267">
        <v>0</v>
      </c>
      <c r="H53" s="267">
        <v>0</v>
      </c>
      <c r="I53" s="338">
        <v>0</v>
      </c>
      <c r="J53" s="302">
        <f t="shared" si="2"/>
        <v>0</v>
      </c>
    </row>
    <row r="54" spans="1:10" ht="18" customHeight="1">
      <c r="A54" s="523"/>
      <c r="B54" s="524"/>
      <c r="C54" s="524"/>
      <c r="D54" s="57" t="s">
        <v>25</v>
      </c>
      <c r="E54" s="58" t="s">
        <v>43</v>
      </c>
      <c r="F54" s="268">
        <v>0</v>
      </c>
      <c r="G54" s="241">
        <v>0</v>
      </c>
      <c r="H54" s="241">
        <v>0</v>
      </c>
      <c r="I54" s="336">
        <v>0</v>
      </c>
      <c r="J54" s="306">
        <f t="shared" si="2"/>
        <v>0</v>
      </c>
    </row>
    <row r="55" spans="1:10" ht="18" customHeight="1" thickBot="1">
      <c r="A55" s="26" t="s">
        <v>26</v>
      </c>
      <c r="B55" s="27"/>
      <c r="C55" s="27"/>
      <c r="D55" s="27"/>
      <c r="E55" s="34"/>
      <c r="F55" s="272">
        <v>40470</v>
      </c>
      <c r="G55" s="247">
        <v>27750</v>
      </c>
      <c r="H55" s="247">
        <v>98307</v>
      </c>
      <c r="I55" s="339">
        <v>153649</v>
      </c>
      <c r="J55" s="340">
        <f t="shared" si="2"/>
        <v>320176</v>
      </c>
    </row>
    <row r="57" spans="5:9" ht="18" customHeight="1">
      <c r="E57"/>
      <c r="F57"/>
      <c r="G57"/>
      <c r="H57"/>
      <c r="I57"/>
    </row>
    <row r="58" spans="5:9" ht="18" customHeight="1">
      <c r="E58"/>
      <c r="F58"/>
      <c r="G58"/>
      <c r="H58"/>
      <c r="I58"/>
    </row>
    <row r="59" spans="5:9" ht="18" customHeight="1">
      <c r="E59"/>
      <c r="F59"/>
      <c r="G59"/>
      <c r="H59"/>
      <c r="I59"/>
    </row>
    <row r="60" spans="5:9" ht="18" customHeight="1">
      <c r="E60"/>
      <c r="F60"/>
      <c r="G60"/>
      <c r="H60"/>
      <c r="I60"/>
    </row>
    <row r="61" spans="5:9" ht="18" customHeight="1">
      <c r="E61"/>
      <c r="F61"/>
      <c r="G61"/>
      <c r="H61"/>
      <c r="I61"/>
    </row>
    <row r="62" spans="5:9" ht="18" customHeight="1">
      <c r="E62"/>
      <c r="F62"/>
      <c r="G62"/>
      <c r="H62"/>
      <c r="I62"/>
    </row>
    <row r="63" spans="5:9" ht="18" customHeight="1">
      <c r="E63"/>
      <c r="F63"/>
      <c r="G63"/>
      <c r="H63"/>
      <c r="I63"/>
    </row>
    <row r="64" spans="5:9" ht="18" customHeight="1">
      <c r="E64"/>
      <c r="F64"/>
      <c r="G64"/>
      <c r="H64"/>
      <c r="I64"/>
    </row>
    <row r="65" spans="5:9" ht="18" customHeight="1">
      <c r="E65"/>
      <c r="F65"/>
      <c r="G65"/>
      <c r="H65"/>
      <c r="I65"/>
    </row>
    <row r="66" spans="5:9" ht="18" customHeight="1">
      <c r="E66"/>
      <c r="F66"/>
      <c r="G66"/>
      <c r="H66"/>
      <c r="I66"/>
    </row>
    <row r="67" spans="5:9" ht="18" customHeight="1">
      <c r="E67"/>
      <c r="F67"/>
      <c r="G67"/>
      <c r="H67"/>
      <c r="I67"/>
    </row>
    <row r="68" spans="5:9" ht="18" customHeight="1">
      <c r="E68"/>
      <c r="F68"/>
      <c r="G68"/>
      <c r="H68"/>
      <c r="I68"/>
    </row>
    <row r="69" spans="5:9" ht="18" customHeight="1">
      <c r="E69"/>
      <c r="F69"/>
      <c r="G69"/>
      <c r="H69"/>
      <c r="I69"/>
    </row>
    <row r="70" spans="5:9" ht="18" customHeight="1">
      <c r="E70"/>
      <c r="F70"/>
      <c r="G70"/>
      <c r="H70"/>
      <c r="I70"/>
    </row>
    <row r="71" spans="5:9" ht="18" customHeight="1">
      <c r="E71"/>
      <c r="F71"/>
      <c r="G71"/>
      <c r="H71"/>
      <c r="I71"/>
    </row>
    <row r="72" spans="5:9" ht="18" customHeight="1">
      <c r="E72"/>
      <c r="F72"/>
      <c r="G72"/>
      <c r="H72"/>
      <c r="I72"/>
    </row>
    <row r="73" spans="5:9" ht="18" customHeight="1">
      <c r="E73"/>
      <c r="F73"/>
      <c r="G73"/>
      <c r="H73"/>
      <c r="I73"/>
    </row>
    <row r="74" spans="5:9" ht="18" customHeight="1">
      <c r="E74"/>
      <c r="F74"/>
      <c r="G74"/>
      <c r="H74"/>
      <c r="I74"/>
    </row>
    <row r="75" spans="5:9" ht="18" customHeight="1">
      <c r="E75"/>
      <c r="F75"/>
      <c r="G75"/>
      <c r="H75"/>
      <c r="I75"/>
    </row>
    <row r="76" spans="5:9" ht="18" customHeight="1">
      <c r="E76"/>
      <c r="F76"/>
      <c r="G76"/>
      <c r="H76"/>
      <c r="I76"/>
    </row>
    <row r="77" spans="5:9" ht="18" customHeight="1">
      <c r="E77"/>
      <c r="F77"/>
      <c r="G77"/>
      <c r="H77"/>
      <c r="I77"/>
    </row>
    <row r="78" spans="5:9" ht="18" customHeight="1">
      <c r="E78"/>
      <c r="F78"/>
      <c r="G78"/>
      <c r="H78"/>
      <c r="I78"/>
    </row>
    <row r="79" spans="5:9" ht="18" customHeight="1">
      <c r="E79"/>
      <c r="F79"/>
      <c r="G79"/>
      <c r="H79"/>
      <c r="I79"/>
    </row>
    <row r="80" spans="5:9" ht="18" customHeight="1">
      <c r="E80"/>
      <c r="F80"/>
      <c r="G80"/>
      <c r="H80"/>
      <c r="I80"/>
    </row>
    <row r="81" spans="5:9" ht="18" customHeight="1">
      <c r="E81"/>
      <c r="F81"/>
      <c r="G81"/>
      <c r="H81"/>
      <c r="I81"/>
    </row>
    <row r="82" spans="5:9" ht="18" customHeight="1">
      <c r="E82"/>
      <c r="F82"/>
      <c r="G82"/>
      <c r="H82"/>
      <c r="I82"/>
    </row>
    <row r="83" spans="5:9" ht="18" customHeight="1">
      <c r="E83"/>
      <c r="F83"/>
      <c r="G83"/>
      <c r="H83"/>
      <c r="I83"/>
    </row>
    <row r="84" spans="5:9" ht="18" customHeight="1">
      <c r="E84"/>
      <c r="F84"/>
      <c r="G84"/>
      <c r="H84"/>
      <c r="I84"/>
    </row>
    <row r="85" spans="5:9" ht="18" customHeight="1">
      <c r="E85"/>
      <c r="F85"/>
      <c r="G85"/>
      <c r="H85"/>
      <c r="I85"/>
    </row>
    <row r="86" spans="5:9" ht="18" customHeight="1">
      <c r="E86"/>
      <c r="F86"/>
      <c r="G86"/>
      <c r="H86"/>
      <c r="I86"/>
    </row>
    <row r="87" spans="5:9" ht="18" customHeight="1">
      <c r="E87"/>
      <c r="F87"/>
      <c r="G87"/>
      <c r="H87"/>
      <c r="I87"/>
    </row>
    <row r="88" spans="5:9" ht="18" customHeight="1">
      <c r="E88"/>
      <c r="F88"/>
      <c r="G88"/>
      <c r="H88"/>
      <c r="I88"/>
    </row>
    <row r="89" spans="5:9" ht="18" customHeight="1">
      <c r="E89"/>
      <c r="F89"/>
      <c r="G89"/>
      <c r="H89"/>
      <c r="I89"/>
    </row>
    <row r="90" spans="5:9" ht="18" customHeight="1">
      <c r="E90"/>
      <c r="F90"/>
      <c r="G90"/>
      <c r="H90"/>
      <c r="I90"/>
    </row>
    <row r="91" spans="5:9" ht="18" customHeight="1">
      <c r="E91"/>
      <c r="F91"/>
      <c r="G91"/>
      <c r="H91"/>
      <c r="I91"/>
    </row>
    <row r="92" spans="5:9" ht="18" customHeight="1">
      <c r="E92"/>
      <c r="F92"/>
      <c r="G92"/>
      <c r="H92"/>
      <c r="I92"/>
    </row>
    <row r="93" spans="5:9" ht="18" customHeight="1">
      <c r="E93"/>
      <c r="F93"/>
      <c r="G93"/>
      <c r="H93"/>
      <c r="I93"/>
    </row>
    <row r="94" spans="5:9" ht="18" customHeight="1">
      <c r="E94"/>
      <c r="F94"/>
      <c r="G94"/>
      <c r="H94"/>
      <c r="I94"/>
    </row>
    <row r="95" spans="5:9" ht="18" customHeight="1">
      <c r="E95"/>
      <c r="F95"/>
      <c r="G95"/>
      <c r="H95"/>
      <c r="I95"/>
    </row>
    <row r="96" spans="5:9" ht="18" customHeight="1">
      <c r="E96"/>
      <c r="F96"/>
      <c r="G96"/>
      <c r="H96"/>
      <c r="I96"/>
    </row>
    <row r="97" spans="5:9" ht="18" customHeight="1">
      <c r="E97"/>
      <c r="F97"/>
      <c r="G97"/>
      <c r="H97"/>
      <c r="I97"/>
    </row>
    <row r="98" spans="5:9" ht="18" customHeight="1">
      <c r="E98"/>
      <c r="F98"/>
      <c r="G98"/>
      <c r="H98"/>
      <c r="I98"/>
    </row>
    <row r="99" spans="5:9" ht="18" customHeight="1">
      <c r="E99"/>
      <c r="F99"/>
      <c r="G99"/>
      <c r="H99"/>
      <c r="I99"/>
    </row>
    <row r="100" spans="5:9" ht="18" customHeight="1">
      <c r="E100"/>
      <c r="F100"/>
      <c r="G100"/>
      <c r="H100"/>
      <c r="I100"/>
    </row>
    <row r="101" spans="5:9" ht="18" customHeight="1">
      <c r="E101"/>
      <c r="F101"/>
      <c r="G101"/>
      <c r="H101"/>
      <c r="I101"/>
    </row>
    <row r="102" spans="5:9" ht="18" customHeight="1">
      <c r="E102"/>
      <c r="F102"/>
      <c r="G102"/>
      <c r="H102"/>
      <c r="I102"/>
    </row>
    <row r="103" spans="5:9" ht="18" customHeight="1">
      <c r="E103"/>
      <c r="F103"/>
      <c r="G103"/>
      <c r="H103"/>
      <c r="I103"/>
    </row>
    <row r="104" spans="5:9" ht="18" customHeight="1">
      <c r="E104"/>
      <c r="F104"/>
      <c r="G104"/>
      <c r="H104"/>
      <c r="I104"/>
    </row>
    <row r="105" spans="5:9" ht="18" customHeight="1">
      <c r="E105"/>
      <c r="F105"/>
      <c r="G105"/>
      <c r="H105"/>
      <c r="I105"/>
    </row>
    <row r="106" spans="5:9" ht="18" customHeight="1">
      <c r="E106"/>
      <c r="F106"/>
      <c r="G106"/>
      <c r="H106"/>
      <c r="I106"/>
    </row>
    <row r="107" spans="5:9" ht="18" customHeight="1">
      <c r="E107"/>
      <c r="F107"/>
      <c r="G107"/>
      <c r="H107"/>
      <c r="I107"/>
    </row>
    <row r="108" spans="5:9" ht="18" customHeight="1">
      <c r="E108"/>
      <c r="F108"/>
      <c r="G108"/>
      <c r="H108"/>
      <c r="I108"/>
    </row>
    <row r="109" spans="5:9" ht="18" customHeight="1">
      <c r="E109"/>
      <c r="F109"/>
      <c r="G109"/>
      <c r="H109"/>
      <c r="I109"/>
    </row>
    <row r="110" spans="5:9" ht="18" customHeight="1">
      <c r="E110"/>
      <c r="F110"/>
      <c r="G110"/>
      <c r="H110"/>
      <c r="I110"/>
    </row>
    <row r="111" spans="5:9" ht="18" customHeight="1">
      <c r="E111"/>
      <c r="F111"/>
      <c r="G111"/>
      <c r="H111"/>
      <c r="I111"/>
    </row>
    <row r="112" spans="5:9" ht="18" customHeight="1">
      <c r="E112"/>
      <c r="F112"/>
      <c r="G112"/>
      <c r="H112"/>
      <c r="I112"/>
    </row>
    <row r="113" spans="5:9" ht="18" customHeight="1">
      <c r="E113"/>
      <c r="F113"/>
      <c r="G113"/>
      <c r="H113"/>
      <c r="I113"/>
    </row>
    <row r="114" spans="5:9" ht="18" customHeight="1">
      <c r="E114"/>
      <c r="F114"/>
      <c r="G114"/>
      <c r="H114"/>
      <c r="I114"/>
    </row>
    <row r="115" spans="5:9" ht="18" customHeight="1">
      <c r="E115"/>
      <c r="F115"/>
      <c r="G115"/>
      <c r="H115"/>
      <c r="I115"/>
    </row>
    <row r="116" spans="5:9" ht="18" customHeight="1">
      <c r="E116"/>
      <c r="F116"/>
      <c r="G116"/>
      <c r="H116"/>
      <c r="I116"/>
    </row>
    <row r="117" spans="5:9" ht="18" customHeight="1">
      <c r="E117"/>
      <c r="F117"/>
      <c r="G117"/>
      <c r="H117"/>
      <c r="I117"/>
    </row>
    <row r="118" spans="5:9" ht="18" customHeight="1">
      <c r="E118"/>
      <c r="F118"/>
      <c r="G118"/>
      <c r="H118"/>
      <c r="I118"/>
    </row>
    <row r="119" spans="5:9" ht="18" customHeight="1">
      <c r="E119"/>
      <c r="F119"/>
      <c r="G119"/>
      <c r="H119"/>
      <c r="I119"/>
    </row>
    <row r="120" spans="5:9" ht="18" customHeight="1">
      <c r="E120"/>
      <c r="F120"/>
      <c r="G120"/>
      <c r="H120"/>
      <c r="I120"/>
    </row>
    <row r="121" spans="5:9" ht="18" customHeight="1">
      <c r="E121"/>
      <c r="F121"/>
      <c r="G121"/>
      <c r="H121"/>
      <c r="I121"/>
    </row>
    <row r="122" spans="5:9" ht="18" customHeight="1">
      <c r="E122"/>
      <c r="F122"/>
      <c r="G122"/>
      <c r="H122"/>
      <c r="I122"/>
    </row>
    <row r="123" spans="5:9" ht="18" customHeight="1">
      <c r="E123"/>
      <c r="F123"/>
      <c r="G123"/>
      <c r="H123"/>
      <c r="I123"/>
    </row>
    <row r="124" spans="5:9" ht="18" customHeight="1">
      <c r="E124"/>
      <c r="F124"/>
      <c r="G124"/>
      <c r="H124"/>
      <c r="I124"/>
    </row>
    <row r="125" spans="5:9" ht="18" customHeight="1">
      <c r="E125"/>
      <c r="F125"/>
      <c r="G125"/>
      <c r="H125"/>
      <c r="I125"/>
    </row>
    <row r="126" spans="5:9" ht="18" customHeight="1">
      <c r="E126"/>
      <c r="F126"/>
      <c r="G126"/>
      <c r="H126"/>
      <c r="I126"/>
    </row>
    <row r="127" spans="5:9" ht="18" customHeight="1">
      <c r="E127"/>
      <c r="F127"/>
      <c r="G127"/>
      <c r="H127"/>
      <c r="I127"/>
    </row>
    <row r="128" spans="5:9" ht="18" customHeight="1">
      <c r="E128"/>
      <c r="F128"/>
      <c r="G128"/>
      <c r="H128"/>
      <c r="I128"/>
    </row>
    <row r="129" spans="5:9" ht="18" customHeight="1">
      <c r="E129"/>
      <c r="F129"/>
      <c r="G129"/>
      <c r="H129"/>
      <c r="I129"/>
    </row>
    <row r="130" spans="5:9" ht="18" customHeight="1">
      <c r="E130"/>
      <c r="F130"/>
      <c r="G130"/>
      <c r="H130"/>
      <c r="I130"/>
    </row>
    <row r="131" spans="5:9" ht="18" customHeight="1">
      <c r="E131"/>
      <c r="F131"/>
      <c r="G131"/>
      <c r="H131"/>
      <c r="I131"/>
    </row>
    <row r="132" spans="5:9" ht="18" customHeight="1">
      <c r="E132"/>
      <c r="F132"/>
      <c r="G132"/>
      <c r="H132"/>
      <c r="I132"/>
    </row>
    <row r="133" spans="5:9" ht="18" customHeight="1">
      <c r="E133"/>
      <c r="F133"/>
      <c r="G133"/>
      <c r="H133"/>
      <c r="I133"/>
    </row>
    <row r="134" spans="5:9" ht="18" customHeight="1">
      <c r="E134"/>
      <c r="F134"/>
      <c r="G134"/>
      <c r="H134"/>
      <c r="I134"/>
    </row>
    <row r="135" spans="5:9" ht="18" customHeight="1">
      <c r="E135"/>
      <c r="F135"/>
      <c r="G135"/>
      <c r="H135"/>
      <c r="I135"/>
    </row>
    <row r="136" spans="5:9" ht="18" customHeight="1">
      <c r="E136"/>
      <c r="F136"/>
      <c r="G136"/>
      <c r="H136"/>
      <c r="I136"/>
    </row>
    <row r="137" spans="5:9" ht="18" customHeight="1">
      <c r="E137"/>
      <c r="F137"/>
      <c r="G137"/>
      <c r="H137"/>
      <c r="I137"/>
    </row>
    <row r="138" spans="5:9" ht="18" customHeight="1">
      <c r="E138"/>
      <c r="F138"/>
      <c r="G138"/>
      <c r="H138"/>
      <c r="I138"/>
    </row>
    <row r="139" spans="5:9" ht="18" customHeight="1">
      <c r="E139"/>
      <c r="F139"/>
      <c r="G139"/>
      <c r="H139"/>
      <c r="I139"/>
    </row>
    <row r="140" spans="5:9" ht="18" customHeight="1">
      <c r="E140"/>
      <c r="F140"/>
      <c r="G140"/>
      <c r="H140"/>
      <c r="I140"/>
    </row>
    <row r="141" spans="5:9" ht="18" customHeight="1">
      <c r="E141"/>
      <c r="F141"/>
      <c r="G141"/>
      <c r="H141"/>
      <c r="I141"/>
    </row>
    <row r="142" spans="5:9" ht="18" customHeight="1">
      <c r="E142"/>
      <c r="F142"/>
      <c r="G142"/>
      <c r="H142"/>
      <c r="I142"/>
    </row>
    <row r="143" spans="5:9" ht="18" customHeight="1">
      <c r="E143"/>
      <c r="F143"/>
      <c r="G143"/>
      <c r="H143"/>
      <c r="I143"/>
    </row>
    <row r="144" spans="5:9" ht="18" customHeight="1">
      <c r="E144"/>
      <c r="F144"/>
      <c r="G144"/>
      <c r="H144"/>
      <c r="I144"/>
    </row>
    <row r="145" spans="5:9" ht="18" customHeight="1">
      <c r="E145"/>
      <c r="F145"/>
      <c r="G145"/>
      <c r="H145"/>
      <c r="I145"/>
    </row>
    <row r="146" spans="5:9" ht="18" customHeight="1">
      <c r="E146"/>
      <c r="F146"/>
      <c r="G146"/>
      <c r="H146"/>
      <c r="I146"/>
    </row>
    <row r="147" spans="5:9" ht="18" customHeight="1">
      <c r="E147"/>
      <c r="F147"/>
      <c r="G147"/>
      <c r="H147"/>
      <c r="I147"/>
    </row>
    <row r="148" spans="5:9" ht="18" customHeight="1">
      <c r="E148"/>
      <c r="F148"/>
      <c r="G148"/>
      <c r="H148"/>
      <c r="I148"/>
    </row>
    <row r="149" spans="5:9" ht="18" customHeight="1">
      <c r="E149"/>
      <c r="F149"/>
      <c r="G149"/>
      <c r="H149"/>
      <c r="I149"/>
    </row>
    <row r="150" spans="5:9" ht="18" customHeight="1">
      <c r="E150"/>
      <c r="F150"/>
      <c r="G150"/>
      <c r="H150"/>
      <c r="I150"/>
    </row>
    <row r="151" spans="5:9" ht="18" customHeight="1">
      <c r="E151"/>
      <c r="F151"/>
      <c r="G151"/>
      <c r="H151"/>
      <c r="I151"/>
    </row>
    <row r="152" spans="5:9" ht="18" customHeight="1">
      <c r="E152"/>
      <c r="F152"/>
      <c r="G152"/>
      <c r="H152"/>
      <c r="I152"/>
    </row>
    <row r="153" spans="5:9" ht="18" customHeight="1">
      <c r="E153"/>
      <c r="F153"/>
      <c r="G153"/>
      <c r="H153"/>
      <c r="I153"/>
    </row>
    <row r="154" spans="5:9" ht="18" customHeight="1">
      <c r="E154"/>
      <c r="F154"/>
      <c r="G154"/>
      <c r="H154"/>
      <c r="I154"/>
    </row>
    <row r="155" spans="5:9" ht="18" customHeight="1">
      <c r="E155"/>
      <c r="F155"/>
      <c r="G155"/>
      <c r="H155"/>
      <c r="I155"/>
    </row>
    <row r="156" spans="5:9" ht="18" customHeight="1">
      <c r="E156"/>
      <c r="F156"/>
      <c r="G156"/>
      <c r="H156"/>
      <c r="I156"/>
    </row>
    <row r="157" spans="5:9" ht="18" customHeight="1">
      <c r="E157"/>
      <c r="F157"/>
      <c r="G157"/>
      <c r="H157"/>
      <c r="I157"/>
    </row>
    <row r="158" spans="5:9" ht="18" customHeight="1">
      <c r="E158"/>
      <c r="F158"/>
      <c r="G158"/>
      <c r="H158"/>
      <c r="I158"/>
    </row>
    <row r="159" spans="5:9" ht="18" customHeight="1">
      <c r="E159"/>
      <c r="F159"/>
      <c r="G159"/>
      <c r="H159"/>
      <c r="I159"/>
    </row>
    <row r="160" spans="5:9" ht="18" customHeight="1">
      <c r="E160"/>
      <c r="F160"/>
      <c r="G160"/>
      <c r="H160"/>
      <c r="I160"/>
    </row>
    <row r="161" spans="5:9" ht="18" customHeight="1">
      <c r="E161"/>
      <c r="F161"/>
      <c r="G161"/>
      <c r="H161"/>
      <c r="I161"/>
    </row>
    <row r="162" spans="5:9" ht="18" customHeight="1">
      <c r="E162"/>
      <c r="F162"/>
      <c r="G162"/>
      <c r="H162"/>
      <c r="I162"/>
    </row>
    <row r="163" spans="5:9" ht="18" customHeight="1">
      <c r="E163"/>
      <c r="F163"/>
      <c r="G163"/>
      <c r="H163"/>
      <c r="I163"/>
    </row>
    <row r="164" spans="5:9" ht="18" customHeight="1">
      <c r="E164"/>
      <c r="F164"/>
      <c r="G164"/>
      <c r="H164"/>
      <c r="I164"/>
    </row>
    <row r="165" spans="5:9" ht="18" customHeight="1">
      <c r="E165"/>
      <c r="F165"/>
      <c r="G165"/>
      <c r="H165"/>
      <c r="I165"/>
    </row>
    <row r="166" spans="5:9" ht="18" customHeight="1">
      <c r="E166"/>
      <c r="F166"/>
      <c r="G166"/>
      <c r="H166"/>
      <c r="I166"/>
    </row>
    <row r="167" spans="5:9" ht="18" customHeight="1">
      <c r="E167"/>
      <c r="F167"/>
      <c r="G167"/>
      <c r="H167"/>
      <c r="I167"/>
    </row>
    <row r="168" spans="5:9" ht="18" customHeight="1">
      <c r="E168"/>
      <c r="F168"/>
      <c r="G168"/>
      <c r="H168"/>
      <c r="I168"/>
    </row>
    <row r="169" spans="5:9" ht="18" customHeight="1">
      <c r="E169"/>
      <c r="F169"/>
      <c r="G169"/>
      <c r="H169"/>
      <c r="I169"/>
    </row>
    <row r="170" spans="5:9" ht="18" customHeight="1">
      <c r="E170"/>
      <c r="F170"/>
      <c r="G170"/>
      <c r="H170"/>
      <c r="I170"/>
    </row>
    <row r="171" spans="5:9" ht="18" customHeight="1">
      <c r="E171"/>
      <c r="F171"/>
      <c r="G171"/>
      <c r="H171"/>
      <c r="I171"/>
    </row>
    <row r="172" spans="5:9" ht="18" customHeight="1">
      <c r="E172"/>
      <c r="F172"/>
      <c r="G172"/>
      <c r="H172"/>
      <c r="I172"/>
    </row>
    <row r="173" spans="5:9" ht="18" customHeight="1">
      <c r="E173"/>
      <c r="F173"/>
      <c r="G173"/>
      <c r="H173"/>
      <c r="I173"/>
    </row>
    <row r="174" spans="5:9" ht="18" customHeight="1">
      <c r="E174"/>
      <c r="F174"/>
      <c r="G174"/>
      <c r="H174"/>
      <c r="I174"/>
    </row>
    <row r="175" spans="5:9" ht="18" customHeight="1">
      <c r="E175"/>
      <c r="F175"/>
      <c r="G175"/>
      <c r="H175"/>
      <c r="I175"/>
    </row>
    <row r="176" spans="5:9" ht="18" customHeight="1">
      <c r="E176"/>
      <c r="F176"/>
      <c r="G176"/>
      <c r="H176"/>
      <c r="I176"/>
    </row>
    <row r="177" spans="5:9" ht="18" customHeight="1">
      <c r="E177"/>
      <c r="F177"/>
      <c r="G177"/>
      <c r="H177"/>
      <c r="I177"/>
    </row>
    <row r="178" spans="5:9" ht="18" customHeight="1">
      <c r="E178"/>
      <c r="F178"/>
      <c r="G178"/>
      <c r="H178"/>
      <c r="I178"/>
    </row>
    <row r="179" spans="5:9" ht="18" customHeight="1">
      <c r="E179"/>
      <c r="F179"/>
      <c r="G179"/>
      <c r="H179"/>
      <c r="I179"/>
    </row>
    <row r="180" spans="5:9" ht="18" customHeight="1">
      <c r="E180"/>
      <c r="F180"/>
      <c r="G180"/>
      <c r="H180"/>
      <c r="I180"/>
    </row>
    <row r="181" spans="5:9" ht="18" customHeight="1">
      <c r="E181"/>
      <c r="F181"/>
      <c r="G181"/>
      <c r="H181"/>
      <c r="I181"/>
    </row>
    <row r="182" spans="5:9" ht="18" customHeight="1">
      <c r="E182"/>
      <c r="F182"/>
      <c r="G182"/>
      <c r="H182"/>
      <c r="I182"/>
    </row>
    <row r="183" spans="5:9" ht="18" customHeight="1">
      <c r="E183"/>
      <c r="F183"/>
      <c r="G183"/>
      <c r="H183"/>
      <c r="I183"/>
    </row>
    <row r="184" spans="5:9" ht="18" customHeight="1">
      <c r="E184"/>
      <c r="F184"/>
      <c r="G184"/>
      <c r="H184"/>
      <c r="I184"/>
    </row>
    <row r="185" spans="5:9" ht="18" customHeight="1">
      <c r="E185"/>
      <c r="F185"/>
      <c r="G185"/>
      <c r="H185"/>
      <c r="I185"/>
    </row>
    <row r="186" spans="5:9" ht="18" customHeight="1">
      <c r="E186"/>
      <c r="F186"/>
      <c r="G186"/>
      <c r="H186"/>
      <c r="I186"/>
    </row>
    <row r="187" spans="5:9" ht="18" customHeight="1">
      <c r="E187"/>
      <c r="F187"/>
      <c r="G187"/>
      <c r="H187"/>
      <c r="I187"/>
    </row>
    <row r="188" spans="5:9" ht="18" customHeight="1">
      <c r="E188"/>
      <c r="F188"/>
      <c r="G188"/>
      <c r="H188"/>
      <c r="I188"/>
    </row>
  </sheetData>
  <sheetProtection/>
  <mergeCells count="15">
    <mergeCell ref="A53:C54"/>
    <mergeCell ref="D23:D24"/>
    <mergeCell ref="C9:D10"/>
    <mergeCell ref="D11:D12"/>
    <mergeCell ref="D13:D14"/>
    <mergeCell ref="D15:D16"/>
    <mergeCell ref="D17:D18"/>
    <mergeCell ref="D27:D28"/>
    <mergeCell ref="D50:E50"/>
    <mergeCell ref="D19:D20"/>
    <mergeCell ref="D21:D22"/>
    <mergeCell ref="D25:D26"/>
    <mergeCell ref="J2:J3"/>
    <mergeCell ref="A46:E46"/>
    <mergeCell ref="A51:C52"/>
  </mergeCells>
  <conditionalFormatting sqref="A1:IV65536">
    <cfRule type="cellIs" priority="1" dxfId="4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1968503937007874"/>
  <pageSetup errors="blank" horizontalDpi="600" verticalDpi="600" orientation="portrait" paperSize="9" scale="77" r:id="rId2"/>
  <headerFooter alignWithMargins="0">
    <oddFooter>&amp;C&amp;"ＭＳ Ｐゴシック,太字"&amp;16５　簡易水道事業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2013-03-25T12:11:49Z</cp:lastPrinted>
  <dcterms:created xsi:type="dcterms:W3CDTF">1999-07-27T06:18:02Z</dcterms:created>
  <dcterms:modified xsi:type="dcterms:W3CDTF">2013-03-25T12:11:52Z</dcterms:modified>
  <cp:category/>
  <cp:version/>
  <cp:contentType/>
  <cp:contentStatus/>
</cp:coreProperties>
</file>