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１７・１６表（第１表）" sheetId="1" r:id="rId1"/>
    <sheet name="２６表（第２表）" sheetId="2" r:id="rId2"/>
    <sheet name="２４表（第３表）" sheetId="3" r:id="rId3"/>
    <sheet name="２１表（第４表）" sheetId="4" r:id="rId4"/>
  </sheets>
  <definedNames>
    <definedName name="_xlnm.Print_Area" localSheetId="0">'１７・１６表（第１表）'!$B$1:$H$27</definedName>
    <definedName name="_xlnm.Print_Area" localSheetId="3">'２１表（第４表）'!$A$1:$J$32</definedName>
    <definedName name="_xlnm.Print_Area" localSheetId="2">'２４表（第３表）'!$A$1:$G$28</definedName>
    <definedName name="_xlnm.Print_Area" localSheetId="1">'２６表（第２表）'!$B$1:$J$95</definedName>
    <definedName name="_xlnm.Print_Titles" localSheetId="1">'２６表（第２表）'!$2:$4</definedName>
  </definedNames>
  <calcPr fullCalcOnLoad="1"/>
</workbook>
</file>

<file path=xl/sharedStrings.xml><?xml version="1.0" encoding="utf-8"?>
<sst xmlns="http://schemas.openxmlformats.org/spreadsheetml/2006/main" count="236" uniqueCount="201">
  <si>
    <t>082023</t>
  </si>
  <si>
    <t>日立市</t>
  </si>
  <si>
    <t>日立市かみね動物園</t>
  </si>
  <si>
    <t>082040</t>
  </si>
  <si>
    <t>古河市</t>
  </si>
  <si>
    <t>古河ゴルフリンクス</t>
  </si>
  <si>
    <t xml:space="preserve"> </t>
  </si>
  <si>
    <t>団　　体　　名</t>
  </si>
  <si>
    <t>項　　　目</t>
  </si>
  <si>
    <t>資金別内訳</t>
  </si>
  <si>
    <t>（１）政府資金</t>
  </si>
  <si>
    <t>財政融資</t>
  </si>
  <si>
    <t>郵　貯</t>
  </si>
  <si>
    <t>簡　保</t>
  </si>
  <si>
    <t>（３）市中銀行</t>
  </si>
  <si>
    <t>（４）市中銀行以外の金融機関</t>
  </si>
  <si>
    <t>（５）市場公募債</t>
  </si>
  <si>
    <t>（６）共済組合</t>
  </si>
  <si>
    <t>（７）政府保証付外債</t>
  </si>
  <si>
    <t>（８）交付公債</t>
  </si>
  <si>
    <t>（９）その他</t>
  </si>
  <si>
    <t>利率別内訳</t>
  </si>
  <si>
    <t>（単位：千円）</t>
  </si>
  <si>
    <t>県　　計</t>
  </si>
  <si>
    <t>（千円）</t>
  </si>
  <si>
    <t>　　　　　　　　団　体　名</t>
  </si>
  <si>
    <t>県　計</t>
  </si>
  <si>
    <t>項　　　　目</t>
  </si>
  <si>
    <t>日立市</t>
  </si>
  <si>
    <t>古河市</t>
  </si>
  <si>
    <t>費用内訳</t>
  </si>
  <si>
    <t>構成比</t>
  </si>
  <si>
    <t>（％）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</si>
  <si>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</si>
  <si>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</si>
  <si>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</si>
  <si>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</si>
  <si>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</si>
  <si>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</si>
  <si>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</si>
  <si>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</si>
  <si>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３．光熱水費</t>
  </si>
  <si>
    <t>４．通信運搬費</t>
  </si>
  <si>
    <t>５．修繕費</t>
  </si>
  <si>
    <t>６．委託料</t>
  </si>
  <si>
    <t>７．その他</t>
  </si>
  <si>
    <t>８．受託工事費</t>
  </si>
  <si>
    <t>９．附帯事業費</t>
  </si>
  <si>
    <t>１０．費用合計</t>
  </si>
  <si>
    <t>第２表　歳入歳出決算に関する調</t>
  </si>
  <si>
    <t>団体名</t>
  </si>
  <si>
    <t>項　　目</t>
  </si>
  <si>
    <t>1.収益的収支</t>
  </si>
  <si>
    <t>（１）総収益　（Ｂ）＋（Ｃ）　                  　（Ａ）</t>
  </si>
  <si>
    <t>ア営業収益                          　　（Ｂ）</t>
  </si>
  <si>
    <t>（ア）料金収入</t>
  </si>
  <si>
    <t>（イ）受託工事収益</t>
  </si>
  <si>
    <t>（ウ）その他</t>
  </si>
  <si>
    <t>イ営業外収益                           （Ｃ）</t>
  </si>
  <si>
    <t>（ア）国庫補助金</t>
  </si>
  <si>
    <t>（イ）都道府県補助金</t>
  </si>
  <si>
    <t>（ウ）他会計繰入金</t>
  </si>
  <si>
    <t>（エ）その他</t>
  </si>
  <si>
    <t>（２）総費用　（Ｅ）＋（Ｆ）　                   　（Ｄ）</t>
  </si>
  <si>
    <t>ア営業費用　                          　（Ｅ）</t>
  </si>
  <si>
    <t>（ア）職員給与費</t>
  </si>
  <si>
    <t>（イ）受託工事費</t>
  </si>
  <si>
    <t>イ営業外費用　　                       （Ｆ）</t>
  </si>
  <si>
    <t>（ア）支払利息</t>
  </si>
  <si>
    <t>ⅰ　地方債利息</t>
  </si>
  <si>
    <t>（イ）その他</t>
  </si>
  <si>
    <t>（３）収支差引（Ａ）―（Ｄ）                 　　（Ｇ）</t>
  </si>
  <si>
    <t>２．資本的収支</t>
  </si>
  <si>
    <t>（１）資本的収入　　                            （Ｈ）</t>
  </si>
  <si>
    <t>ア　地方債</t>
  </si>
  <si>
    <t>イ　他会計出資金</t>
  </si>
  <si>
    <t>ウ　他会計補助金</t>
  </si>
  <si>
    <t>エ　他会計借入金</t>
  </si>
  <si>
    <t>オ　固定資産売却代金</t>
  </si>
  <si>
    <t>カ　国庫補助金</t>
  </si>
  <si>
    <t>キ　都道府県補助金</t>
  </si>
  <si>
    <t>ク　工事負担金</t>
  </si>
  <si>
    <t>ケ　その他</t>
  </si>
  <si>
    <t>（２）資本的支出　                             　（Ｉ）</t>
  </si>
  <si>
    <t>ア　建設改良費</t>
  </si>
  <si>
    <t>うち</t>
  </si>
  <si>
    <t>職員給与費</t>
  </si>
  <si>
    <t>建設利息</t>
  </si>
  <si>
    <t>アの内訳</t>
  </si>
  <si>
    <t>補助対象事業費</t>
  </si>
  <si>
    <t>上記に対する財源としての地方債</t>
  </si>
  <si>
    <t>単独事業費</t>
  </si>
  <si>
    <t>アの財源内訳</t>
  </si>
  <si>
    <t>地方債</t>
  </si>
  <si>
    <t>その他</t>
  </si>
  <si>
    <t>国庫補助金</t>
  </si>
  <si>
    <t>都道府県補助金</t>
  </si>
  <si>
    <t>工事負担金</t>
  </si>
  <si>
    <t>他会計繰入金</t>
  </si>
  <si>
    <t>イ　地方債償還金　　                  (J)</t>
  </si>
  <si>
    <t>うち</t>
  </si>
  <si>
    <t>政府資金に係る繰上償還金分</t>
  </si>
  <si>
    <t>その他資金に係る繰上償還金分</t>
  </si>
  <si>
    <t>ウ　他会計長期借入金返還金</t>
  </si>
  <si>
    <t>エ　他会計への繰出金</t>
  </si>
  <si>
    <t>オ　その他</t>
  </si>
  <si>
    <t>（３）収支差引（Ｈ）―（Ｉ）　                  　（Ｋ）</t>
  </si>
  <si>
    <t>３.収支再差引（Ｇ）＋（Ｋ）　　                     　（Ｌ）</t>
  </si>
  <si>
    <t>４．積立金　　　　　                       　　　　　　（Ｍ）</t>
  </si>
  <si>
    <t>５.前年度からの繰越金　                         　（Ｎ）</t>
  </si>
  <si>
    <t>うち地方債</t>
  </si>
  <si>
    <t>６．前年度繰上充用金　　                          （Ｏ）</t>
  </si>
  <si>
    <t>７．形式収支(L)-(M)+(N)-(O)+(X)+(Y)　　　　　 （Ｐ）</t>
  </si>
  <si>
    <t>８．未収入特定財源</t>
  </si>
  <si>
    <t>内訳</t>
  </si>
  <si>
    <t>国庫（県）支出金</t>
  </si>
  <si>
    <t>９．翌年度に繰越すべき財源                      （Ｑ）</t>
  </si>
  <si>
    <t>１０．実質収支　（Ｐ）―（Ｑ）</t>
  </si>
  <si>
    <t>黒字</t>
  </si>
  <si>
    <t>赤字（△）</t>
  </si>
  <si>
    <t>繰出基準に基づく繰入金</t>
  </si>
  <si>
    <t>繰出基準以外の繰入金</t>
  </si>
  <si>
    <t>基準額</t>
  </si>
  <si>
    <t>実繰入額</t>
  </si>
  <si>
    <t>基準額</t>
  </si>
  <si>
    <t>実繰入額</t>
  </si>
  <si>
    <t>観 光 施 設 事 業</t>
  </si>
  <si>
    <t>第１表　施設及び業務概況に関する調</t>
  </si>
  <si>
    <t>082023</t>
  </si>
  <si>
    <t>082040</t>
  </si>
  <si>
    <t>古河市</t>
  </si>
  <si>
    <t>１．事業の種類</t>
  </si>
  <si>
    <t>動物園</t>
  </si>
  <si>
    <t>ゴルフ場事業</t>
  </si>
  <si>
    <t>２．事業開始年月日</t>
  </si>
  <si>
    <t>３．建物面積（㎡）</t>
  </si>
  <si>
    <t>４．施設面積（㎡）</t>
  </si>
  <si>
    <t>５．年間利用状況</t>
  </si>
  <si>
    <t>（１）延利用回数（回）</t>
  </si>
  <si>
    <t>（２）延利用戸数（戸）</t>
  </si>
  <si>
    <t>（３）延利用人員（人）</t>
  </si>
  <si>
    <t>６．料金</t>
  </si>
  <si>
    <t>（円）</t>
  </si>
  <si>
    <t>ア　個人</t>
  </si>
  <si>
    <t>一般</t>
  </si>
  <si>
    <t>学生</t>
  </si>
  <si>
    <t>小中学生</t>
  </si>
  <si>
    <t>イ　団体</t>
  </si>
  <si>
    <t>７．職員数（人）</t>
  </si>
  <si>
    <t>（１）損益勘定所属職員</t>
  </si>
  <si>
    <t>（２）資本勘定所属職員</t>
  </si>
  <si>
    <t>計</t>
  </si>
  <si>
    <t>１１．収益的支出に充てた地方債　　　（Ｘ）</t>
  </si>
  <si>
    <t>１２．収益的支出に充てた他会計借入金　　（Ｙ）</t>
  </si>
  <si>
    <t>１３．収益的収支に関する他会計繰入金合計</t>
  </si>
  <si>
    <t>１４．資本的収支に関する他会計繰入金合計</t>
  </si>
  <si>
    <t>第３表　地方債に関する調</t>
  </si>
  <si>
    <t>第４表　費用構成表</t>
  </si>
  <si>
    <t>１１．総収支比率</t>
  </si>
  <si>
    <t>総収益</t>
  </si>
  <si>
    <t>総費用</t>
  </si>
  <si>
    <t>１２．収益的収支比率</t>
  </si>
  <si>
    <t>　　　　　総収益　　　　　</t>
  </si>
  <si>
    <t>総費用＋地方債償還金</t>
  </si>
  <si>
    <t>１３．営業収支比率</t>
  </si>
  <si>
    <t>営業収益－受託工事収益</t>
  </si>
  <si>
    <t>営業費用－受託工事費用</t>
  </si>
  <si>
    <t>　　実質赤字額　　</t>
  </si>
  <si>
    <t>損益勘定所属職員給与費</t>
  </si>
  <si>
    <t>営業収益</t>
  </si>
  <si>
    <t>１４．職員給与費対</t>
  </si>
  <si>
    <t>　　　　　　　　営業収益－受託工事収益　　×１００</t>
  </si>
  <si>
    <t>（％）</t>
  </si>
  <si>
    <t>１８．赤字比率</t>
  </si>
  <si>
    <t>１％未満</t>
  </si>
  <si>
    <t>１％以上２％未満</t>
  </si>
  <si>
    <t>２％以上３％未満</t>
  </si>
  <si>
    <t>３％以上４％未満</t>
  </si>
  <si>
    <t>４％以上５％未満</t>
  </si>
  <si>
    <t>５％以上６％未満</t>
  </si>
  <si>
    <t>６％以上７％未満</t>
  </si>
  <si>
    <t>８％以上</t>
  </si>
  <si>
    <t>７％以上７．５％未満</t>
  </si>
  <si>
    <t>７．５％以上８％未満</t>
  </si>
  <si>
    <t>×１００</t>
  </si>
  <si>
    <t>（％）</t>
  </si>
  <si>
    <t>×１００</t>
  </si>
  <si>
    <t>（％）</t>
  </si>
  <si>
    <t>　　　営業収益比率（％）</t>
  </si>
  <si>
    <t>ⅱ　その他借入金利息</t>
  </si>
  <si>
    <t>（２）地方公共団体金融機構</t>
  </si>
  <si>
    <t>１５．元金償還金分に
      対して繰入れたも
　　　の</t>
  </si>
  <si>
    <t>１６．利息支払分に
      対して繰入れたも
　　　の</t>
  </si>
  <si>
    <t>１７．元利償還金に
      対して繰入れたも
　　　の</t>
  </si>
  <si>
    <t>機構資金</t>
  </si>
  <si>
    <t>機構資金に係る繰上償還金分</t>
  </si>
  <si>
    <t>起債前借</t>
  </si>
  <si>
    <t>（１）地方債利息</t>
  </si>
  <si>
    <t>（２）一時借入金利息</t>
  </si>
  <si>
    <t>（３）他会計借入金等利息</t>
  </si>
  <si>
    <t>地方債現在高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</si>
</sst>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;[Red]\-#,##0.0"/>
    <numFmt numFmtId="178" formatCode="0.0_ "/>
    <numFmt numFmtId="179" formatCode="0.00_ "/>
    <numFmt numFmtId="180" formatCode="0.000_ "/>
    <numFmt numFmtId="181" formatCode="#,##0;&quot;△ &quot;#,##0"/>
    <numFmt numFmtId="182" formatCode="0.0"/>
    <numFmt numFmtId="183" formatCode="0_);[Red]\(0\)"/>
    <numFmt numFmtId="184" formatCode="#,##0_ ;[Red]\-#,##0\ "/>
  </numFmts>
  <fonts count="3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b/>
      <sz val="12"/>
      <name val="ＭＳ Ｐゴシック"/>
      <family val="3"/>
    </font>
    <font>
      <sz val="10"/>
      <color indexed="12"/>
      <name val="ＭＳ Ｐゴシック"/>
      <family val="3"/>
    </font>
    <font>
      <b/>
      <sz val="14"/>
      <name val="ＭＳ Ｐゴシック"/>
      <family val="3"/>
    </font>
    <font>
      <u val="single"/>
      <sz val="9"/>
      <name val="ＭＳ Ｐゴシック"/>
      <family val="3"/>
    </font>
    <font>
      <sz val="8"/>
      <name val="ＭＳ Ｐゴシック"/>
      <family val="3"/>
    </font>
    <font>
      <u val="single"/>
      <sz val="6"/>
      <name val="ＭＳ Ｐゴシック"/>
      <family val="3"/>
    </font>
    <font>
      <u val="single"/>
      <sz val="10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medium"/>
      <right style="thin"/>
      <top style="thin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thin"/>
      <top style="hair"/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 style="medium"/>
      <right style="medium"/>
      <top style="thin"/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14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432">
    <xf numFmtId="0" fontId="0" fillId="0" borderId="0" xfId="0" applyAlignment="1">
      <alignment/>
    </xf>
    <xf numFmtId="38" fontId="0" fillId="0" borderId="0" xfId="49" applyFont="1" applyAlignment="1">
      <alignment/>
    </xf>
    <xf numFmtId="38" fontId="3" fillId="0" borderId="0" xfId="49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0" borderId="0" xfId="49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7" borderId="0" xfId="0" applyFont="1" applyFill="1" applyAlignment="1">
      <alignment/>
    </xf>
    <xf numFmtId="38" fontId="3" fillId="0" borderId="0" xfId="49" applyFont="1" applyAlignment="1">
      <alignment/>
    </xf>
    <xf numFmtId="38" fontId="4" fillId="0" borderId="0" xfId="49" applyFont="1" applyFill="1" applyAlignment="1">
      <alignment/>
    </xf>
    <xf numFmtId="38" fontId="5" fillId="0" borderId="0" xfId="49" applyFont="1" applyFill="1" applyAlignment="1">
      <alignment/>
    </xf>
    <xf numFmtId="38" fontId="4" fillId="0" borderId="0" xfId="49" applyFont="1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9" fontId="3" fillId="0" borderId="10" xfId="49" applyNumberFormat="1" applyFont="1" applyFill="1" applyBorder="1" applyAlignment="1">
      <alignment horizontal="center" vertical="center"/>
    </xf>
    <xf numFmtId="49" fontId="3" fillId="0" borderId="11" xfId="49" applyNumberFormat="1" applyFont="1" applyFill="1" applyBorder="1" applyAlignment="1">
      <alignment horizontal="center" vertical="center"/>
    </xf>
    <xf numFmtId="49" fontId="3" fillId="0" borderId="12" xfId="49" applyNumberFormat="1" applyFont="1" applyFill="1" applyBorder="1" applyAlignment="1">
      <alignment horizontal="center" vertical="center"/>
    </xf>
    <xf numFmtId="49" fontId="3" fillId="0" borderId="13" xfId="49" applyNumberFormat="1" applyFont="1" applyFill="1" applyBorder="1" applyAlignment="1">
      <alignment horizontal="center" vertical="center"/>
    </xf>
    <xf numFmtId="38" fontId="3" fillId="0" borderId="14" xfId="49" applyFont="1" applyFill="1" applyBorder="1" applyAlignment="1">
      <alignment horizontal="center" vertical="center"/>
    </xf>
    <xf numFmtId="38" fontId="3" fillId="0" borderId="15" xfId="49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38" fontId="3" fillId="0" borderId="17" xfId="49" applyFont="1" applyBorder="1" applyAlignment="1">
      <alignment/>
    </xf>
    <xf numFmtId="49" fontId="4" fillId="0" borderId="18" xfId="49" applyNumberFormat="1" applyFont="1" applyFill="1" applyBorder="1" applyAlignment="1">
      <alignment horizontal="center" vertical="center"/>
    </xf>
    <xf numFmtId="38" fontId="4" fillId="0" borderId="19" xfId="49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0" fillId="0" borderId="0" xfId="0" applyAlignment="1">
      <alignment vertical="center"/>
    </xf>
    <xf numFmtId="38" fontId="4" fillId="0" borderId="0" xfId="49" applyFont="1" applyFill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38" fontId="4" fillId="0" borderId="20" xfId="49" applyFont="1" applyFill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38" fontId="4" fillId="0" borderId="21" xfId="49" applyFont="1" applyFill="1" applyBorder="1" applyAlignment="1">
      <alignment horizontal="center" vertical="center"/>
    </xf>
    <xf numFmtId="38" fontId="4" fillId="0" borderId="27" xfId="49" applyFont="1" applyFill="1" applyBorder="1" applyAlignment="1">
      <alignment vertical="center"/>
    </xf>
    <xf numFmtId="38" fontId="4" fillId="0" borderId="14" xfId="49" applyFont="1" applyFill="1" applyBorder="1" applyAlignment="1">
      <alignment vertical="center"/>
    </xf>
    <xf numFmtId="38" fontId="4" fillId="0" borderId="28" xfId="49" applyFont="1" applyFill="1" applyBorder="1" applyAlignment="1">
      <alignment vertical="center"/>
    </xf>
    <xf numFmtId="38" fontId="4" fillId="0" borderId="22" xfId="49" applyFont="1" applyFill="1" applyBorder="1" applyAlignment="1">
      <alignment vertical="center"/>
    </xf>
    <xf numFmtId="38" fontId="4" fillId="0" borderId="23" xfId="49" applyFont="1" applyFill="1" applyBorder="1" applyAlignment="1">
      <alignment vertical="center"/>
    </xf>
    <xf numFmtId="38" fontId="4" fillId="0" borderId="29" xfId="49" applyFont="1" applyFill="1" applyBorder="1" applyAlignment="1">
      <alignment vertical="center"/>
    </xf>
    <xf numFmtId="38" fontId="4" fillId="0" borderId="30" xfId="49" applyFont="1" applyFill="1" applyBorder="1" applyAlignment="1">
      <alignment vertical="center"/>
    </xf>
    <xf numFmtId="38" fontId="4" fillId="0" borderId="31" xfId="49" applyFont="1" applyFill="1" applyBorder="1" applyAlignment="1">
      <alignment vertical="center"/>
    </xf>
    <xf numFmtId="38" fontId="4" fillId="0" borderId="32" xfId="49" applyFont="1" applyFill="1" applyBorder="1" applyAlignment="1">
      <alignment vertical="center"/>
    </xf>
    <xf numFmtId="38" fontId="4" fillId="0" borderId="33" xfId="49" applyFont="1" applyFill="1" applyBorder="1" applyAlignment="1">
      <alignment vertical="center"/>
    </xf>
    <xf numFmtId="38" fontId="4" fillId="0" borderId="34" xfId="49" applyFont="1" applyFill="1" applyBorder="1" applyAlignment="1">
      <alignment vertical="center"/>
    </xf>
    <xf numFmtId="38" fontId="4" fillId="0" borderId="35" xfId="49" applyFont="1" applyFill="1" applyBorder="1" applyAlignment="1">
      <alignment vertical="center"/>
    </xf>
    <xf numFmtId="38" fontId="4" fillId="0" borderId="36" xfId="49" applyFont="1" applyFill="1" applyBorder="1" applyAlignment="1">
      <alignment vertical="center"/>
    </xf>
    <xf numFmtId="38" fontId="4" fillId="0" borderId="12" xfId="49" applyFont="1" applyFill="1" applyBorder="1" applyAlignment="1">
      <alignment vertical="center"/>
    </xf>
    <xf numFmtId="38" fontId="4" fillId="0" borderId="37" xfId="49" applyFont="1" applyFill="1" applyBorder="1" applyAlignment="1">
      <alignment vertical="center"/>
    </xf>
    <xf numFmtId="38" fontId="4" fillId="0" borderId="38" xfId="49" applyFont="1" applyFill="1" applyBorder="1" applyAlignment="1">
      <alignment vertical="center"/>
    </xf>
    <xf numFmtId="38" fontId="4" fillId="0" borderId="25" xfId="49" applyFont="1" applyFill="1" applyBorder="1" applyAlignment="1">
      <alignment vertical="center"/>
    </xf>
    <xf numFmtId="38" fontId="4" fillId="0" borderId="24" xfId="49" applyFont="1" applyFill="1" applyBorder="1" applyAlignment="1">
      <alignment vertical="center"/>
    </xf>
    <xf numFmtId="38" fontId="4" fillId="0" borderId="26" xfId="49" applyFont="1" applyFill="1" applyBorder="1" applyAlignment="1">
      <alignment vertical="center"/>
    </xf>
    <xf numFmtId="38" fontId="4" fillId="0" borderId="39" xfId="49" applyFont="1" applyFill="1" applyBorder="1" applyAlignment="1">
      <alignment vertical="center"/>
    </xf>
    <xf numFmtId="38" fontId="4" fillId="0" borderId="40" xfId="49" applyFont="1" applyFill="1" applyBorder="1" applyAlignment="1">
      <alignment vertical="center"/>
    </xf>
    <xf numFmtId="38" fontId="4" fillId="0" borderId="41" xfId="49" applyFont="1" applyFill="1" applyBorder="1" applyAlignment="1">
      <alignment vertical="center"/>
    </xf>
    <xf numFmtId="38" fontId="4" fillId="0" borderId="42" xfId="49" applyFont="1" applyFill="1" applyBorder="1" applyAlignment="1">
      <alignment vertical="center"/>
    </xf>
    <xf numFmtId="38" fontId="3" fillId="0" borderId="0" xfId="49" applyFont="1" applyFill="1" applyAlignment="1">
      <alignment vertical="center"/>
    </xf>
    <xf numFmtId="38" fontId="3" fillId="0" borderId="0" xfId="49" applyFont="1" applyFill="1" applyAlignment="1">
      <alignment horizontal="center" vertical="center"/>
    </xf>
    <xf numFmtId="38" fontId="2" fillId="0" borderId="0" xfId="49" applyFont="1" applyFill="1" applyAlignment="1">
      <alignment vertical="center"/>
    </xf>
    <xf numFmtId="38" fontId="3" fillId="0" borderId="20" xfId="49" applyFont="1" applyFill="1" applyBorder="1" applyAlignment="1">
      <alignment horizontal="right" vertical="center"/>
    </xf>
    <xf numFmtId="38" fontId="3" fillId="0" borderId="10" xfId="49" applyFont="1" applyFill="1" applyBorder="1" applyAlignment="1">
      <alignment horizontal="right" vertical="center"/>
    </xf>
    <xf numFmtId="38" fontId="3" fillId="0" borderId="21" xfId="49" applyFont="1" applyFill="1" applyBorder="1" applyAlignment="1">
      <alignment horizontal="right" vertical="center"/>
    </xf>
    <xf numFmtId="38" fontId="3" fillId="0" borderId="22" xfId="49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38" fontId="3" fillId="0" borderId="23" xfId="49" applyFont="1" applyFill="1" applyBorder="1" applyAlignment="1">
      <alignment horizontal="right" vertical="center"/>
    </xf>
    <xf numFmtId="38" fontId="3" fillId="0" borderId="27" xfId="49" applyFont="1" applyFill="1" applyBorder="1" applyAlignment="1">
      <alignment vertical="center"/>
    </xf>
    <xf numFmtId="38" fontId="3" fillId="0" borderId="14" xfId="49" applyFont="1" applyFill="1" applyBorder="1" applyAlignment="1">
      <alignment vertical="center"/>
    </xf>
    <xf numFmtId="38" fontId="3" fillId="0" borderId="28" xfId="49" applyFont="1" applyFill="1" applyBorder="1" applyAlignment="1">
      <alignment vertical="center"/>
    </xf>
    <xf numFmtId="38" fontId="3" fillId="0" borderId="25" xfId="49" applyFont="1" applyFill="1" applyBorder="1" applyAlignment="1">
      <alignment vertical="center"/>
    </xf>
    <xf numFmtId="38" fontId="3" fillId="0" borderId="12" xfId="49" applyFont="1" applyFill="1" applyBorder="1" applyAlignment="1">
      <alignment vertical="center"/>
    </xf>
    <xf numFmtId="38" fontId="3" fillId="0" borderId="37" xfId="49" applyFont="1" applyFill="1" applyBorder="1" applyAlignment="1">
      <alignment vertical="center"/>
    </xf>
    <xf numFmtId="38" fontId="3" fillId="0" borderId="26" xfId="49" applyFont="1" applyFill="1" applyBorder="1" applyAlignment="1">
      <alignment vertical="center"/>
    </xf>
    <xf numFmtId="38" fontId="3" fillId="0" borderId="34" xfId="49" applyFont="1" applyFill="1" applyBorder="1" applyAlignment="1">
      <alignment vertical="center"/>
    </xf>
    <xf numFmtId="38" fontId="3" fillId="0" borderId="35" xfId="49" applyFont="1" applyFill="1" applyBorder="1" applyAlignment="1">
      <alignment vertical="center"/>
    </xf>
    <xf numFmtId="38" fontId="3" fillId="0" borderId="22" xfId="49" applyFont="1" applyFill="1" applyBorder="1" applyAlignment="1">
      <alignment vertical="center"/>
    </xf>
    <xf numFmtId="38" fontId="3" fillId="0" borderId="40" xfId="49" applyFont="1" applyFill="1" applyBorder="1" applyAlignment="1">
      <alignment vertical="center"/>
    </xf>
    <xf numFmtId="38" fontId="3" fillId="0" borderId="41" xfId="49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49" applyFont="1" applyFill="1" applyBorder="1" applyAlignment="1">
      <alignment vertical="center"/>
    </xf>
    <xf numFmtId="38" fontId="3" fillId="0" borderId="12" xfId="49" applyFont="1" applyFill="1" applyBorder="1" applyAlignment="1">
      <alignment horizontal="center" vertical="center"/>
    </xf>
    <xf numFmtId="38" fontId="3" fillId="0" borderId="13" xfId="49" applyFont="1" applyFill="1" applyBorder="1" applyAlignment="1">
      <alignment horizontal="center" vertical="center"/>
    </xf>
    <xf numFmtId="57" fontId="3" fillId="0" borderId="43" xfId="49" applyNumberFormat="1" applyFont="1" applyFill="1" applyBorder="1" applyAlignment="1">
      <alignment horizontal="center" vertical="center"/>
    </xf>
    <xf numFmtId="57" fontId="3" fillId="0" borderId="13" xfId="49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20" xfId="49" applyNumberFormat="1" applyFont="1" applyBorder="1" applyAlignment="1">
      <alignment horizontal="left" vertical="center"/>
    </xf>
    <xf numFmtId="49" fontId="3" fillId="0" borderId="10" xfId="49" applyNumberFormat="1" applyFont="1" applyBorder="1" applyAlignment="1">
      <alignment horizontal="left" vertical="center"/>
    </xf>
    <xf numFmtId="49" fontId="3" fillId="0" borderId="14" xfId="49" applyNumberFormat="1" applyFont="1" applyBorder="1" applyAlignment="1">
      <alignment horizontal="left" vertical="center"/>
    </xf>
    <xf numFmtId="49" fontId="3" fillId="0" borderId="28" xfId="49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left" vertical="center"/>
    </xf>
    <xf numFmtId="49" fontId="3" fillId="0" borderId="31" xfId="0" applyNumberFormat="1" applyFont="1" applyBorder="1" applyAlignment="1">
      <alignment horizontal="left" vertical="center"/>
    </xf>
    <xf numFmtId="49" fontId="3" fillId="0" borderId="32" xfId="0" applyNumberFormat="1" applyFont="1" applyBorder="1" applyAlignment="1">
      <alignment horizontal="left" vertical="center"/>
    </xf>
    <xf numFmtId="49" fontId="3" fillId="0" borderId="38" xfId="0" applyNumberFormat="1" applyFont="1" applyBorder="1" applyAlignment="1">
      <alignment horizontal="left" vertical="center"/>
    </xf>
    <xf numFmtId="38" fontId="0" fillId="0" borderId="0" xfId="49" applyFont="1" applyAlignment="1">
      <alignment vertical="center"/>
    </xf>
    <xf numFmtId="38" fontId="3" fillId="0" borderId="44" xfId="49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38" fontId="3" fillId="0" borderId="46" xfId="49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4" fillId="0" borderId="0" xfId="49" applyFont="1" applyFill="1" applyAlignment="1">
      <alignment horizontal="right" vertical="center"/>
    </xf>
    <xf numFmtId="38" fontId="6" fillId="0" borderId="0" xfId="49" applyFont="1" applyFill="1" applyAlignment="1">
      <alignment horizontal="center" vertical="center"/>
    </xf>
    <xf numFmtId="38" fontId="7" fillId="0" borderId="0" xfId="49" applyFont="1" applyFill="1" applyAlignment="1">
      <alignment horizontal="center" vertical="center"/>
    </xf>
    <xf numFmtId="38" fontId="7" fillId="0" borderId="0" xfId="49" applyFont="1" applyFill="1" applyAlignment="1">
      <alignment vertical="center"/>
    </xf>
    <xf numFmtId="38" fontId="3" fillId="0" borderId="0" xfId="49" applyFont="1" applyFill="1" applyAlignment="1">
      <alignment horizontal="right" vertical="center"/>
    </xf>
    <xf numFmtId="38" fontId="3" fillId="0" borderId="0" xfId="49" applyFont="1" applyAlignment="1">
      <alignment vertical="center"/>
    </xf>
    <xf numFmtId="0" fontId="7" fillId="0" borderId="0" xfId="0" applyFont="1" applyFill="1" applyAlignment="1">
      <alignment vertical="center"/>
    </xf>
    <xf numFmtId="38" fontId="3" fillId="0" borderId="47" xfId="49" applyFont="1" applyFill="1" applyBorder="1" applyAlignment="1">
      <alignment vertical="center"/>
    </xf>
    <xf numFmtId="38" fontId="3" fillId="0" borderId="48" xfId="49" applyFont="1" applyBorder="1" applyAlignment="1">
      <alignment/>
    </xf>
    <xf numFmtId="0" fontId="3" fillId="0" borderId="49" xfId="0" applyFont="1" applyBorder="1" applyAlignment="1">
      <alignment/>
    </xf>
    <xf numFmtId="38" fontId="3" fillId="0" borderId="50" xfId="49" applyFont="1" applyBorder="1" applyAlignment="1">
      <alignment/>
    </xf>
    <xf numFmtId="0" fontId="3" fillId="0" borderId="51" xfId="0" applyFont="1" applyBorder="1" applyAlignment="1">
      <alignment/>
    </xf>
    <xf numFmtId="38" fontId="3" fillId="0" borderId="44" xfId="49" applyFont="1" applyBorder="1" applyAlignment="1">
      <alignment/>
    </xf>
    <xf numFmtId="0" fontId="3" fillId="0" borderId="45" xfId="0" applyFont="1" applyBorder="1" applyAlignment="1">
      <alignment/>
    </xf>
    <xf numFmtId="38" fontId="3" fillId="0" borderId="52" xfId="49" applyFont="1" applyFill="1" applyBorder="1" applyAlignment="1">
      <alignment vertical="center"/>
    </xf>
    <xf numFmtId="38" fontId="3" fillId="0" borderId="53" xfId="49" applyFont="1" applyFill="1" applyBorder="1" applyAlignment="1">
      <alignment vertical="center"/>
    </xf>
    <xf numFmtId="38" fontId="3" fillId="0" borderId="54" xfId="49" applyFont="1" applyFill="1" applyBorder="1" applyAlignment="1">
      <alignment vertical="center"/>
    </xf>
    <xf numFmtId="38" fontId="3" fillId="0" borderId="55" xfId="49" applyFont="1" applyFill="1" applyBorder="1" applyAlignment="1">
      <alignment vertical="center"/>
    </xf>
    <xf numFmtId="38" fontId="3" fillId="0" borderId="56" xfId="49" applyFont="1" applyFill="1" applyBorder="1" applyAlignment="1">
      <alignment vertical="center"/>
    </xf>
    <xf numFmtId="38" fontId="3" fillId="0" borderId="57" xfId="49" applyFont="1" applyFill="1" applyBorder="1" applyAlignment="1">
      <alignment vertical="center"/>
    </xf>
    <xf numFmtId="38" fontId="3" fillId="0" borderId="58" xfId="49" applyFont="1" applyFill="1" applyBorder="1" applyAlignment="1">
      <alignment vertical="center"/>
    </xf>
    <xf numFmtId="38" fontId="3" fillId="0" borderId="59" xfId="49" applyFont="1" applyFill="1" applyBorder="1" applyAlignment="1">
      <alignment vertical="center"/>
    </xf>
    <xf numFmtId="38" fontId="3" fillId="0" borderId="60" xfId="49" applyFont="1" applyFill="1" applyBorder="1" applyAlignment="1">
      <alignment vertical="center"/>
    </xf>
    <xf numFmtId="38" fontId="3" fillId="0" borderId="49" xfId="49" applyFont="1" applyFill="1" applyBorder="1" applyAlignment="1">
      <alignment vertical="center"/>
    </xf>
    <xf numFmtId="38" fontId="3" fillId="0" borderId="51" xfId="49" applyFont="1" applyFill="1" applyBorder="1" applyAlignment="1">
      <alignment vertical="center"/>
    </xf>
    <xf numFmtId="38" fontId="3" fillId="0" borderId="23" xfId="49" applyFont="1" applyFill="1" applyBorder="1" applyAlignment="1">
      <alignment vertical="center"/>
    </xf>
    <xf numFmtId="38" fontId="3" fillId="0" borderId="39" xfId="49" applyFont="1" applyFill="1" applyBorder="1" applyAlignment="1">
      <alignment vertical="center"/>
    </xf>
    <xf numFmtId="38" fontId="3" fillId="0" borderId="61" xfId="49" applyFont="1" applyFill="1" applyBorder="1" applyAlignment="1">
      <alignment vertical="center"/>
    </xf>
    <xf numFmtId="38" fontId="3" fillId="0" borderId="62" xfId="49" applyFont="1" applyFill="1" applyBorder="1" applyAlignment="1">
      <alignment vertical="center"/>
    </xf>
    <xf numFmtId="38" fontId="3" fillId="0" borderId="63" xfId="49" applyFont="1" applyFill="1" applyBorder="1" applyAlignment="1">
      <alignment vertical="center"/>
    </xf>
    <xf numFmtId="38" fontId="3" fillId="0" borderId="64" xfId="49" applyFont="1" applyFill="1" applyBorder="1" applyAlignment="1">
      <alignment vertical="center"/>
    </xf>
    <xf numFmtId="38" fontId="3" fillId="0" borderId="65" xfId="49" applyFont="1" applyFill="1" applyBorder="1" applyAlignment="1">
      <alignment vertical="center"/>
    </xf>
    <xf numFmtId="38" fontId="3" fillId="0" borderId="0" xfId="49" applyFont="1" applyFill="1" applyBorder="1" applyAlignment="1">
      <alignment horizontal="left" vertical="center"/>
    </xf>
    <xf numFmtId="38" fontId="3" fillId="0" borderId="66" xfId="49" applyFont="1" applyFill="1" applyBorder="1" applyAlignment="1">
      <alignment vertical="center"/>
    </xf>
    <xf numFmtId="38" fontId="3" fillId="0" borderId="67" xfId="49" applyFont="1" applyFill="1" applyBorder="1" applyAlignment="1">
      <alignment vertical="center"/>
    </xf>
    <xf numFmtId="38" fontId="3" fillId="0" borderId="68" xfId="49" applyFont="1" applyFill="1" applyBorder="1" applyAlignment="1">
      <alignment vertical="center"/>
    </xf>
    <xf numFmtId="38" fontId="3" fillId="0" borderId="69" xfId="49" applyFont="1" applyFill="1" applyBorder="1" applyAlignment="1">
      <alignment vertical="center"/>
    </xf>
    <xf numFmtId="38" fontId="3" fillId="0" borderId="48" xfId="49" applyFont="1" applyFill="1" applyBorder="1" applyAlignment="1">
      <alignment vertical="center"/>
    </xf>
    <xf numFmtId="38" fontId="3" fillId="0" borderId="50" xfId="49" applyFont="1" applyFill="1" applyBorder="1" applyAlignment="1">
      <alignment vertical="center"/>
    </xf>
    <xf numFmtId="38" fontId="3" fillId="0" borderId="70" xfId="49" applyFont="1" applyFill="1" applyBorder="1" applyAlignment="1">
      <alignment vertical="center"/>
    </xf>
    <xf numFmtId="38" fontId="3" fillId="0" borderId="71" xfId="49" applyFont="1" applyFill="1" applyBorder="1" applyAlignment="1">
      <alignment vertical="center"/>
    </xf>
    <xf numFmtId="38" fontId="4" fillId="0" borderId="72" xfId="49" applyFont="1" applyFill="1" applyBorder="1" applyAlignment="1">
      <alignment vertical="center"/>
    </xf>
    <xf numFmtId="38" fontId="4" fillId="0" borderId="73" xfId="49" applyFont="1" applyFill="1" applyBorder="1" applyAlignment="1">
      <alignment vertical="center"/>
    </xf>
    <xf numFmtId="38" fontId="0" fillId="0" borderId="73" xfId="49" applyFont="1" applyFill="1" applyBorder="1" applyAlignment="1">
      <alignment vertical="center"/>
    </xf>
    <xf numFmtId="38" fontId="0" fillId="0" borderId="74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4" fillId="0" borderId="67" xfId="49" applyFont="1" applyFill="1" applyBorder="1" applyAlignment="1">
      <alignment vertical="center"/>
    </xf>
    <xf numFmtId="38" fontId="4" fillId="0" borderId="58" xfId="49" applyFont="1" applyFill="1" applyBorder="1" applyAlignment="1">
      <alignment vertical="center"/>
    </xf>
    <xf numFmtId="38" fontId="4" fillId="0" borderId="59" xfId="49" applyFont="1" applyFill="1" applyBorder="1" applyAlignment="1">
      <alignment vertical="center"/>
    </xf>
    <xf numFmtId="38" fontId="4" fillId="0" borderId="68" xfId="49" applyFont="1" applyFill="1" applyBorder="1" applyAlignment="1">
      <alignment vertical="center"/>
    </xf>
    <xf numFmtId="38" fontId="4" fillId="0" borderId="75" xfId="49" applyFont="1" applyFill="1" applyBorder="1" applyAlignment="1">
      <alignment vertical="center"/>
    </xf>
    <xf numFmtId="38" fontId="4" fillId="0" borderId="76" xfId="49" applyFont="1" applyFill="1" applyBorder="1" applyAlignment="1">
      <alignment vertical="center"/>
    </xf>
    <xf numFmtId="38" fontId="4" fillId="0" borderId="77" xfId="49" applyFont="1" applyFill="1" applyBorder="1" applyAlignment="1">
      <alignment vertical="center"/>
    </xf>
    <xf numFmtId="38" fontId="4" fillId="0" borderId="78" xfId="49" applyFont="1" applyFill="1" applyBorder="1" applyAlignment="1">
      <alignment vertical="center"/>
    </xf>
    <xf numFmtId="38" fontId="4" fillId="0" borderId="79" xfId="49" applyFont="1" applyFill="1" applyBorder="1" applyAlignment="1">
      <alignment vertical="center"/>
    </xf>
    <xf numFmtId="38" fontId="4" fillId="0" borderId="80" xfId="49" applyFont="1" applyFill="1" applyBorder="1" applyAlignment="1">
      <alignment vertical="center"/>
    </xf>
    <xf numFmtId="38" fontId="4" fillId="0" borderId="81" xfId="49" applyFont="1" applyFill="1" applyBorder="1" applyAlignment="1">
      <alignment vertical="center"/>
    </xf>
    <xf numFmtId="38" fontId="4" fillId="0" borderId="82" xfId="49" applyFont="1" applyFill="1" applyBorder="1" applyAlignment="1">
      <alignment vertical="center"/>
    </xf>
    <xf numFmtId="38" fontId="4" fillId="0" borderId="83" xfId="49" applyFont="1" applyFill="1" applyBorder="1" applyAlignment="1">
      <alignment vertical="center"/>
    </xf>
    <xf numFmtId="38" fontId="4" fillId="0" borderId="84" xfId="49" applyFont="1" applyFill="1" applyBorder="1" applyAlignment="1">
      <alignment vertical="center"/>
    </xf>
    <xf numFmtId="38" fontId="4" fillId="0" borderId="85" xfId="49" applyFont="1" applyFill="1" applyBorder="1" applyAlignment="1">
      <alignment vertical="center"/>
    </xf>
    <xf numFmtId="38" fontId="4" fillId="0" borderId="86" xfId="49" applyFont="1" applyFill="1" applyBorder="1" applyAlignment="1">
      <alignment vertical="center"/>
    </xf>
    <xf numFmtId="38" fontId="4" fillId="0" borderId="52" xfId="49" applyFont="1" applyFill="1" applyBorder="1" applyAlignment="1">
      <alignment vertical="center"/>
    </xf>
    <xf numFmtId="38" fontId="4" fillId="0" borderId="53" xfId="49" applyFont="1" applyFill="1" applyBorder="1" applyAlignment="1">
      <alignment vertical="center"/>
    </xf>
    <xf numFmtId="38" fontId="4" fillId="0" borderId="54" xfId="49" applyFont="1" applyFill="1" applyBorder="1" applyAlignment="1">
      <alignment vertical="center"/>
    </xf>
    <xf numFmtId="38" fontId="4" fillId="0" borderId="66" xfId="49" applyFont="1" applyFill="1" applyBorder="1" applyAlignment="1">
      <alignment vertical="center"/>
    </xf>
    <xf numFmtId="38" fontId="4" fillId="0" borderId="87" xfId="49" applyFont="1" applyFill="1" applyBorder="1" applyAlignment="1">
      <alignment vertical="center"/>
    </xf>
    <xf numFmtId="38" fontId="4" fillId="0" borderId="38" xfId="49" applyFont="1" applyFill="1" applyBorder="1" applyAlignment="1">
      <alignment/>
    </xf>
    <xf numFmtId="178" fontId="3" fillId="0" borderId="45" xfId="0" applyNumberFormat="1" applyFont="1" applyBorder="1" applyAlignment="1">
      <alignment/>
    </xf>
    <xf numFmtId="178" fontId="3" fillId="0" borderId="49" xfId="0" applyNumberFormat="1" applyFont="1" applyBorder="1" applyAlignment="1">
      <alignment/>
    </xf>
    <xf numFmtId="49" fontId="3" fillId="0" borderId="88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8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89" xfId="0" applyFont="1" applyBorder="1" applyAlignment="1">
      <alignment vertical="center"/>
    </xf>
    <xf numFmtId="0" fontId="3" fillId="0" borderId="90" xfId="0" applyFont="1" applyBorder="1" applyAlignment="1">
      <alignment vertical="center"/>
    </xf>
    <xf numFmtId="38" fontId="3" fillId="0" borderId="91" xfId="49" applyFont="1" applyBorder="1" applyAlignment="1">
      <alignment/>
    </xf>
    <xf numFmtId="38" fontId="4" fillId="0" borderId="92" xfId="49" applyFont="1" applyFill="1" applyBorder="1" applyAlignment="1">
      <alignment/>
    </xf>
    <xf numFmtId="38" fontId="4" fillId="0" borderId="79" xfId="49" applyFont="1" applyFill="1" applyBorder="1" applyAlignment="1">
      <alignment vertical="center" shrinkToFit="1"/>
    </xf>
    <xf numFmtId="38" fontId="3" fillId="23" borderId="43" xfId="49" applyFont="1" applyFill="1" applyBorder="1" applyAlignment="1">
      <alignment vertical="center"/>
    </xf>
    <xf numFmtId="38" fontId="3" fillId="23" borderId="13" xfId="49" applyFont="1" applyFill="1" applyBorder="1" applyAlignment="1">
      <alignment vertical="center"/>
    </xf>
    <xf numFmtId="38" fontId="3" fillId="23" borderId="93" xfId="49" applyFont="1" applyFill="1" applyBorder="1" applyAlignment="1">
      <alignment vertical="center"/>
    </xf>
    <xf numFmtId="38" fontId="3" fillId="23" borderId="94" xfId="49" applyFont="1" applyFill="1" applyBorder="1" applyAlignment="1">
      <alignment vertical="center"/>
    </xf>
    <xf numFmtId="38" fontId="4" fillId="23" borderId="43" xfId="49" applyFont="1" applyFill="1" applyBorder="1" applyAlignment="1">
      <alignment/>
    </xf>
    <xf numFmtId="38" fontId="4" fillId="23" borderId="95" xfId="49" applyFont="1" applyFill="1" applyBorder="1" applyAlignment="1">
      <alignment/>
    </xf>
    <xf numFmtId="0" fontId="4" fillId="23" borderId="96" xfId="0" applyFont="1" applyFill="1" applyBorder="1" applyAlignment="1">
      <alignment/>
    </xf>
    <xf numFmtId="38" fontId="4" fillId="23" borderId="97" xfId="49" applyFont="1" applyFill="1" applyBorder="1" applyAlignment="1">
      <alignment/>
    </xf>
    <xf numFmtId="38" fontId="4" fillId="23" borderId="98" xfId="49" applyFont="1" applyFill="1" applyBorder="1" applyAlignment="1">
      <alignment/>
    </xf>
    <xf numFmtId="38" fontId="4" fillId="23" borderId="99" xfId="49" applyFont="1" applyFill="1" applyBorder="1" applyAlignment="1">
      <alignment/>
    </xf>
    <xf numFmtId="38" fontId="4" fillId="23" borderId="100" xfId="49" applyFont="1" applyFill="1" applyBorder="1" applyAlignment="1">
      <alignment/>
    </xf>
    <xf numFmtId="0" fontId="4" fillId="0" borderId="2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2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49" fontId="0" fillId="0" borderId="18" xfId="49" applyNumberFormat="1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29" xfId="0" applyNumberFormat="1" applyFont="1" applyBorder="1" applyAlignment="1">
      <alignment horizontal="left" vertical="center"/>
    </xf>
    <xf numFmtId="49" fontId="0" fillId="0" borderId="30" xfId="0" applyNumberFormat="1" applyFont="1" applyBorder="1" applyAlignment="1">
      <alignment horizontal="left" vertical="center"/>
    </xf>
    <xf numFmtId="49" fontId="0" fillId="0" borderId="29" xfId="0" applyNumberFormat="1" applyFont="1" applyBorder="1" applyAlignment="1">
      <alignment horizontal="left" vertical="center" shrinkToFit="1"/>
    </xf>
    <xf numFmtId="49" fontId="0" fillId="0" borderId="101" xfId="0" applyNumberFormat="1" applyFont="1" applyBorder="1" applyAlignment="1">
      <alignment horizontal="left" vertical="center"/>
    </xf>
    <xf numFmtId="49" fontId="0" fillId="0" borderId="32" xfId="0" applyNumberFormat="1" applyFont="1" applyBorder="1" applyAlignment="1">
      <alignment horizontal="left" vertical="center"/>
    </xf>
    <xf numFmtId="49" fontId="0" fillId="0" borderId="79" xfId="0" applyNumberFormat="1" applyFont="1" applyBorder="1" applyAlignment="1">
      <alignment horizontal="left" vertical="center"/>
    </xf>
    <xf numFmtId="49" fontId="0" fillId="0" borderId="36" xfId="0" applyNumberFormat="1" applyFont="1" applyBorder="1" applyAlignment="1">
      <alignment horizontal="left" vertical="center"/>
    </xf>
    <xf numFmtId="49" fontId="0" fillId="0" borderId="102" xfId="0" applyNumberFormat="1" applyFont="1" applyBorder="1" applyAlignment="1">
      <alignment horizontal="left" vertical="center"/>
    </xf>
    <xf numFmtId="49" fontId="0" fillId="0" borderId="33" xfId="0" applyNumberFormat="1" applyFont="1" applyBorder="1" applyAlignment="1">
      <alignment horizontal="left" vertical="center"/>
    </xf>
    <xf numFmtId="49" fontId="0" fillId="0" borderId="35" xfId="0" applyNumberFormat="1" applyFont="1" applyBorder="1" applyAlignment="1">
      <alignment horizontal="left" vertical="center"/>
    </xf>
    <xf numFmtId="49" fontId="0" fillId="0" borderId="42" xfId="0" applyNumberFormat="1" applyFont="1" applyBorder="1" applyAlignment="1">
      <alignment horizontal="left" vertical="center"/>
    </xf>
    <xf numFmtId="49" fontId="0" fillId="0" borderId="41" xfId="0" applyNumberFormat="1" applyFont="1" applyBorder="1" applyAlignment="1">
      <alignment horizontal="left" vertical="center"/>
    </xf>
    <xf numFmtId="49" fontId="0" fillId="0" borderId="92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21" xfId="0" applyNumberFormat="1" applyFont="1" applyBorder="1" applyAlignment="1">
      <alignment horizontal="left" vertical="center"/>
    </xf>
    <xf numFmtId="49" fontId="0" fillId="0" borderId="38" xfId="0" applyNumberFormat="1" applyFont="1" applyBorder="1" applyAlignment="1">
      <alignment horizontal="left" vertical="center"/>
    </xf>
    <xf numFmtId="0" fontId="10" fillId="0" borderId="2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7" fontId="11" fillId="0" borderId="82" xfId="49" applyNumberFormat="1" applyFont="1" applyBorder="1" applyAlignment="1">
      <alignment horizontal="center" shrinkToFit="1"/>
    </xf>
    <xf numFmtId="0" fontId="10" fillId="0" borderId="25" xfId="0" applyFont="1" applyBorder="1" applyAlignment="1">
      <alignment vertical="center"/>
    </xf>
    <xf numFmtId="0" fontId="10" fillId="0" borderId="12" xfId="0" applyFont="1" applyBorder="1" applyAlignment="1">
      <alignment horizontal="right" vertical="center"/>
    </xf>
    <xf numFmtId="177" fontId="1" fillId="0" borderId="84" xfId="49" applyNumberFormat="1" applyFont="1" applyBorder="1" applyAlignment="1">
      <alignment horizontal="center" vertical="center" shrinkToFit="1"/>
    </xf>
    <xf numFmtId="38" fontId="3" fillId="23" borderId="88" xfId="49" applyFont="1" applyFill="1" applyBorder="1" applyAlignment="1">
      <alignment/>
    </xf>
    <xf numFmtId="0" fontId="3" fillId="23" borderId="103" xfId="0" applyFont="1" applyFill="1" applyBorder="1" applyAlignment="1">
      <alignment/>
    </xf>
    <xf numFmtId="0" fontId="3" fillId="0" borderId="3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177" fontId="12" fillId="0" borderId="104" xfId="49" applyNumberFormat="1" applyFont="1" applyBorder="1" applyAlignment="1">
      <alignment horizontal="center" shrinkToFit="1"/>
    </xf>
    <xf numFmtId="177" fontId="3" fillId="0" borderId="84" xfId="49" applyNumberFormat="1" applyFont="1" applyBorder="1" applyAlignment="1">
      <alignment horizontal="center" vertical="center" shrinkToFit="1"/>
    </xf>
    <xf numFmtId="177" fontId="3" fillId="0" borderId="87" xfId="49" applyNumberFormat="1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38" fontId="0" fillId="0" borderId="0" xfId="49" applyFont="1" applyAlignment="1">
      <alignment/>
    </xf>
    <xf numFmtId="0" fontId="0" fillId="0" borderId="0" xfId="0" applyFont="1" applyAlignment="1">
      <alignment vertical="center"/>
    </xf>
    <xf numFmtId="38" fontId="3" fillId="0" borderId="105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06" xfId="49" applyFont="1" applyBorder="1" applyAlignment="1">
      <alignment vertical="center"/>
    </xf>
    <xf numFmtId="38" fontId="3" fillId="0" borderId="107" xfId="49" applyFont="1" applyBorder="1" applyAlignment="1">
      <alignment vertical="center"/>
    </xf>
    <xf numFmtId="38" fontId="3" fillId="0" borderId="64" xfId="49" applyFont="1" applyBorder="1" applyAlignment="1">
      <alignment vertical="center"/>
    </xf>
    <xf numFmtId="38" fontId="3" fillId="0" borderId="65" xfId="49" applyFont="1" applyBorder="1" applyAlignment="1">
      <alignment vertical="center"/>
    </xf>
    <xf numFmtId="38" fontId="4" fillId="0" borderId="105" xfId="49" applyFont="1" applyBorder="1" applyAlignment="1">
      <alignment/>
    </xf>
    <xf numFmtId="38" fontId="4" fillId="0" borderId="108" xfId="49" applyFont="1" applyBorder="1" applyAlignment="1">
      <alignment/>
    </xf>
    <xf numFmtId="38" fontId="4" fillId="0" borderId="109" xfId="49" applyFont="1" applyBorder="1" applyAlignment="1">
      <alignment/>
    </xf>
    <xf numFmtId="0" fontId="4" fillId="0" borderId="60" xfId="0" applyFont="1" applyBorder="1" applyAlignment="1">
      <alignment/>
    </xf>
    <xf numFmtId="0" fontId="4" fillId="0" borderId="110" xfId="0" applyFont="1" applyBorder="1" applyAlignment="1">
      <alignment/>
    </xf>
    <xf numFmtId="0" fontId="4" fillId="0" borderId="105" xfId="0" applyFont="1" applyBorder="1" applyAlignment="1">
      <alignment/>
    </xf>
    <xf numFmtId="0" fontId="4" fillId="0" borderId="106" xfId="0" applyFont="1" applyBorder="1" applyAlignment="1">
      <alignment/>
    </xf>
    <xf numFmtId="0" fontId="4" fillId="0" borderId="111" xfId="0" applyFont="1" applyBorder="1" applyAlignment="1">
      <alignment/>
    </xf>
    <xf numFmtId="38" fontId="4" fillId="0" borderId="112" xfId="49" applyFont="1" applyBorder="1" applyAlignment="1">
      <alignment/>
    </xf>
    <xf numFmtId="38" fontId="4" fillId="0" borderId="111" xfId="49" applyFont="1" applyBorder="1" applyAlignment="1">
      <alignment/>
    </xf>
    <xf numFmtId="38" fontId="4" fillId="0" borderId="113" xfId="0" applyNumberFormat="1" applyFont="1" applyFill="1" applyBorder="1" applyAlignment="1">
      <alignment vertical="center"/>
    </xf>
    <xf numFmtId="38" fontId="4" fillId="0" borderId="114" xfId="0" applyNumberFormat="1" applyFont="1" applyFill="1" applyBorder="1" applyAlignment="1">
      <alignment vertical="center"/>
    </xf>
    <xf numFmtId="38" fontId="4" fillId="23" borderId="96" xfId="0" applyNumberFormat="1" applyFont="1" applyFill="1" applyBorder="1" applyAlignment="1">
      <alignment vertical="center"/>
    </xf>
    <xf numFmtId="38" fontId="4" fillId="23" borderId="115" xfId="0" applyNumberFormat="1" applyFont="1" applyFill="1" applyBorder="1" applyAlignment="1">
      <alignment vertical="center"/>
    </xf>
    <xf numFmtId="38" fontId="4" fillId="23" borderId="116" xfId="0" applyNumberFormat="1" applyFont="1" applyFill="1" applyBorder="1" applyAlignment="1">
      <alignment vertical="center"/>
    </xf>
    <xf numFmtId="38" fontId="4" fillId="0" borderId="115" xfId="0" applyNumberFormat="1" applyFont="1" applyFill="1" applyBorder="1" applyAlignment="1">
      <alignment vertical="center"/>
    </xf>
    <xf numFmtId="38" fontId="4" fillId="0" borderId="117" xfId="0" applyNumberFormat="1" applyFont="1" applyFill="1" applyBorder="1" applyAlignment="1">
      <alignment vertical="center"/>
    </xf>
    <xf numFmtId="38" fontId="3" fillId="0" borderId="118" xfId="49" applyFont="1" applyFill="1" applyBorder="1" applyAlignment="1">
      <alignment vertical="center"/>
    </xf>
    <xf numFmtId="38" fontId="4" fillId="0" borderId="119" xfId="0" applyNumberFormat="1" applyFont="1" applyFill="1" applyBorder="1" applyAlignment="1">
      <alignment vertical="center"/>
    </xf>
    <xf numFmtId="38" fontId="4" fillId="0" borderId="120" xfId="49" applyFont="1" applyFill="1" applyBorder="1" applyAlignment="1">
      <alignment vertical="center"/>
    </xf>
    <xf numFmtId="38" fontId="4" fillId="0" borderId="119" xfId="49" applyFont="1" applyFill="1" applyBorder="1" applyAlignment="1">
      <alignment vertical="center"/>
    </xf>
    <xf numFmtId="0" fontId="4" fillId="0" borderId="55" xfId="0" applyFont="1" applyBorder="1" applyAlignment="1">
      <alignment/>
    </xf>
    <xf numFmtId="0" fontId="4" fillId="0" borderId="121" xfId="0" applyFont="1" applyBorder="1" applyAlignment="1">
      <alignment/>
    </xf>
    <xf numFmtId="0" fontId="4" fillId="0" borderId="122" xfId="0" applyFont="1" applyBorder="1" applyAlignment="1">
      <alignment/>
    </xf>
    <xf numFmtId="38" fontId="4" fillId="0" borderId="117" xfId="49" applyFont="1" applyBorder="1" applyAlignment="1">
      <alignment/>
    </xf>
    <xf numFmtId="38" fontId="4" fillId="0" borderId="123" xfId="49" applyFont="1" applyBorder="1" applyAlignment="1">
      <alignment/>
    </xf>
    <xf numFmtId="38" fontId="4" fillId="0" borderId="124" xfId="49" applyFont="1" applyBorder="1" applyAlignment="1">
      <alignment/>
    </xf>
    <xf numFmtId="38" fontId="4" fillId="0" borderId="113" xfId="49" applyFont="1" applyBorder="1" applyAlignment="1">
      <alignment/>
    </xf>
    <xf numFmtId="38" fontId="4" fillId="0" borderId="114" xfId="49" applyFont="1" applyBorder="1" applyAlignment="1">
      <alignment/>
    </xf>
    <xf numFmtId="38" fontId="4" fillId="0" borderId="47" xfId="49" applyFont="1" applyBorder="1" applyAlignment="1">
      <alignment/>
    </xf>
    <xf numFmtId="38" fontId="4" fillId="23" borderId="121" xfId="49" applyFont="1" applyFill="1" applyBorder="1" applyAlignment="1">
      <alignment/>
    </xf>
    <xf numFmtId="38" fontId="4" fillId="23" borderId="122" xfId="49" applyFont="1" applyFill="1" applyBorder="1" applyAlignment="1">
      <alignment/>
    </xf>
    <xf numFmtId="38" fontId="4" fillId="23" borderId="118" xfId="49" applyFont="1" applyFill="1" applyBorder="1" applyAlignment="1">
      <alignment/>
    </xf>
    <xf numFmtId="38" fontId="3" fillId="0" borderId="88" xfId="49" applyFont="1" applyBorder="1" applyAlignment="1">
      <alignment/>
    </xf>
    <xf numFmtId="0" fontId="10" fillId="0" borderId="24" xfId="0" applyFont="1" applyBorder="1" applyAlignment="1">
      <alignment vertical="center"/>
    </xf>
    <xf numFmtId="38" fontId="3" fillId="0" borderId="113" xfId="0" applyNumberFormat="1" applyFont="1" applyFill="1" applyBorder="1" applyAlignment="1">
      <alignment vertical="center"/>
    </xf>
    <xf numFmtId="38" fontId="3" fillId="0" borderId="48" xfId="49" applyFont="1" applyBorder="1" applyAlignment="1">
      <alignment vertical="center"/>
    </xf>
    <xf numFmtId="38" fontId="3" fillId="0" borderId="49" xfId="49" applyFont="1" applyBorder="1" applyAlignment="1">
      <alignment vertical="center"/>
    </xf>
    <xf numFmtId="38" fontId="3" fillId="0" borderId="115" xfId="49" applyFont="1" applyFill="1" applyBorder="1" applyAlignment="1">
      <alignment vertical="center"/>
    </xf>
    <xf numFmtId="38" fontId="3" fillId="0" borderId="114" xfId="0" applyNumberFormat="1" applyFont="1" applyFill="1" applyBorder="1" applyAlignment="1">
      <alignment vertical="center"/>
    </xf>
    <xf numFmtId="38" fontId="3" fillId="0" borderId="125" xfId="49" applyFont="1" applyFill="1" applyBorder="1" applyAlignment="1">
      <alignment vertical="center"/>
    </xf>
    <xf numFmtId="38" fontId="3" fillId="0" borderId="126" xfId="49" applyFont="1" applyBorder="1" applyAlignment="1">
      <alignment vertical="center"/>
    </xf>
    <xf numFmtId="38" fontId="3" fillId="0" borderId="127" xfId="49" applyFont="1" applyBorder="1" applyAlignment="1">
      <alignment vertical="center"/>
    </xf>
    <xf numFmtId="38" fontId="3" fillId="0" borderId="50" xfId="49" applyFont="1" applyBorder="1" applyAlignment="1">
      <alignment vertical="center"/>
    </xf>
    <xf numFmtId="38" fontId="3" fillId="0" borderId="51" xfId="49" applyFont="1" applyBorder="1" applyAlignment="1">
      <alignment vertical="center"/>
    </xf>
    <xf numFmtId="38" fontId="3" fillId="0" borderId="96" xfId="49" applyFont="1" applyFill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28" xfId="49" applyFont="1" applyBorder="1" applyAlignment="1">
      <alignment vertical="center"/>
    </xf>
    <xf numFmtId="38" fontId="3" fillId="0" borderId="117" xfId="49" applyFont="1" applyFill="1" applyBorder="1" applyAlignment="1">
      <alignment vertical="center"/>
    </xf>
    <xf numFmtId="38" fontId="3" fillId="0" borderId="57" xfId="49" applyFont="1" applyBorder="1" applyAlignment="1">
      <alignment vertical="center"/>
    </xf>
    <xf numFmtId="38" fontId="3" fillId="0" borderId="129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130" xfId="49" applyFont="1" applyBorder="1" applyAlignment="1">
      <alignment vertical="center"/>
    </xf>
    <xf numFmtId="38" fontId="4" fillId="23" borderId="32" xfId="49" applyFont="1" applyFill="1" applyBorder="1" applyAlignment="1">
      <alignment/>
    </xf>
    <xf numFmtId="38" fontId="3" fillId="0" borderId="131" xfId="49" applyFont="1" applyFill="1" applyBorder="1" applyAlignment="1">
      <alignment vertical="center"/>
    </xf>
    <xf numFmtId="38" fontId="4" fillId="0" borderId="59" xfId="0" applyNumberFormat="1" applyFont="1" applyFill="1" applyBorder="1" applyAlignment="1">
      <alignment vertical="center"/>
    </xf>
    <xf numFmtId="38" fontId="3" fillId="0" borderId="59" xfId="0" applyNumberFormat="1" applyFont="1" applyFill="1" applyBorder="1" applyAlignment="1">
      <alignment vertical="center"/>
    </xf>
    <xf numFmtId="38" fontId="3" fillId="0" borderId="132" xfId="49" applyFont="1" applyBorder="1" applyAlignment="1">
      <alignment vertical="center"/>
    </xf>
    <xf numFmtId="38" fontId="3" fillId="0" borderId="115" xfId="0" applyNumberFormat="1" applyFont="1" applyFill="1" applyBorder="1" applyAlignment="1">
      <alignment vertical="center"/>
    </xf>
    <xf numFmtId="38" fontId="3" fillId="0" borderId="117" xfId="0" applyNumberFormat="1" applyFont="1" applyFill="1" applyBorder="1" applyAlignment="1">
      <alignment vertical="center"/>
    </xf>
    <xf numFmtId="181" fontId="3" fillId="0" borderId="96" xfId="0" applyNumberFormat="1" applyFont="1" applyFill="1" applyBorder="1" applyAlignment="1">
      <alignment vertical="center"/>
    </xf>
    <xf numFmtId="38" fontId="3" fillId="0" borderId="125" xfId="0" applyNumberFormat="1" applyFont="1" applyFill="1" applyBorder="1" applyAlignment="1">
      <alignment vertical="center"/>
    </xf>
    <xf numFmtId="38" fontId="3" fillId="0" borderId="133" xfId="49" applyFont="1" applyBorder="1" applyAlignment="1">
      <alignment vertical="center"/>
    </xf>
    <xf numFmtId="38" fontId="3" fillId="0" borderId="134" xfId="49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126" xfId="0" applyFont="1" applyBorder="1" applyAlignment="1">
      <alignment vertical="center"/>
    </xf>
    <xf numFmtId="0" fontId="3" fillId="0" borderId="13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0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38" fontId="4" fillId="0" borderId="131" xfId="0" applyNumberFormat="1" applyFont="1" applyFill="1" applyBorder="1" applyAlignment="1">
      <alignment vertical="center"/>
    </xf>
    <xf numFmtId="38" fontId="3" fillId="0" borderId="124" xfId="0" applyNumberFormat="1" applyFont="1" applyFill="1" applyBorder="1" applyAlignment="1">
      <alignment vertical="center"/>
    </xf>
    <xf numFmtId="0" fontId="3" fillId="0" borderId="136" xfId="0" applyFont="1" applyBorder="1" applyAlignment="1">
      <alignment vertical="center"/>
    </xf>
    <xf numFmtId="38" fontId="4" fillId="23" borderId="12" xfId="49" applyFont="1" applyFill="1" applyBorder="1" applyAlignment="1">
      <alignment/>
    </xf>
    <xf numFmtId="38" fontId="4" fillId="23" borderId="94" xfId="49" applyFont="1" applyFill="1" applyBorder="1" applyAlignment="1">
      <alignment/>
    </xf>
    <xf numFmtId="0" fontId="3" fillId="0" borderId="5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129" xfId="0" applyFont="1" applyBorder="1" applyAlignment="1">
      <alignment vertical="center"/>
    </xf>
    <xf numFmtId="38" fontId="3" fillId="0" borderId="71" xfId="49" applyFont="1" applyBorder="1" applyAlignment="1">
      <alignment vertical="center"/>
    </xf>
    <xf numFmtId="38" fontId="3" fillId="0" borderId="96" xfId="0" applyNumberFormat="1" applyFont="1" applyFill="1" applyBorder="1" applyAlignment="1">
      <alignment vertical="center"/>
    </xf>
    <xf numFmtId="38" fontId="3" fillId="0" borderId="119" xfId="0" applyNumberFormat="1" applyFont="1" applyFill="1" applyBorder="1" applyAlignment="1">
      <alignment vertical="center"/>
    </xf>
    <xf numFmtId="38" fontId="3" fillId="0" borderId="137" xfId="49" applyFont="1" applyFill="1" applyBorder="1" applyAlignment="1">
      <alignment/>
    </xf>
    <xf numFmtId="38" fontId="3" fillId="0" borderId="138" xfId="49" applyFont="1" applyFill="1" applyBorder="1" applyAlignment="1">
      <alignment/>
    </xf>
    <xf numFmtId="38" fontId="3" fillId="0" borderId="43" xfId="49" applyFont="1" applyFill="1" applyBorder="1" applyAlignment="1">
      <alignment/>
    </xf>
    <xf numFmtId="38" fontId="3" fillId="0" borderId="95" xfId="49" applyFont="1" applyFill="1" applyBorder="1" applyAlignment="1">
      <alignment/>
    </xf>
    <xf numFmtId="38" fontId="3" fillId="0" borderId="117" xfId="49" applyFont="1" applyFill="1" applyBorder="1" applyAlignment="1">
      <alignment/>
    </xf>
    <xf numFmtId="182" fontId="3" fillId="0" borderId="139" xfId="0" applyNumberFormat="1" applyFont="1" applyBorder="1" applyAlignment="1">
      <alignment/>
    </xf>
    <xf numFmtId="38" fontId="3" fillId="0" borderId="69" xfId="49" applyFont="1" applyBorder="1" applyAlignment="1">
      <alignment vertical="center"/>
    </xf>
    <xf numFmtId="38" fontId="3" fillId="0" borderId="98" xfId="49" applyFont="1" applyFill="1" applyBorder="1" applyAlignment="1">
      <alignment vertical="center"/>
    </xf>
    <xf numFmtId="38" fontId="3" fillId="0" borderId="97" xfId="49" applyFont="1" applyFill="1" applyBorder="1" applyAlignment="1">
      <alignment vertical="center"/>
    </xf>
    <xf numFmtId="38" fontId="3" fillId="23" borderId="48" xfId="49" applyFont="1" applyFill="1" applyBorder="1" applyAlignment="1">
      <alignment vertical="center"/>
    </xf>
    <xf numFmtId="38" fontId="3" fillId="23" borderId="57" xfId="49" applyFont="1" applyFill="1" applyBorder="1" applyAlignment="1">
      <alignment vertical="center"/>
    </xf>
    <xf numFmtId="38" fontId="3" fillId="23" borderId="113" xfId="0" applyNumberFormat="1" applyFont="1" applyFill="1" applyBorder="1" applyAlignment="1">
      <alignment vertical="center"/>
    </xf>
    <xf numFmtId="38" fontId="3" fillId="23" borderId="126" xfId="49" applyFont="1" applyFill="1" applyBorder="1" applyAlignment="1">
      <alignment vertical="center"/>
    </xf>
    <xf numFmtId="38" fontId="3" fillId="23" borderId="127" xfId="49" applyFont="1" applyFill="1" applyBorder="1" applyAlignment="1">
      <alignment vertical="center"/>
    </xf>
    <xf numFmtId="38" fontId="3" fillId="23" borderId="124" xfId="0" applyNumberFormat="1" applyFont="1" applyFill="1" applyBorder="1" applyAlignment="1">
      <alignment vertical="center"/>
    </xf>
    <xf numFmtId="49" fontId="0" fillId="0" borderId="34" xfId="0" applyNumberFormat="1" applyFont="1" applyBorder="1" applyAlignment="1">
      <alignment horizontal="left" vertical="center"/>
    </xf>
    <xf numFmtId="38" fontId="4" fillId="0" borderId="17" xfId="49" applyFont="1" applyFill="1" applyBorder="1" applyAlignment="1">
      <alignment/>
    </xf>
    <xf numFmtId="38" fontId="4" fillId="0" borderId="108" xfId="49" applyFont="1" applyFill="1" applyBorder="1" applyAlignment="1">
      <alignment/>
    </xf>
    <xf numFmtId="38" fontId="4" fillId="0" borderId="117" xfId="49" applyFont="1" applyFill="1" applyBorder="1" applyAlignment="1">
      <alignment/>
    </xf>
    <xf numFmtId="38" fontId="3" fillId="0" borderId="88" xfId="49" applyFont="1" applyBorder="1" applyAlignment="1">
      <alignment vertical="center"/>
    </xf>
    <xf numFmtId="38" fontId="3" fillId="0" borderId="103" xfId="49" applyFont="1" applyBorder="1" applyAlignment="1">
      <alignment vertical="center"/>
    </xf>
    <xf numFmtId="181" fontId="3" fillId="0" borderId="128" xfId="49" applyNumberFormat="1" applyFont="1" applyBorder="1" applyAlignment="1">
      <alignment vertical="center"/>
    </xf>
    <xf numFmtId="181" fontId="3" fillId="0" borderId="107" xfId="49" applyNumberFormat="1" applyFont="1" applyBorder="1" applyAlignment="1">
      <alignment vertical="center"/>
    </xf>
    <xf numFmtId="181" fontId="3" fillId="0" borderId="47" xfId="0" applyNumberFormat="1" applyFont="1" applyFill="1" applyBorder="1" applyAlignment="1">
      <alignment vertical="center"/>
    </xf>
    <xf numFmtId="49" fontId="0" fillId="0" borderId="22" xfId="0" applyNumberFormat="1" applyFont="1" applyBorder="1" applyAlignment="1">
      <alignment horizontal="left" vertical="center"/>
    </xf>
    <xf numFmtId="49" fontId="3" fillId="0" borderId="46" xfId="0" applyNumberFormat="1" applyFont="1" applyBorder="1" applyAlignment="1">
      <alignment horizontal="left" vertical="center"/>
    </xf>
    <xf numFmtId="38" fontId="3" fillId="0" borderId="69" xfId="49" applyFont="1" applyBorder="1" applyAlignment="1">
      <alignment/>
    </xf>
    <xf numFmtId="177" fontId="9" fillId="0" borderId="10" xfId="49" applyNumberFormat="1" applyFont="1" applyBorder="1" applyAlignment="1">
      <alignment horizontal="center" shrinkToFit="1"/>
    </xf>
    <xf numFmtId="38" fontId="3" fillId="0" borderId="32" xfId="49" applyFont="1" applyFill="1" applyBorder="1" applyAlignment="1">
      <alignment horizontal="left" vertical="center"/>
    </xf>
    <xf numFmtId="38" fontId="3" fillId="0" borderId="0" xfId="49" applyFont="1" applyFill="1" applyBorder="1" applyAlignment="1">
      <alignment horizontal="left" vertical="center"/>
    </xf>
    <xf numFmtId="38" fontId="3" fillId="0" borderId="32" xfId="49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center" vertical="center"/>
    </xf>
    <xf numFmtId="38" fontId="3" fillId="0" borderId="38" xfId="49" applyFont="1" applyFill="1" applyBorder="1" applyAlignment="1">
      <alignment horizontal="center" vertical="center"/>
    </xf>
    <xf numFmtId="38" fontId="3" fillId="0" borderId="14" xfId="49" applyFont="1" applyFill="1" applyBorder="1" applyAlignment="1">
      <alignment horizontal="center" vertical="center"/>
    </xf>
    <xf numFmtId="38" fontId="8" fillId="0" borderId="0" xfId="49" applyFont="1" applyFill="1" applyAlignment="1">
      <alignment horizontal="center" vertical="center"/>
    </xf>
    <xf numFmtId="38" fontId="3" fillId="0" borderId="29" xfId="49" applyFont="1" applyFill="1" applyBorder="1" applyAlignment="1">
      <alignment horizontal="left" vertical="center"/>
    </xf>
    <xf numFmtId="38" fontId="3" fillId="0" borderId="30" xfId="49" applyFont="1" applyFill="1" applyBorder="1" applyAlignment="1">
      <alignment horizontal="left" vertical="center"/>
    </xf>
    <xf numFmtId="38" fontId="3" fillId="0" borderId="36" xfId="49" applyFont="1" applyFill="1" applyBorder="1" applyAlignment="1">
      <alignment horizontal="left" vertical="center"/>
    </xf>
    <xf numFmtId="38" fontId="3" fillId="0" borderId="12" xfId="49" applyFont="1" applyFill="1" applyBorder="1" applyAlignment="1">
      <alignment horizontal="left" vertical="center"/>
    </xf>
    <xf numFmtId="38" fontId="4" fillId="0" borderId="24" xfId="49" applyFont="1" applyFill="1" applyBorder="1" applyAlignment="1">
      <alignment horizontal="left" vertical="center" wrapText="1"/>
    </xf>
    <xf numFmtId="38" fontId="4" fillId="0" borderId="30" xfId="49" applyFont="1" applyFill="1" applyBorder="1" applyAlignment="1">
      <alignment horizontal="left" vertical="center" wrapText="1"/>
    </xf>
    <xf numFmtId="38" fontId="4" fillId="0" borderId="27" xfId="49" applyFont="1" applyFill="1" applyBorder="1" applyAlignment="1">
      <alignment horizontal="left" vertical="center" wrapText="1"/>
    </xf>
    <xf numFmtId="38" fontId="4" fillId="0" borderId="14" xfId="49" applyFont="1" applyFill="1" applyBorder="1" applyAlignment="1">
      <alignment horizontal="left" vertical="center" wrapText="1"/>
    </xf>
    <xf numFmtId="38" fontId="4" fillId="0" borderId="80" xfId="49" applyFont="1" applyFill="1" applyBorder="1" applyAlignment="1">
      <alignment horizontal="left" vertical="center"/>
    </xf>
    <xf numFmtId="38" fontId="4" fillId="0" borderId="140" xfId="49" applyFont="1" applyFill="1" applyBorder="1" applyAlignment="1">
      <alignment horizontal="left" vertical="center"/>
    </xf>
    <xf numFmtId="177" fontId="9" fillId="0" borderId="141" xfId="49" applyNumberFormat="1" applyFont="1" applyBorder="1" applyAlignment="1">
      <alignment horizontal="center" shrinkToFit="1"/>
    </xf>
    <xf numFmtId="177" fontId="9" fillId="0" borderId="21" xfId="49" applyNumberFormat="1" applyFont="1" applyBorder="1" applyAlignment="1">
      <alignment horizontal="center" shrinkToFit="1"/>
    </xf>
    <xf numFmtId="177" fontId="4" fillId="0" borderId="87" xfId="49" applyNumberFormat="1" applyFont="1" applyBorder="1" applyAlignment="1">
      <alignment horizontal="center" vertical="center" shrinkToFit="1"/>
    </xf>
    <xf numFmtId="177" fontId="4" fillId="0" borderId="14" xfId="49" applyNumberFormat="1" applyFont="1" applyBorder="1" applyAlignment="1">
      <alignment horizontal="center" vertical="center" shrinkToFit="1"/>
    </xf>
    <xf numFmtId="177" fontId="4" fillId="0" borderId="28" xfId="49" applyNumberFormat="1" applyFont="1" applyBorder="1" applyAlignment="1">
      <alignment horizontal="center" vertical="center" shrinkToFit="1"/>
    </xf>
    <xf numFmtId="38" fontId="4" fillId="0" borderId="25" xfId="49" applyFont="1" applyFill="1" applyBorder="1" applyAlignment="1">
      <alignment horizontal="left" vertical="center" wrapText="1"/>
    </xf>
    <xf numFmtId="38" fontId="4" fillId="0" borderId="12" xfId="49" applyFont="1" applyFill="1" applyBorder="1" applyAlignment="1">
      <alignment horizontal="left" vertical="center" wrapText="1"/>
    </xf>
    <xf numFmtId="0" fontId="4" fillId="0" borderId="120" xfId="0" applyFont="1" applyFill="1" applyBorder="1" applyAlignment="1">
      <alignment horizontal="center" vertical="center"/>
    </xf>
    <xf numFmtId="0" fontId="4" fillId="0" borderId="119" xfId="0" applyFont="1" applyFill="1" applyBorder="1" applyAlignment="1">
      <alignment horizontal="center" vertical="center"/>
    </xf>
    <xf numFmtId="38" fontId="4" fillId="0" borderId="68" xfId="49" applyFont="1" applyFill="1" applyBorder="1" applyAlignment="1">
      <alignment horizontal="left" vertical="center" shrinkToFit="1"/>
    </xf>
    <xf numFmtId="38" fontId="4" fillId="0" borderId="76" xfId="49" applyFont="1" applyFill="1" applyBorder="1" applyAlignment="1">
      <alignment horizontal="left" vertical="center" shrinkToFit="1"/>
    </xf>
    <xf numFmtId="38" fontId="4" fillId="0" borderId="67" xfId="49" applyFont="1" applyFill="1" applyBorder="1" applyAlignment="1">
      <alignment horizontal="left" vertical="center" shrinkToFit="1"/>
    </xf>
    <xf numFmtId="38" fontId="4" fillId="0" borderId="58" xfId="49" applyFont="1" applyFill="1" applyBorder="1" applyAlignment="1">
      <alignment horizontal="left" vertical="center" shrinkToFit="1"/>
    </xf>
    <xf numFmtId="38" fontId="4" fillId="0" borderId="59" xfId="49" applyFont="1" applyFill="1" applyBorder="1" applyAlignment="1">
      <alignment horizontal="left" vertical="center" shrinkToFit="1"/>
    </xf>
    <xf numFmtId="49" fontId="0" fillId="0" borderId="33" xfId="0" applyNumberFormat="1" applyFont="1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49" fontId="0" fillId="0" borderId="10" xfId="49" applyNumberFormat="1" applyFont="1" applyBorder="1" applyAlignment="1">
      <alignment horizontal="center" vertical="center"/>
    </xf>
    <xf numFmtId="49" fontId="0" fillId="0" borderId="21" xfId="49" applyNumberFormat="1" applyFont="1" applyBorder="1" applyAlignment="1">
      <alignment horizontal="center" vertical="center"/>
    </xf>
    <xf numFmtId="49" fontId="0" fillId="0" borderId="27" xfId="49" applyNumberFormat="1" applyFont="1" applyBorder="1" applyAlignment="1">
      <alignment horizontal="center" vertical="center"/>
    </xf>
    <xf numFmtId="49" fontId="0" fillId="0" borderId="14" xfId="49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 shrinkToFit="1"/>
    </xf>
    <xf numFmtId="178" fontId="3" fillId="0" borderId="24" xfId="0" applyNumberFormat="1" applyFont="1" applyBorder="1" applyAlignment="1">
      <alignment vertical="center"/>
    </xf>
    <xf numFmtId="178" fontId="3" fillId="0" borderId="31" xfId="0" applyNumberFormat="1" applyFont="1" applyBorder="1" applyAlignment="1">
      <alignment vertical="center"/>
    </xf>
    <xf numFmtId="178" fontId="3" fillId="0" borderId="27" xfId="0" applyNumberFormat="1" applyFont="1" applyBorder="1" applyAlignment="1">
      <alignment vertical="center"/>
    </xf>
    <xf numFmtId="178" fontId="3" fillId="0" borderId="28" xfId="0" applyNumberFormat="1" applyFont="1" applyBorder="1" applyAlignment="1">
      <alignment vertical="center"/>
    </xf>
    <xf numFmtId="178" fontId="3" fillId="0" borderId="25" xfId="0" applyNumberFormat="1" applyFont="1" applyBorder="1" applyAlignment="1">
      <alignment vertical="center"/>
    </xf>
    <xf numFmtId="178" fontId="3" fillId="0" borderId="37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178" fontId="3" fillId="0" borderId="22" xfId="0" applyNumberFormat="1" applyFont="1" applyBorder="1" applyAlignment="1">
      <alignment vertical="center"/>
    </xf>
    <xf numFmtId="178" fontId="3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vertical="center" shrinkToFit="1"/>
    </xf>
    <xf numFmtId="0" fontId="0" fillId="0" borderId="142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143" xfId="0" applyFont="1" applyBorder="1" applyAlignment="1">
      <alignment vertical="center" shrinkToFit="1"/>
    </xf>
    <xf numFmtId="0" fontId="3" fillId="0" borderId="20" xfId="0" applyFont="1" applyBorder="1" applyAlignment="1" quotePrefix="1">
      <alignment horizontal="center" vertical="center"/>
    </xf>
    <xf numFmtId="0" fontId="3" fillId="0" borderId="21" xfId="0" applyFont="1" applyBorder="1" applyAlignment="1" quotePrefix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176" fontId="3" fillId="0" borderId="24" xfId="49" applyNumberFormat="1" applyFont="1" applyBorder="1" applyAlignment="1">
      <alignment vertical="center"/>
    </xf>
    <xf numFmtId="176" fontId="3" fillId="0" borderId="31" xfId="49" applyNumberFormat="1" applyFont="1" applyBorder="1" applyAlignment="1">
      <alignment vertical="center"/>
    </xf>
    <xf numFmtId="176" fontId="3" fillId="0" borderId="25" xfId="49" applyNumberFormat="1" applyFont="1" applyBorder="1" applyAlignment="1">
      <alignment vertical="center"/>
    </xf>
    <xf numFmtId="176" fontId="3" fillId="0" borderId="37" xfId="49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0</xdr:rowOff>
    </xdr:from>
    <xdr:to>
      <xdr:col>4</xdr:col>
      <xdr:colOff>828675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 flipH="1" flipV="1">
          <a:off x="295275" y="723900"/>
          <a:ext cx="18573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9525</xdr:rowOff>
    </xdr:from>
    <xdr:to>
      <xdr:col>7</xdr:col>
      <xdr:colOff>0</xdr:colOff>
      <xdr:row>6</xdr:row>
      <xdr:rowOff>161925</xdr:rowOff>
    </xdr:to>
    <xdr:sp>
      <xdr:nvSpPr>
        <xdr:cNvPr id="2" name="Line 3"/>
        <xdr:cNvSpPr>
          <a:spLocks/>
        </xdr:cNvSpPr>
      </xdr:nvSpPr>
      <xdr:spPr>
        <a:xfrm>
          <a:off x="4914900" y="73342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0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47650" y="238125"/>
          <a:ext cx="29718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4</xdr:col>
      <xdr:colOff>66675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85725" y="352425"/>
          <a:ext cx="22383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H29"/>
  <sheetViews>
    <sheetView tabSelected="1" view="pageBreakPreview" zoomScale="85" zoomScaleSheetLayoutView="85" zoomScalePageLayoutView="0" workbookViewId="0" topLeftCell="A1">
      <selection activeCell="D4" sqref="D4"/>
    </sheetView>
  </sheetViews>
  <sheetFormatPr defaultColWidth="9.00390625" defaultRowHeight="16.5" customHeight="1"/>
  <cols>
    <col min="1" max="1" width="3.625" style="64" bestFit="1" customWidth="1"/>
    <col min="2" max="2" width="3.625" style="64" customWidth="1"/>
    <col min="3" max="3" width="3.50390625" style="64" customWidth="1"/>
    <col min="4" max="4" width="6.625" style="64" customWidth="1"/>
    <col min="5" max="5" width="11.875" style="64" customWidth="1"/>
    <col min="6" max="7" width="17.625" style="111" customWidth="1"/>
    <col min="8" max="8" width="15.50390625" style="111" customWidth="1"/>
    <col min="9" max="16384" width="9.00390625" style="34" customWidth="1"/>
  </cols>
  <sheetData>
    <row r="1" spans="2:8" ht="24" customHeight="1">
      <c r="B1" s="373" t="s">
        <v>126</v>
      </c>
      <c r="C1" s="373"/>
      <c r="D1" s="373"/>
      <c r="E1" s="373"/>
      <c r="F1" s="373"/>
      <c r="G1" s="373"/>
      <c r="H1" s="109"/>
    </row>
    <row r="2" spans="5:8" ht="16.5" customHeight="1">
      <c r="E2" s="65"/>
      <c r="F2" s="110"/>
      <c r="G2" s="110"/>
      <c r="H2" s="110"/>
    </row>
    <row r="3" ht="16.5" customHeight="1" thickBot="1">
      <c r="B3" s="66" t="s">
        <v>127</v>
      </c>
    </row>
    <row r="4" spans="1:7" ht="16.5" customHeight="1">
      <c r="A4" s="112"/>
      <c r="B4" s="67"/>
      <c r="C4" s="68"/>
      <c r="D4" s="68"/>
      <c r="E4" s="69" t="s">
        <v>7</v>
      </c>
      <c r="F4" s="13" t="s">
        <v>128</v>
      </c>
      <c r="G4" s="14" t="s">
        <v>129</v>
      </c>
    </row>
    <row r="5" spans="1:7" ht="16.5" customHeight="1">
      <c r="A5" s="112"/>
      <c r="B5" s="70"/>
      <c r="C5" s="71"/>
      <c r="D5" s="71"/>
      <c r="E5" s="72"/>
      <c r="F5" s="15" t="s">
        <v>28</v>
      </c>
      <c r="G5" s="16" t="s">
        <v>130</v>
      </c>
    </row>
    <row r="6" spans="2:7" ht="16.5" customHeight="1" thickBot="1">
      <c r="B6" s="73"/>
      <c r="C6" s="74" t="s">
        <v>51</v>
      </c>
      <c r="D6" s="74"/>
      <c r="E6" s="75"/>
      <c r="F6" s="17" t="s">
        <v>2</v>
      </c>
      <c r="G6" s="18" t="s">
        <v>5</v>
      </c>
    </row>
    <row r="7" spans="2:7" ht="16.5" customHeight="1">
      <c r="B7" s="76" t="s">
        <v>131</v>
      </c>
      <c r="C7" s="77"/>
      <c r="D7" s="77"/>
      <c r="E7" s="78"/>
      <c r="F7" s="87" t="s">
        <v>132</v>
      </c>
      <c r="G7" s="88" t="s">
        <v>133</v>
      </c>
    </row>
    <row r="8" spans="2:7" ht="16.5" customHeight="1">
      <c r="B8" s="76" t="s">
        <v>134</v>
      </c>
      <c r="C8" s="77"/>
      <c r="D8" s="77"/>
      <c r="E8" s="78"/>
      <c r="F8" s="89">
        <v>20976</v>
      </c>
      <c r="G8" s="90">
        <v>33413</v>
      </c>
    </row>
    <row r="9" spans="2:7" ht="16.5" customHeight="1">
      <c r="B9" s="79" t="s">
        <v>135</v>
      </c>
      <c r="C9" s="80"/>
      <c r="D9" s="80"/>
      <c r="E9" s="81"/>
      <c r="F9" s="248">
        <v>872</v>
      </c>
      <c r="G9" s="249">
        <v>1300</v>
      </c>
    </row>
    <row r="10" spans="2:7" ht="16.5" customHeight="1" thickBot="1">
      <c r="B10" s="134" t="s">
        <v>136</v>
      </c>
      <c r="C10" s="83"/>
      <c r="D10" s="83"/>
      <c r="E10" s="84"/>
      <c r="F10" s="250">
        <v>42963</v>
      </c>
      <c r="G10" s="251">
        <v>628700</v>
      </c>
    </row>
    <row r="11" spans="2:7" ht="16.5" customHeight="1">
      <c r="B11" s="82" t="s">
        <v>137</v>
      </c>
      <c r="C11" s="86"/>
      <c r="D11" s="86"/>
      <c r="E11" s="133"/>
      <c r="F11" s="196"/>
      <c r="G11" s="197"/>
    </row>
    <row r="12" spans="2:7" ht="16.5" customHeight="1">
      <c r="B12" s="82"/>
      <c r="C12" s="122" t="s">
        <v>138</v>
      </c>
      <c r="D12" s="123"/>
      <c r="E12" s="124"/>
      <c r="F12" s="125">
        <v>0</v>
      </c>
      <c r="G12" s="126">
        <v>0</v>
      </c>
    </row>
    <row r="13" spans="2:7" ht="16.5" customHeight="1">
      <c r="B13" s="82"/>
      <c r="C13" s="127" t="s">
        <v>139</v>
      </c>
      <c r="D13" s="128"/>
      <c r="E13" s="129"/>
      <c r="F13" s="130">
        <v>0</v>
      </c>
      <c r="G13" s="131">
        <v>0</v>
      </c>
    </row>
    <row r="14" spans="2:7" ht="16.5" customHeight="1" thickBot="1">
      <c r="B14" s="73"/>
      <c r="C14" s="135" t="s">
        <v>140</v>
      </c>
      <c r="D14" s="136"/>
      <c r="E14" s="137"/>
      <c r="F14" s="252">
        <v>332298</v>
      </c>
      <c r="G14" s="253">
        <v>50969</v>
      </c>
    </row>
    <row r="15" spans="2:7" ht="16.5" customHeight="1">
      <c r="B15" s="82" t="s">
        <v>141</v>
      </c>
      <c r="C15" s="86"/>
      <c r="D15" s="86"/>
      <c r="E15" s="140" t="s">
        <v>142</v>
      </c>
      <c r="F15" s="198"/>
      <c r="G15" s="199"/>
    </row>
    <row r="16" spans="2:7" ht="16.5" customHeight="1">
      <c r="B16" s="82"/>
      <c r="C16" s="374" t="s">
        <v>143</v>
      </c>
      <c r="D16" s="375"/>
      <c r="E16" s="141" t="s">
        <v>144</v>
      </c>
      <c r="F16" s="144">
        <v>500</v>
      </c>
      <c r="G16" s="126">
        <v>7310</v>
      </c>
    </row>
    <row r="17" spans="2:7" ht="16.5" customHeight="1">
      <c r="B17" s="82"/>
      <c r="C17" s="367"/>
      <c r="D17" s="368"/>
      <c r="E17" s="142" t="s">
        <v>145</v>
      </c>
      <c r="F17" s="145">
        <v>0</v>
      </c>
      <c r="G17" s="131">
        <v>0</v>
      </c>
    </row>
    <row r="18" spans="2:7" ht="16.5" customHeight="1">
      <c r="B18" s="82"/>
      <c r="C18" s="376"/>
      <c r="D18" s="377"/>
      <c r="E18" s="143" t="s">
        <v>146</v>
      </c>
      <c r="F18" s="146">
        <v>100</v>
      </c>
      <c r="G18" s="132">
        <v>0</v>
      </c>
    </row>
    <row r="19" spans="2:7" ht="16.5" customHeight="1">
      <c r="B19" s="82"/>
      <c r="C19" s="367" t="s">
        <v>147</v>
      </c>
      <c r="D19" s="368"/>
      <c r="E19" s="141" t="s">
        <v>144</v>
      </c>
      <c r="F19" s="144">
        <v>450</v>
      </c>
      <c r="G19" s="126">
        <v>0</v>
      </c>
    </row>
    <row r="20" spans="2:7" ht="16.5" customHeight="1">
      <c r="B20" s="82"/>
      <c r="C20" s="369"/>
      <c r="D20" s="370"/>
      <c r="E20" s="142" t="s">
        <v>145</v>
      </c>
      <c r="F20" s="145">
        <v>0</v>
      </c>
      <c r="G20" s="131">
        <v>0</v>
      </c>
    </row>
    <row r="21" spans="2:7" ht="16.5" customHeight="1" thickBot="1">
      <c r="B21" s="73"/>
      <c r="C21" s="371"/>
      <c r="D21" s="372"/>
      <c r="E21" s="147" t="s">
        <v>146</v>
      </c>
      <c r="F21" s="148">
        <v>90</v>
      </c>
      <c r="G21" s="139">
        <v>0</v>
      </c>
    </row>
    <row r="22" spans="2:7" ht="16.5" customHeight="1">
      <c r="B22" s="82" t="s">
        <v>148</v>
      </c>
      <c r="C22" s="86"/>
      <c r="D22" s="86"/>
      <c r="E22" s="133"/>
      <c r="F22" s="196"/>
      <c r="G22" s="197"/>
    </row>
    <row r="23" spans="2:7" ht="16.5" customHeight="1">
      <c r="B23" s="82"/>
      <c r="C23" s="122" t="s">
        <v>149</v>
      </c>
      <c r="D23" s="123"/>
      <c r="E23" s="124"/>
      <c r="F23" s="125">
        <v>18</v>
      </c>
      <c r="G23" s="126">
        <v>0</v>
      </c>
    </row>
    <row r="24" spans="2:7" ht="16.5" customHeight="1">
      <c r="B24" s="82"/>
      <c r="C24" s="127" t="s">
        <v>150</v>
      </c>
      <c r="D24" s="128"/>
      <c r="E24" s="129"/>
      <c r="F24" s="130">
        <v>0</v>
      </c>
      <c r="G24" s="131">
        <v>0</v>
      </c>
    </row>
    <row r="25" spans="2:7" ht="16.5" customHeight="1" thickBot="1">
      <c r="B25" s="73"/>
      <c r="C25" s="135" t="s">
        <v>151</v>
      </c>
      <c r="D25" s="136"/>
      <c r="E25" s="137"/>
      <c r="F25" s="138">
        <v>18</v>
      </c>
      <c r="G25" s="139">
        <v>0</v>
      </c>
    </row>
    <row r="26" spans="1:8" ht="16.5" customHeight="1">
      <c r="A26" s="85"/>
      <c r="B26" s="85"/>
      <c r="C26" s="85"/>
      <c r="D26" s="85"/>
      <c r="E26" s="85"/>
      <c r="F26" s="114"/>
      <c r="G26" s="114"/>
      <c r="H26" s="114"/>
    </row>
    <row r="27" spans="1:8" ht="1.5" customHeight="1">
      <c r="A27" s="85"/>
      <c r="B27" s="85"/>
      <c r="C27" s="85"/>
      <c r="D27" s="85"/>
      <c r="E27" s="85"/>
      <c r="G27" s="114"/>
      <c r="H27" s="114"/>
    </row>
    <row r="28" spans="6:8" ht="16.5" customHeight="1">
      <c r="F28" s="64"/>
      <c r="G28" s="64"/>
      <c r="H28" s="64"/>
    </row>
    <row r="29" ht="16.5" customHeight="1">
      <c r="F29" s="64"/>
    </row>
  </sheetData>
  <sheetProtection/>
  <mergeCells count="7">
    <mergeCell ref="C19:D19"/>
    <mergeCell ref="C20:D20"/>
    <mergeCell ref="C21:D21"/>
    <mergeCell ref="B1:G1"/>
    <mergeCell ref="C16:D16"/>
    <mergeCell ref="C17:D17"/>
    <mergeCell ref="C18:D18"/>
  </mergeCells>
  <conditionalFormatting sqref="F8:G25">
    <cfRule type="cellIs" priority="1" dxfId="0" operator="equal" stopIfTrue="1">
      <formula>0</formula>
    </cfRule>
  </conditionalFormatting>
  <printOptions/>
  <pageMargins left="0.9448818897637796" right="0.7480314960629921" top="0.6299212598425197" bottom="0.4330708661417323" header="0.5118110236220472" footer="0.1968503937007874"/>
  <pageSetup errors="blank" horizontalDpi="600" verticalDpi="600" orientation="portrait" paperSize="9" r:id="rId2"/>
  <headerFooter alignWithMargins="0">
    <oddFooter>&amp;C&amp;"ＭＳ Ｐゴシック,太字"&amp;14８　観光施設事業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2:J95"/>
  <sheetViews>
    <sheetView view="pageBreakPreview" zoomScaleNormal="75" zoomScaleSheetLayoutView="100" zoomScalePageLayoutView="0" workbookViewId="0" topLeftCell="A1">
      <selection activeCell="D4" sqref="D4"/>
    </sheetView>
  </sheetViews>
  <sheetFormatPr defaultColWidth="11.50390625" defaultRowHeight="13.5"/>
  <cols>
    <col min="1" max="1" width="3.25390625" style="8" customWidth="1"/>
    <col min="2" max="2" width="3.625" style="35" customWidth="1"/>
    <col min="3" max="3" width="4.25390625" style="35" customWidth="1"/>
    <col min="4" max="4" width="4.00390625" style="35" customWidth="1"/>
    <col min="5" max="5" width="4.875" style="35" customWidth="1"/>
    <col min="6" max="6" width="9.125" style="35" customWidth="1"/>
    <col min="7" max="7" width="13.125" style="35" customWidth="1"/>
    <col min="8" max="10" width="11.50390625" style="9" customWidth="1"/>
  </cols>
  <sheetData>
    <row r="1" ht="4.5" customHeight="1"/>
    <row r="2" spans="2:10" ht="14.25" thickBot="1">
      <c r="B2" s="36" t="s">
        <v>49</v>
      </c>
      <c r="D2" s="37"/>
      <c r="E2" s="37"/>
      <c r="F2" s="37"/>
      <c r="G2" s="37"/>
      <c r="H2" s="35"/>
      <c r="I2" s="35"/>
      <c r="J2" s="108" t="s">
        <v>22</v>
      </c>
    </row>
    <row r="3" spans="1:10" ht="13.5">
      <c r="A3" s="10"/>
      <c r="B3" s="38"/>
      <c r="C3" s="39"/>
      <c r="D3" s="39"/>
      <c r="E3" s="39"/>
      <c r="F3" s="39"/>
      <c r="G3" s="40" t="s">
        <v>50</v>
      </c>
      <c r="H3" s="21" t="s">
        <v>0</v>
      </c>
      <c r="I3" s="21" t="s">
        <v>3</v>
      </c>
      <c r="J3" s="391" t="s">
        <v>23</v>
      </c>
    </row>
    <row r="4" spans="2:10" ht="14.25" thickBot="1">
      <c r="B4" s="41"/>
      <c r="C4" s="42" t="s">
        <v>51</v>
      </c>
      <c r="D4" s="42"/>
      <c r="E4" s="42"/>
      <c r="F4" s="42"/>
      <c r="G4" s="43"/>
      <c r="H4" s="22" t="s">
        <v>1</v>
      </c>
      <c r="I4" s="22" t="s">
        <v>4</v>
      </c>
      <c r="J4" s="392"/>
    </row>
    <row r="5" spans="2:10" ht="13.5">
      <c r="B5" s="44" t="s">
        <v>52</v>
      </c>
      <c r="C5" s="37"/>
      <c r="D5" s="37"/>
      <c r="E5" s="37"/>
      <c r="F5" s="37"/>
      <c r="G5" s="45"/>
      <c r="H5" s="200"/>
      <c r="I5" s="201"/>
      <c r="J5" s="202"/>
    </row>
    <row r="6" spans="2:10" ht="13.5">
      <c r="B6" s="44"/>
      <c r="C6" s="46" t="s">
        <v>53</v>
      </c>
      <c r="D6" s="47"/>
      <c r="E6" s="47"/>
      <c r="F6" s="47"/>
      <c r="G6" s="48"/>
      <c r="H6" s="300">
        <v>252940</v>
      </c>
      <c r="I6" s="249">
        <v>138894</v>
      </c>
      <c r="J6" s="302">
        <f>SUM(H6:I6)</f>
        <v>391834</v>
      </c>
    </row>
    <row r="7" spans="2:10" ht="13.5">
      <c r="B7" s="44"/>
      <c r="C7" s="49"/>
      <c r="D7" s="46" t="s">
        <v>54</v>
      </c>
      <c r="E7" s="47"/>
      <c r="F7" s="47"/>
      <c r="G7" s="48"/>
      <c r="H7" s="295">
        <v>93741</v>
      </c>
      <c r="I7" s="296">
        <v>110505</v>
      </c>
      <c r="J7" s="292">
        <f>SUM(H7:I7)</f>
        <v>204246</v>
      </c>
    </row>
    <row r="8" spans="2:10" ht="13.5">
      <c r="B8" s="44"/>
      <c r="C8" s="49"/>
      <c r="D8" s="49"/>
      <c r="E8" s="155" t="s">
        <v>55</v>
      </c>
      <c r="F8" s="156"/>
      <c r="G8" s="157"/>
      <c r="H8" s="290">
        <v>72124</v>
      </c>
      <c r="I8" s="291">
        <v>0</v>
      </c>
      <c r="J8" s="289">
        <f>SUM(H8:I8)</f>
        <v>72124</v>
      </c>
    </row>
    <row r="9" spans="2:10" ht="13.5">
      <c r="B9" s="44"/>
      <c r="C9" s="49"/>
      <c r="D9" s="49"/>
      <c r="E9" s="155" t="s">
        <v>56</v>
      </c>
      <c r="F9" s="156"/>
      <c r="G9" s="157"/>
      <c r="H9" s="290">
        <v>0</v>
      </c>
      <c r="I9" s="291">
        <v>0</v>
      </c>
      <c r="J9" s="289">
        <f>SUM(H9:I9)</f>
        <v>0</v>
      </c>
    </row>
    <row r="10" spans="2:10" ht="13.5">
      <c r="B10" s="44"/>
      <c r="C10" s="49"/>
      <c r="D10" s="53"/>
      <c r="E10" s="158" t="s">
        <v>57</v>
      </c>
      <c r="F10" s="159"/>
      <c r="G10" s="160"/>
      <c r="H10" s="297">
        <v>21617</v>
      </c>
      <c r="I10" s="298">
        <v>110505</v>
      </c>
      <c r="J10" s="293">
        <f>SUM(H10:I10)</f>
        <v>132122</v>
      </c>
    </row>
    <row r="11" spans="2:10" ht="13.5">
      <c r="B11" s="44"/>
      <c r="C11" s="49"/>
      <c r="D11" s="49" t="s">
        <v>58</v>
      </c>
      <c r="E11" s="37"/>
      <c r="F11" s="37"/>
      <c r="G11" s="45"/>
      <c r="H11" s="295">
        <v>159199</v>
      </c>
      <c r="I11" s="296">
        <v>28389</v>
      </c>
      <c r="J11" s="294">
        <f>SUM(J12:J15)</f>
        <v>187588</v>
      </c>
    </row>
    <row r="12" spans="2:10" ht="13.5">
      <c r="B12" s="44"/>
      <c r="C12" s="49"/>
      <c r="D12" s="49"/>
      <c r="E12" s="155" t="s">
        <v>59</v>
      </c>
      <c r="F12" s="156"/>
      <c r="G12" s="157"/>
      <c r="H12" s="290">
        <v>0</v>
      </c>
      <c r="I12" s="291">
        <v>0</v>
      </c>
      <c r="J12" s="289">
        <f>SUM(H12:I12)</f>
        <v>0</v>
      </c>
    </row>
    <row r="13" spans="2:10" ht="13.5">
      <c r="B13" s="44"/>
      <c r="C13" s="49"/>
      <c r="D13" s="49"/>
      <c r="E13" s="155" t="s">
        <v>60</v>
      </c>
      <c r="F13" s="156"/>
      <c r="G13" s="157"/>
      <c r="H13" s="290">
        <v>0</v>
      </c>
      <c r="I13" s="291">
        <v>0</v>
      </c>
      <c r="J13" s="289">
        <f>SUM(H13:I13)</f>
        <v>0</v>
      </c>
    </row>
    <row r="14" spans="2:10" ht="13.5">
      <c r="B14" s="44"/>
      <c r="C14" s="49"/>
      <c r="D14" s="49"/>
      <c r="E14" s="155" t="s">
        <v>61</v>
      </c>
      <c r="F14" s="156"/>
      <c r="G14" s="157"/>
      <c r="H14" s="290">
        <v>158669</v>
      </c>
      <c r="I14" s="291">
        <v>28389</v>
      </c>
      <c r="J14" s="289">
        <f>SUM(H14:I14)</f>
        <v>187058</v>
      </c>
    </row>
    <row r="15" spans="2:10" ht="13.5">
      <c r="B15" s="44"/>
      <c r="C15" s="53"/>
      <c r="D15" s="53"/>
      <c r="E15" s="158" t="s">
        <v>62</v>
      </c>
      <c r="F15" s="159"/>
      <c r="G15" s="160"/>
      <c r="H15" s="297">
        <v>530</v>
      </c>
      <c r="I15" s="298">
        <v>0</v>
      </c>
      <c r="J15" s="293">
        <f>SUM(H15:I15)</f>
        <v>530</v>
      </c>
    </row>
    <row r="16" spans="2:10" ht="13.5">
      <c r="B16" s="44"/>
      <c r="C16" s="46" t="s">
        <v>63</v>
      </c>
      <c r="D16" s="47"/>
      <c r="E16" s="47"/>
      <c r="F16" s="47"/>
      <c r="G16" s="48"/>
      <c r="H16" s="300">
        <v>252940</v>
      </c>
      <c r="I16" s="249">
        <v>21690</v>
      </c>
      <c r="J16" s="299">
        <f>J17+J21</f>
        <v>274630</v>
      </c>
    </row>
    <row r="17" spans="2:10" ht="13.5">
      <c r="B17" s="44"/>
      <c r="C17" s="49"/>
      <c r="D17" s="46" t="s">
        <v>64</v>
      </c>
      <c r="E17" s="47"/>
      <c r="F17" s="47"/>
      <c r="G17" s="48"/>
      <c r="H17" s="295">
        <v>251828</v>
      </c>
      <c r="I17" s="296">
        <v>5566</v>
      </c>
      <c r="J17" s="294">
        <f>SUM(J18:J20)</f>
        <v>257394</v>
      </c>
    </row>
    <row r="18" spans="2:10" ht="13.5">
      <c r="B18" s="44"/>
      <c r="C18" s="49"/>
      <c r="D18" s="49"/>
      <c r="E18" s="155" t="s">
        <v>65</v>
      </c>
      <c r="F18" s="156"/>
      <c r="G18" s="157"/>
      <c r="H18" s="290">
        <v>154559</v>
      </c>
      <c r="I18" s="291">
        <v>0</v>
      </c>
      <c r="J18" s="289">
        <f>SUM(H18:I18)</f>
        <v>154559</v>
      </c>
    </row>
    <row r="19" spans="2:10" ht="13.5">
      <c r="B19" s="44"/>
      <c r="C19" s="49"/>
      <c r="D19" s="49"/>
      <c r="E19" s="155" t="s">
        <v>66</v>
      </c>
      <c r="F19" s="156"/>
      <c r="G19" s="157"/>
      <c r="H19" s="290">
        <v>0</v>
      </c>
      <c r="I19" s="291">
        <v>4111</v>
      </c>
      <c r="J19" s="289">
        <f>SUM(H19:I19)</f>
        <v>4111</v>
      </c>
    </row>
    <row r="20" spans="2:10" ht="13.5">
      <c r="B20" s="44"/>
      <c r="C20" s="49"/>
      <c r="D20" s="53"/>
      <c r="E20" s="158" t="s">
        <v>57</v>
      </c>
      <c r="F20" s="159"/>
      <c r="G20" s="160"/>
      <c r="H20" s="297">
        <v>97269</v>
      </c>
      <c r="I20" s="298">
        <v>1455</v>
      </c>
      <c r="J20" s="293">
        <f>SUM(H20:I20)</f>
        <v>98724</v>
      </c>
    </row>
    <row r="21" spans="2:10" ht="13.5">
      <c r="B21" s="44"/>
      <c r="C21" s="49"/>
      <c r="D21" s="49" t="s">
        <v>67</v>
      </c>
      <c r="E21" s="37"/>
      <c r="F21" s="37"/>
      <c r="G21" s="45"/>
      <c r="H21" s="295">
        <v>1112</v>
      </c>
      <c r="I21" s="296">
        <v>16124</v>
      </c>
      <c r="J21" s="294">
        <f>J22+J25</f>
        <v>17236</v>
      </c>
    </row>
    <row r="22" spans="2:10" ht="13.5">
      <c r="B22" s="44"/>
      <c r="C22" s="49"/>
      <c r="D22" s="49"/>
      <c r="E22" s="164" t="s">
        <v>68</v>
      </c>
      <c r="F22" s="156"/>
      <c r="G22" s="157"/>
      <c r="H22" s="290">
        <v>0</v>
      </c>
      <c r="I22" s="291">
        <v>2899</v>
      </c>
      <c r="J22" s="289">
        <f>SUM(H22:I22)</f>
        <v>2899</v>
      </c>
    </row>
    <row r="23" spans="2:10" ht="13.5">
      <c r="B23" s="44"/>
      <c r="C23" s="49"/>
      <c r="D23" s="49"/>
      <c r="E23" s="166"/>
      <c r="F23" s="155" t="s">
        <v>69</v>
      </c>
      <c r="G23" s="157"/>
      <c r="H23" s="290">
        <v>0</v>
      </c>
      <c r="I23" s="291">
        <v>2899</v>
      </c>
      <c r="J23" s="289">
        <f>SUM(H23:I23)</f>
        <v>2899</v>
      </c>
    </row>
    <row r="24" spans="2:10" ht="13.5">
      <c r="B24" s="44"/>
      <c r="C24" s="49"/>
      <c r="D24" s="49"/>
      <c r="E24" s="167"/>
      <c r="F24" s="155" t="s">
        <v>189</v>
      </c>
      <c r="G24" s="157"/>
      <c r="H24" s="290">
        <v>0</v>
      </c>
      <c r="I24" s="291">
        <v>0</v>
      </c>
      <c r="J24" s="289">
        <f>SUM(H24:I24)</f>
        <v>0</v>
      </c>
    </row>
    <row r="25" spans="2:10" ht="13.5">
      <c r="B25" s="44"/>
      <c r="C25" s="53"/>
      <c r="D25" s="53"/>
      <c r="E25" s="158" t="s">
        <v>70</v>
      </c>
      <c r="F25" s="159"/>
      <c r="G25" s="160"/>
      <c r="H25" s="297">
        <v>1112</v>
      </c>
      <c r="I25" s="298">
        <v>13225</v>
      </c>
      <c r="J25" s="293">
        <f>SUM(H25:I25)</f>
        <v>14337</v>
      </c>
    </row>
    <row r="26" spans="2:10" ht="14.25" thickBot="1">
      <c r="B26" s="41"/>
      <c r="C26" s="56" t="s">
        <v>71</v>
      </c>
      <c r="D26" s="42"/>
      <c r="E26" s="42"/>
      <c r="F26" s="42"/>
      <c r="G26" s="43"/>
      <c r="H26" s="301">
        <v>0</v>
      </c>
      <c r="I26" s="251">
        <v>117204</v>
      </c>
      <c r="J26" s="115">
        <f>J6-J16</f>
        <v>117204</v>
      </c>
    </row>
    <row r="27" spans="2:10" ht="13.5">
      <c r="B27" s="44" t="s">
        <v>72</v>
      </c>
      <c r="C27" s="37"/>
      <c r="D27" s="37"/>
      <c r="E27" s="37"/>
      <c r="F27" s="37"/>
      <c r="G27" s="45"/>
      <c r="H27" s="200"/>
      <c r="I27" s="201"/>
      <c r="J27" s="266"/>
    </row>
    <row r="28" spans="2:10" ht="13.5">
      <c r="B28" s="44"/>
      <c r="C28" s="46" t="s">
        <v>73</v>
      </c>
      <c r="D28" s="47"/>
      <c r="E28" s="47"/>
      <c r="F28" s="47"/>
      <c r="G28" s="48"/>
      <c r="H28" s="345">
        <v>146328</v>
      </c>
      <c r="I28" s="113">
        <v>0</v>
      </c>
      <c r="J28" s="294">
        <f>SUM(J29:J37)</f>
        <v>146328</v>
      </c>
    </row>
    <row r="29" spans="2:10" ht="13.5">
      <c r="B29" s="44"/>
      <c r="C29" s="49"/>
      <c r="D29" s="155" t="s">
        <v>74</v>
      </c>
      <c r="E29" s="156"/>
      <c r="F29" s="156"/>
      <c r="G29" s="157"/>
      <c r="H29" s="290">
        <v>0</v>
      </c>
      <c r="I29" s="303">
        <v>0</v>
      </c>
      <c r="J29" s="289">
        <f aca="true" t="shared" si="0" ref="J29:J37">SUM(H29:I29)</f>
        <v>0</v>
      </c>
    </row>
    <row r="30" spans="2:10" ht="13.5">
      <c r="B30" s="44"/>
      <c r="C30" s="49"/>
      <c r="D30" s="155" t="s">
        <v>75</v>
      </c>
      <c r="E30" s="156"/>
      <c r="F30" s="156"/>
      <c r="G30" s="157"/>
      <c r="H30" s="348"/>
      <c r="I30" s="349"/>
      <c r="J30" s="350"/>
    </row>
    <row r="31" spans="2:10" ht="13.5">
      <c r="B31" s="44"/>
      <c r="C31" s="49"/>
      <c r="D31" s="155" t="s">
        <v>76</v>
      </c>
      <c r="E31" s="156"/>
      <c r="F31" s="156"/>
      <c r="G31" s="157"/>
      <c r="H31" s="290">
        <v>146328</v>
      </c>
      <c r="I31" s="303">
        <v>0</v>
      </c>
      <c r="J31" s="289">
        <f t="shared" si="0"/>
        <v>146328</v>
      </c>
    </row>
    <row r="32" spans="2:10" ht="13.5">
      <c r="B32" s="44"/>
      <c r="C32" s="49"/>
      <c r="D32" s="155" t="s">
        <v>77</v>
      </c>
      <c r="E32" s="156"/>
      <c r="F32" s="156"/>
      <c r="G32" s="157"/>
      <c r="H32" s="290">
        <v>0</v>
      </c>
      <c r="I32" s="303">
        <v>0</v>
      </c>
      <c r="J32" s="289">
        <f t="shared" si="0"/>
        <v>0</v>
      </c>
    </row>
    <row r="33" spans="2:10" ht="13.5">
      <c r="B33" s="44"/>
      <c r="C33" s="49"/>
      <c r="D33" s="155" t="s">
        <v>78</v>
      </c>
      <c r="E33" s="156"/>
      <c r="F33" s="156"/>
      <c r="G33" s="157"/>
      <c r="H33" s="290">
        <v>0</v>
      </c>
      <c r="I33" s="303">
        <v>0</v>
      </c>
      <c r="J33" s="289">
        <f t="shared" si="0"/>
        <v>0</v>
      </c>
    </row>
    <row r="34" spans="2:10" ht="13.5">
      <c r="B34" s="44"/>
      <c r="C34" s="49"/>
      <c r="D34" s="155" t="s">
        <v>79</v>
      </c>
      <c r="E34" s="156"/>
      <c r="F34" s="156"/>
      <c r="G34" s="157"/>
      <c r="H34" s="290">
        <v>0</v>
      </c>
      <c r="I34" s="303">
        <v>0</v>
      </c>
      <c r="J34" s="289">
        <f t="shared" si="0"/>
        <v>0</v>
      </c>
    </row>
    <row r="35" spans="2:10" ht="13.5">
      <c r="B35" s="44"/>
      <c r="C35" s="49"/>
      <c r="D35" s="155" t="s">
        <v>80</v>
      </c>
      <c r="E35" s="156"/>
      <c r="F35" s="156"/>
      <c r="G35" s="157"/>
      <c r="H35" s="290">
        <v>0</v>
      </c>
      <c r="I35" s="303">
        <v>0</v>
      </c>
      <c r="J35" s="289">
        <f t="shared" si="0"/>
        <v>0</v>
      </c>
    </row>
    <row r="36" spans="2:10" ht="13.5">
      <c r="B36" s="44"/>
      <c r="C36" s="49"/>
      <c r="D36" s="155" t="s">
        <v>81</v>
      </c>
      <c r="E36" s="156"/>
      <c r="F36" s="156"/>
      <c r="G36" s="157"/>
      <c r="H36" s="290">
        <v>0</v>
      </c>
      <c r="I36" s="303">
        <v>0</v>
      </c>
      <c r="J36" s="289">
        <f t="shared" si="0"/>
        <v>0</v>
      </c>
    </row>
    <row r="37" spans="2:10" ht="13.5">
      <c r="B37" s="44"/>
      <c r="C37" s="53"/>
      <c r="D37" s="158" t="s">
        <v>82</v>
      </c>
      <c r="E37" s="159"/>
      <c r="F37" s="159"/>
      <c r="G37" s="160"/>
      <c r="H37" s="297">
        <v>0</v>
      </c>
      <c r="I37" s="304">
        <v>0</v>
      </c>
      <c r="J37" s="293">
        <f t="shared" si="0"/>
        <v>0</v>
      </c>
    </row>
    <row r="38" spans="2:10" ht="13.5">
      <c r="B38" s="44"/>
      <c r="C38" s="46" t="s">
        <v>83</v>
      </c>
      <c r="D38" s="47"/>
      <c r="E38" s="47"/>
      <c r="F38" s="47"/>
      <c r="G38" s="48"/>
      <c r="H38" s="300">
        <v>146328</v>
      </c>
      <c r="I38" s="305">
        <v>116812</v>
      </c>
      <c r="J38" s="302">
        <f>SUM(H38:I38)</f>
        <v>263140</v>
      </c>
    </row>
    <row r="39" spans="2:10" ht="13.5">
      <c r="B39" s="44"/>
      <c r="C39" s="49"/>
      <c r="D39" s="46" t="s">
        <v>84</v>
      </c>
      <c r="E39" s="47"/>
      <c r="F39" s="47"/>
      <c r="G39" s="48"/>
      <c r="H39" s="295">
        <v>146328</v>
      </c>
      <c r="I39" s="306">
        <v>0</v>
      </c>
      <c r="J39" s="308">
        <f>SUM(H39:I39)</f>
        <v>146328</v>
      </c>
    </row>
    <row r="40" spans="2:10" ht="13.5">
      <c r="B40" s="44"/>
      <c r="C40" s="49"/>
      <c r="D40" s="49"/>
      <c r="E40" s="161" t="s">
        <v>85</v>
      </c>
      <c r="F40" s="155" t="s">
        <v>86</v>
      </c>
      <c r="G40" s="157"/>
      <c r="H40" s="290">
        <v>0</v>
      </c>
      <c r="I40" s="303">
        <v>0</v>
      </c>
      <c r="J40" s="289">
        <f>SUM(H40:I40)</f>
        <v>0</v>
      </c>
    </row>
    <row r="41" spans="2:10" ht="13.5">
      <c r="B41" s="44"/>
      <c r="C41" s="49"/>
      <c r="D41" s="49"/>
      <c r="E41" s="162"/>
      <c r="F41" s="155" t="s">
        <v>87</v>
      </c>
      <c r="G41" s="157"/>
      <c r="H41" s="290">
        <v>0</v>
      </c>
      <c r="I41" s="303">
        <v>0</v>
      </c>
      <c r="J41" s="289">
        <f>SUM(H41:I41)</f>
        <v>0</v>
      </c>
    </row>
    <row r="42" spans="2:10" ht="13.5">
      <c r="B42" s="44"/>
      <c r="C42" s="49"/>
      <c r="D42" s="49"/>
      <c r="E42" s="155" t="s">
        <v>88</v>
      </c>
      <c r="F42" s="37"/>
      <c r="G42" s="45"/>
      <c r="H42" s="203"/>
      <c r="I42" s="307"/>
      <c r="J42" s="267"/>
    </row>
    <row r="43" spans="2:10" ht="13.5">
      <c r="B43" s="44"/>
      <c r="C43" s="49"/>
      <c r="D43" s="49"/>
      <c r="E43" s="155"/>
      <c r="F43" s="155" t="s">
        <v>89</v>
      </c>
      <c r="G43" s="156"/>
      <c r="H43" s="311">
        <v>0</v>
      </c>
      <c r="I43" s="291">
        <v>0</v>
      </c>
      <c r="J43" s="309">
        <f>SUM(H43:I43)</f>
        <v>0</v>
      </c>
    </row>
    <row r="44" spans="2:10" ht="13.5">
      <c r="B44" s="44"/>
      <c r="C44" s="49"/>
      <c r="D44" s="49"/>
      <c r="E44" s="155"/>
      <c r="F44" s="395" t="s">
        <v>90</v>
      </c>
      <c r="G44" s="396"/>
      <c r="H44" s="311">
        <v>0</v>
      </c>
      <c r="I44" s="291">
        <v>0</v>
      </c>
      <c r="J44" s="309">
        <f>SUM(H44:I44)</f>
        <v>0</v>
      </c>
    </row>
    <row r="45" spans="2:10" ht="13.5">
      <c r="B45" s="44"/>
      <c r="C45" s="49"/>
      <c r="D45" s="49"/>
      <c r="E45" s="155"/>
      <c r="F45" s="155" t="s">
        <v>91</v>
      </c>
      <c r="G45" s="156"/>
      <c r="H45" s="311">
        <v>146328</v>
      </c>
      <c r="I45" s="291">
        <v>0</v>
      </c>
      <c r="J45" s="310">
        <f>SUM(H45:I45)</f>
        <v>146328</v>
      </c>
    </row>
    <row r="46" spans="2:10" ht="13.5">
      <c r="B46" s="44"/>
      <c r="C46" s="49"/>
      <c r="D46" s="49"/>
      <c r="E46" s="155"/>
      <c r="F46" s="395" t="s">
        <v>90</v>
      </c>
      <c r="G46" s="396"/>
      <c r="H46" s="311">
        <v>0</v>
      </c>
      <c r="I46" s="291">
        <v>0</v>
      </c>
      <c r="J46" s="309">
        <f>SUM(H46:I46)</f>
        <v>0</v>
      </c>
    </row>
    <row r="47" spans="2:10" ht="13.5">
      <c r="B47" s="44"/>
      <c r="C47" s="49"/>
      <c r="D47" s="49"/>
      <c r="E47" s="155" t="s">
        <v>92</v>
      </c>
      <c r="F47" s="37"/>
      <c r="G47" s="45"/>
      <c r="H47" s="203"/>
      <c r="I47" s="204"/>
      <c r="J47" s="267"/>
    </row>
    <row r="48" spans="2:10" ht="13.5">
      <c r="B48" s="44"/>
      <c r="C48" s="49"/>
      <c r="D48" s="49"/>
      <c r="E48" s="155"/>
      <c r="F48" s="164" t="s">
        <v>93</v>
      </c>
      <c r="G48" s="165"/>
      <c r="H48" s="205"/>
      <c r="I48" s="206"/>
      <c r="J48" s="268"/>
    </row>
    <row r="49" spans="2:10" ht="13.5">
      <c r="B49" s="44"/>
      <c r="C49" s="49"/>
      <c r="D49" s="49"/>
      <c r="E49" s="155"/>
      <c r="F49" s="166"/>
      <c r="G49" s="163" t="s">
        <v>11</v>
      </c>
      <c r="H49" s="290">
        <v>0</v>
      </c>
      <c r="I49" s="291">
        <v>0</v>
      </c>
      <c r="J49" s="289">
        <f aca="true" t="shared" si="1" ref="J49:J75">SUM(H49:I49)</f>
        <v>0</v>
      </c>
    </row>
    <row r="50" spans="2:10" ht="13.5">
      <c r="B50" s="44"/>
      <c r="C50" s="49"/>
      <c r="D50" s="49"/>
      <c r="E50" s="155"/>
      <c r="F50" s="166"/>
      <c r="G50" s="195" t="s">
        <v>194</v>
      </c>
      <c r="H50" s="290">
        <v>0</v>
      </c>
      <c r="I50" s="291">
        <v>0</v>
      </c>
      <c r="J50" s="289">
        <f t="shared" si="1"/>
        <v>0</v>
      </c>
    </row>
    <row r="51" spans="2:10" ht="13.5">
      <c r="B51" s="44"/>
      <c r="C51" s="49"/>
      <c r="D51" s="49"/>
      <c r="E51" s="155"/>
      <c r="F51" s="167"/>
      <c r="G51" s="163" t="s">
        <v>94</v>
      </c>
      <c r="H51" s="290">
        <v>0</v>
      </c>
      <c r="I51" s="291">
        <v>0</v>
      </c>
      <c r="J51" s="289">
        <f t="shared" si="1"/>
        <v>0</v>
      </c>
    </row>
    <row r="52" spans="2:10" ht="13.5">
      <c r="B52" s="44"/>
      <c r="C52" s="49"/>
      <c r="D52" s="49"/>
      <c r="E52" s="155"/>
      <c r="F52" s="155" t="s">
        <v>95</v>
      </c>
      <c r="G52" s="157"/>
      <c r="H52" s="290">
        <v>0</v>
      </c>
      <c r="I52" s="291">
        <v>0</v>
      </c>
      <c r="J52" s="289">
        <f t="shared" si="1"/>
        <v>0</v>
      </c>
    </row>
    <row r="53" spans="2:10" ht="13.5">
      <c r="B53" s="44"/>
      <c r="C53" s="49"/>
      <c r="D53" s="49"/>
      <c r="E53" s="155"/>
      <c r="F53" s="155" t="s">
        <v>96</v>
      </c>
      <c r="G53" s="157"/>
      <c r="H53" s="290">
        <v>0</v>
      </c>
      <c r="I53" s="291">
        <v>0</v>
      </c>
      <c r="J53" s="289">
        <f t="shared" si="1"/>
        <v>0</v>
      </c>
    </row>
    <row r="54" spans="2:10" ht="13.5">
      <c r="B54" s="44"/>
      <c r="C54" s="49"/>
      <c r="D54" s="49"/>
      <c r="E54" s="155"/>
      <c r="F54" s="155" t="s">
        <v>97</v>
      </c>
      <c r="G54" s="157"/>
      <c r="H54" s="290">
        <v>0</v>
      </c>
      <c r="I54" s="291">
        <v>0</v>
      </c>
      <c r="J54" s="289">
        <f t="shared" si="1"/>
        <v>0</v>
      </c>
    </row>
    <row r="55" spans="2:10" ht="13.5">
      <c r="B55" s="44"/>
      <c r="C55" s="49"/>
      <c r="D55" s="49"/>
      <c r="E55" s="155"/>
      <c r="F55" s="155" t="s">
        <v>98</v>
      </c>
      <c r="G55" s="157"/>
      <c r="H55" s="290">
        <v>146328</v>
      </c>
      <c r="I55" s="291">
        <v>0</v>
      </c>
      <c r="J55" s="289">
        <f t="shared" si="1"/>
        <v>146328</v>
      </c>
    </row>
    <row r="56" spans="2:10" ht="13.5">
      <c r="B56" s="44"/>
      <c r="C56" s="49"/>
      <c r="D56" s="53"/>
      <c r="E56" s="158"/>
      <c r="F56" s="158" t="s">
        <v>94</v>
      </c>
      <c r="G56" s="160"/>
      <c r="H56" s="297">
        <v>0</v>
      </c>
      <c r="I56" s="298">
        <v>0</v>
      </c>
      <c r="J56" s="293">
        <f t="shared" si="1"/>
        <v>0</v>
      </c>
    </row>
    <row r="57" spans="2:10" ht="13.5">
      <c r="B57" s="44"/>
      <c r="C57" s="49"/>
      <c r="D57" s="46" t="s">
        <v>99</v>
      </c>
      <c r="E57" s="37"/>
      <c r="F57" s="37"/>
      <c r="G57" s="45"/>
      <c r="H57" s="295">
        <v>0</v>
      </c>
      <c r="I57" s="296">
        <v>116812</v>
      </c>
      <c r="J57" s="312">
        <f t="shared" si="1"/>
        <v>116812</v>
      </c>
    </row>
    <row r="58" spans="2:10" ht="13.5">
      <c r="B58" s="44"/>
      <c r="C58" s="49"/>
      <c r="D58" s="49"/>
      <c r="E58" s="164" t="s">
        <v>100</v>
      </c>
      <c r="F58" s="395" t="s">
        <v>101</v>
      </c>
      <c r="G58" s="397"/>
      <c r="H58" s="290">
        <v>0</v>
      </c>
      <c r="I58" s="291">
        <v>0</v>
      </c>
      <c r="J58" s="289">
        <f t="shared" si="1"/>
        <v>0</v>
      </c>
    </row>
    <row r="59" spans="2:10" ht="13.5">
      <c r="B59" s="44"/>
      <c r="C59" s="49"/>
      <c r="D59" s="49"/>
      <c r="E59" s="166"/>
      <c r="F59" s="395" t="s">
        <v>195</v>
      </c>
      <c r="G59" s="397"/>
      <c r="H59" s="290">
        <v>0</v>
      </c>
      <c r="I59" s="291">
        <v>0</v>
      </c>
      <c r="J59" s="289">
        <f t="shared" si="1"/>
        <v>0</v>
      </c>
    </row>
    <row r="60" spans="2:10" ht="13.5">
      <c r="B60" s="44"/>
      <c r="C60" s="49"/>
      <c r="D60" s="53"/>
      <c r="E60" s="168"/>
      <c r="F60" s="393" t="s">
        <v>102</v>
      </c>
      <c r="G60" s="394"/>
      <c r="H60" s="316">
        <v>0</v>
      </c>
      <c r="I60" s="317">
        <v>0</v>
      </c>
      <c r="J60" s="293">
        <f t="shared" si="1"/>
        <v>0</v>
      </c>
    </row>
    <row r="61" spans="2:10" ht="13.5">
      <c r="B61" s="44"/>
      <c r="C61" s="49"/>
      <c r="D61" s="50" t="s">
        <v>103</v>
      </c>
      <c r="E61" s="51"/>
      <c r="F61" s="51"/>
      <c r="G61" s="52"/>
      <c r="H61" s="300">
        <v>0</v>
      </c>
      <c r="I61" s="249">
        <v>0</v>
      </c>
      <c r="J61" s="313">
        <f t="shared" si="1"/>
        <v>0</v>
      </c>
    </row>
    <row r="62" spans="2:10" ht="13.5">
      <c r="B62" s="44"/>
      <c r="C62" s="49"/>
      <c r="D62" s="50" t="s">
        <v>104</v>
      </c>
      <c r="E62" s="51"/>
      <c r="F62" s="51"/>
      <c r="G62" s="52"/>
      <c r="H62" s="300">
        <v>0</v>
      </c>
      <c r="I62" s="249">
        <v>0</v>
      </c>
      <c r="J62" s="313">
        <f t="shared" si="1"/>
        <v>0</v>
      </c>
    </row>
    <row r="63" spans="2:10" ht="13.5">
      <c r="B63" s="44"/>
      <c r="C63" s="53"/>
      <c r="D63" s="50" t="s">
        <v>105</v>
      </c>
      <c r="E63" s="51"/>
      <c r="F63" s="51"/>
      <c r="G63" s="52"/>
      <c r="H63" s="300">
        <v>0</v>
      </c>
      <c r="I63" s="249">
        <v>0</v>
      </c>
      <c r="J63" s="313">
        <f t="shared" si="1"/>
        <v>0</v>
      </c>
    </row>
    <row r="64" spans="2:10" ht="14.25" thickBot="1">
      <c r="B64" s="41"/>
      <c r="C64" s="63" t="s">
        <v>106</v>
      </c>
      <c r="D64" s="42"/>
      <c r="E64" s="42"/>
      <c r="F64" s="42"/>
      <c r="G64" s="43"/>
      <c r="H64" s="360">
        <v>0</v>
      </c>
      <c r="I64" s="361">
        <v>-116812</v>
      </c>
      <c r="J64" s="362">
        <f t="shared" si="1"/>
        <v>-116812</v>
      </c>
    </row>
    <row r="65" spans="2:10" ht="17.25" customHeight="1">
      <c r="B65" s="57" t="s">
        <v>107</v>
      </c>
      <c r="C65" s="54"/>
      <c r="D65" s="54"/>
      <c r="E65" s="54"/>
      <c r="F65" s="54"/>
      <c r="G65" s="55"/>
      <c r="H65" s="358">
        <v>0</v>
      </c>
      <c r="I65" s="359">
        <v>392</v>
      </c>
      <c r="J65" s="314">
        <f t="shared" si="1"/>
        <v>392</v>
      </c>
    </row>
    <row r="66" spans="2:10" ht="17.25" customHeight="1">
      <c r="B66" s="58" t="s">
        <v>108</v>
      </c>
      <c r="C66" s="47"/>
      <c r="D66" s="47"/>
      <c r="E66" s="47"/>
      <c r="F66" s="47"/>
      <c r="G66" s="48"/>
      <c r="H66" s="300">
        <v>0</v>
      </c>
      <c r="I66" s="249">
        <v>0</v>
      </c>
      <c r="J66" s="313">
        <f t="shared" si="1"/>
        <v>0</v>
      </c>
    </row>
    <row r="67" spans="2:10" ht="17.25" customHeight="1">
      <c r="B67" s="58" t="s">
        <v>109</v>
      </c>
      <c r="C67" s="47"/>
      <c r="D67" s="47"/>
      <c r="E67" s="47"/>
      <c r="F67" s="47"/>
      <c r="G67" s="48"/>
      <c r="H67" s="295">
        <v>0</v>
      </c>
      <c r="I67" s="296">
        <v>224</v>
      </c>
      <c r="J67" s="315">
        <f t="shared" si="1"/>
        <v>224</v>
      </c>
    </row>
    <row r="68" spans="2:10" ht="17.25" customHeight="1">
      <c r="B68" s="57"/>
      <c r="C68" s="158" t="s">
        <v>110</v>
      </c>
      <c r="D68" s="159"/>
      <c r="E68" s="159"/>
      <c r="F68" s="159"/>
      <c r="G68" s="160"/>
      <c r="H68" s="297">
        <v>0</v>
      </c>
      <c r="I68" s="298">
        <v>0</v>
      </c>
      <c r="J68" s="293">
        <f t="shared" si="1"/>
        <v>0</v>
      </c>
    </row>
    <row r="69" spans="2:10" ht="17.25" customHeight="1">
      <c r="B69" s="57" t="s">
        <v>111</v>
      </c>
      <c r="C69" s="54"/>
      <c r="D69" s="54"/>
      <c r="E69" s="54"/>
      <c r="F69" s="54"/>
      <c r="G69" s="55"/>
      <c r="H69" s="33">
        <v>0</v>
      </c>
      <c r="I69" s="321">
        <v>0</v>
      </c>
      <c r="J69" s="270">
        <f t="shared" si="1"/>
        <v>0</v>
      </c>
    </row>
    <row r="70" spans="2:10" ht="17.25" customHeight="1">
      <c r="B70" s="59" t="s">
        <v>112</v>
      </c>
      <c r="C70" s="51"/>
      <c r="D70" s="51"/>
      <c r="E70" s="51"/>
      <c r="F70" s="51"/>
      <c r="G70" s="52"/>
      <c r="H70" s="320">
        <v>0</v>
      </c>
      <c r="I70" s="322">
        <v>616</v>
      </c>
      <c r="J70" s="313">
        <f t="shared" si="1"/>
        <v>616</v>
      </c>
    </row>
    <row r="71" spans="2:10" ht="17.25" customHeight="1">
      <c r="B71" s="58" t="s">
        <v>113</v>
      </c>
      <c r="C71" s="47"/>
      <c r="D71" s="47"/>
      <c r="E71" s="47"/>
      <c r="F71" s="47"/>
      <c r="G71" s="48"/>
      <c r="H71" s="319">
        <v>0</v>
      </c>
      <c r="I71" s="323">
        <v>0</v>
      </c>
      <c r="J71" s="325">
        <f t="shared" si="1"/>
        <v>0</v>
      </c>
    </row>
    <row r="72" spans="2:10" ht="17.25" customHeight="1">
      <c r="B72" s="44"/>
      <c r="C72" s="382" t="s">
        <v>114</v>
      </c>
      <c r="D72" s="383"/>
      <c r="E72" s="155" t="s">
        <v>115</v>
      </c>
      <c r="F72" s="156"/>
      <c r="G72" s="157"/>
      <c r="H72" s="318">
        <v>0</v>
      </c>
      <c r="I72" s="324">
        <v>0</v>
      </c>
      <c r="J72" s="264">
        <f t="shared" si="1"/>
        <v>0</v>
      </c>
    </row>
    <row r="73" spans="2:10" ht="17.25" customHeight="1">
      <c r="B73" s="44"/>
      <c r="C73" s="166"/>
      <c r="D73" s="169"/>
      <c r="E73" s="155" t="s">
        <v>93</v>
      </c>
      <c r="F73" s="156"/>
      <c r="G73" s="157"/>
      <c r="H73" s="318">
        <v>0</v>
      </c>
      <c r="I73" s="324">
        <v>0</v>
      </c>
      <c r="J73" s="264">
        <f t="shared" si="1"/>
        <v>0</v>
      </c>
    </row>
    <row r="74" spans="2:10" ht="17.25" customHeight="1">
      <c r="B74" s="57"/>
      <c r="C74" s="168"/>
      <c r="D74" s="170"/>
      <c r="E74" s="158" t="s">
        <v>94</v>
      </c>
      <c r="F74" s="159"/>
      <c r="G74" s="160"/>
      <c r="H74" s="334">
        <v>0</v>
      </c>
      <c r="I74" s="335">
        <v>0</v>
      </c>
      <c r="J74" s="265">
        <f t="shared" si="1"/>
        <v>0</v>
      </c>
    </row>
    <row r="75" spans="2:10" ht="17.25" customHeight="1" thickBot="1">
      <c r="B75" s="60" t="s">
        <v>116</v>
      </c>
      <c r="C75" s="61"/>
      <c r="D75" s="61"/>
      <c r="E75" s="61"/>
      <c r="F75" s="61"/>
      <c r="G75" s="62"/>
      <c r="H75" s="332">
        <v>0</v>
      </c>
      <c r="I75" s="333">
        <v>0</v>
      </c>
      <c r="J75" s="272">
        <f t="shared" si="1"/>
        <v>0</v>
      </c>
    </row>
    <row r="76" spans="2:10" ht="17.25" customHeight="1">
      <c r="B76" s="44" t="s">
        <v>117</v>
      </c>
      <c r="C76" s="37"/>
      <c r="D76" s="37"/>
      <c r="E76" s="37"/>
      <c r="F76" s="37"/>
      <c r="G76" s="45"/>
      <c r="H76" s="328"/>
      <c r="I76" s="329"/>
      <c r="J76" s="266"/>
    </row>
    <row r="77" spans="2:10" ht="17.25" customHeight="1">
      <c r="B77" s="44"/>
      <c r="C77" s="171" t="s">
        <v>118</v>
      </c>
      <c r="D77" s="172"/>
      <c r="E77" s="172"/>
      <c r="F77" s="172"/>
      <c r="G77" s="173"/>
      <c r="H77" s="327">
        <v>0</v>
      </c>
      <c r="I77" s="330">
        <v>616</v>
      </c>
      <c r="J77" s="326">
        <f aca="true" t="shared" si="2" ref="J77:J92">SUM(H77:I77)</f>
        <v>616</v>
      </c>
    </row>
    <row r="78" spans="2:10" ht="17.25" customHeight="1" thickBot="1">
      <c r="B78" s="44"/>
      <c r="C78" s="49" t="s">
        <v>119</v>
      </c>
      <c r="D78" s="37"/>
      <c r="E78" s="37"/>
      <c r="F78" s="37"/>
      <c r="G78" s="45"/>
      <c r="H78" s="24">
        <v>0</v>
      </c>
      <c r="I78" s="331">
        <v>0</v>
      </c>
      <c r="J78" s="269">
        <f t="shared" si="2"/>
        <v>0</v>
      </c>
    </row>
    <row r="79" spans="1:10" s="12" customFormat="1" ht="17.25" customHeight="1">
      <c r="A79" s="8"/>
      <c r="B79" s="149" t="s">
        <v>152</v>
      </c>
      <c r="C79" s="150"/>
      <c r="D79" s="150"/>
      <c r="E79" s="150"/>
      <c r="F79" s="151"/>
      <c r="G79" s="152"/>
      <c r="H79" s="276"/>
      <c r="I79" s="277"/>
      <c r="J79" s="271">
        <f t="shared" si="2"/>
        <v>0</v>
      </c>
    </row>
    <row r="80" spans="1:10" s="12" customFormat="1" ht="17.25" customHeight="1" thickBot="1">
      <c r="A80" s="8"/>
      <c r="B80" s="60" t="s">
        <v>153</v>
      </c>
      <c r="C80" s="61"/>
      <c r="D80" s="61"/>
      <c r="E80" s="61"/>
      <c r="F80" s="153"/>
      <c r="G80" s="154"/>
      <c r="H80" s="260"/>
      <c r="I80" s="261"/>
      <c r="J80" s="115">
        <f t="shared" si="2"/>
        <v>0</v>
      </c>
    </row>
    <row r="81" spans="2:10" ht="17.25" customHeight="1">
      <c r="B81" s="44" t="s">
        <v>154</v>
      </c>
      <c r="C81" s="37"/>
      <c r="D81" s="37"/>
      <c r="E81" s="37"/>
      <c r="F81" s="37"/>
      <c r="G81" s="45"/>
      <c r="H81" s="347">
        <f>SUM(H82:H83)</f>
        <v>158669</v>
      </c>
      <c r="I81" s="346">
        <f>SUM(I82:I83)</f>
        <v>28389</v>
      </c>
      <c r="J81" s="292">
        <f>SUM(J82:J83)</f>
        <v>187058</v>
      </c>
    </row>
    <row r="82" spans="2:10" ht="17.25" customHeight="1">
      <c r="B82" s="44"/>
      <c r="C82" s="37"/>
      <c r="D82" s="37"/>
      <c r="E82" s="37"/>
      <c r="F82" s="155" t="s">
        <v>120</v>
      </c>
      <c r="G82" s="157"/>
      <c r="H82" s="318">
        <v>0</v>
      </c>
      <c r="I82" s="324">
        <v>0</v>
      </c>
      <c r="J82" s="289">
        <f t="shared" si="2"/>
        <v>0</v>
      </c>
    </row>
    <row r="83" spans="2:10" ht="17.25" customHeight="1">
      <c r="B83" s="57"/>
      <c r="C83" s="54"/>
      <c r="D83" s="54"/>
      <c r="E83" s="54"/>
      <c r="F83" s="158" t="s">
        <v>121</v>
      </c>
      <c r="G83" s="160"/>
      <c r="H83" s="113">
        <v>158669</v>
      </c>
      <c r="I83" s="298">
        <v>28389</v>
      </c>
      <c r="J83" s="299">
        <f t="shared" si="2"/>
        <v>187058</v>
      </c>
    </row>
    <row r="84" spans="2:10" ht="17.25" customHeight="1">
      <c r="B84" s="58" t="s">
        <v>155</v>
      </c>
      <c r="C84" s="47"/>
      <c r="D84" s="47"/>
      <c r="E84" s="47"/>
      <c r="F84" s="47"/>
      <c r="G84" s="48"/>
      <c r="H84" s="339">
        <f>SUM(H85,H86)</f>
        <v>146328</v>
      </c>
      <c r="I84" s="340">
        <f>SUM(I85,I86)</f>
        <v>0</v>
      </c>
      <c r="J84" s="315">
        <f t="shared" si="2"/>
        <v>146328</v>
      </c>
    </row>
    <row r="85" spans="2:10" ht="17.25" customHeight="1">
      <c r="B85" s="44"/>
      <c r="C85" s="37"/>
      <c r="D85" s="37"/>
      <c r="E85" s="37"/>
      <c r="F85" s="155" t="s">
        <v>120</v>
      </c>
      <c r="G85" s="157"/>
      <c r="H85" s="290">
        <v>0</v>
      </c>
      <c r="I85" s="291">
        <v>0</v>
      </c>
      <c r="J85" s="264">
        <f t="shared" si="2"/>
        <v>0</v>
      </c>
    </row>
    <row r="86" spans="2:10" ht="17.25" customHeight="1">
      <c r="B86" s="57"/>
      <c r="C86" s="54"/>
      <c r="D86" s="54"/>
      <c r="E86" s="54"/>
      <c r="F86" s="158" t="s">
        <v>121</v>
      </c>
      <c r="G86" s="160"/>
      <c r="H86" s="297">
        <v>146328</v>
      </c>
      <c r="I86" s="298">
        <v>0</v>
      </c>
      <c r="J86" s="293">
        <f t="shared" si="2"/>
        <v>146328</v>
      </c>
    </row>
    <row r="87" spans="2:10" ht="17.25" customHeight="1">
      <c r="B87" s="378" t="s">
        <v>191</v>
      </c>
      <c r="C87" s="379"/>
      <c r="D87" s="379"/>
      <c r="E87" s="379"/>
      <c r="F87" s="174" t="s">
        <v>122</v>
      </c>
      <c r="G87" s="173"/>
      <c r="H87" s="351"/>
      <c r="I87" s="352"/>
      <c r="J87" s="353"/>
    </row>
    <row r="88" spans="2:10" ht="17.25" customHeight="1">
      <c r="B88" s="389"/>
      <c r="C88" s="390"/>
      <c r="D88" s="390"/>
      <c r="E88" s="390"/>
      <c r="F88" s="168" t="s">
        <v>123</v>
      </c>
      <c r="G88" s="55"/>
      <c r="H88" s="297">
        <v>0</v>
      </c>
      <c r="I88" s="298">
        <v>6923</v>
      </c>
      <c r="J88" s="337">
        <f t="shared" si="2"/>
        <v>6923</v>
      </c>
    </row>
    <row r="89" spans="2:10" ht="17.25" customHeight="1">
      <c r="B89" s="378" t="s">
        <v>192</v>
      </c>
      <c r="C89" s="379"/>
      <c r="D89" s="379"/>
      <c r="E89" s="379"/>
      <c r="F89" s="174" t="s">
        <v>124</v>
      </c>
      <c r="G89" s="173"/>
      <c r="H89" s="351"/>
      <c r="I89" s="352"/>
      <c r="J89" s="353"/>
    </row>
    <row r="90" spans="2:10" ht="17.25" customHeight="1">
      <c r="B90" s="389"/>
      <c r="C90" s="390"/>
      <c r="D90" s="390"/>
      <c r="E90" s="390"/>
      <c r="F90" s="168" t="s">
        <v>123</v>
      </c>
      <c r="G90" s="55"/>
      <c r="H90" s="297">
        <v>0</v>
      </c>
      <c r="I90" s="298">
        <v>2899</v>
      </c>
      <c r="J90" s="337">
        <f t="shared" si="2"/>
        <v>2899</v>
      </c>
    </row>
    <row r="91" spans="2:10" ht="17.25" customHeight="1">
      <c r="B91" s="378" t="s">
        <v>193</v>
      </c>
      <c r="C91" s="379"/>
      <c r="D91" s="379"/>
      <c r="E91" s="379"/>
      <c r="F91" s="174" t="s">
        <v>124</v>
      </c>
      <c r="G91" s="173"/>
      <c r="H91" s="351"/>
      <c r="I91" s="352"/>
      <c r="J91" s="353"/>
    </row>
    <row r="92" spans="2:10" ht="17.25" customHeight="1" thickBot="1">
      <c r="B92" s="380"/>
      <c r="C92" s="381"/>
      <c r="D92" s="381"/>
      <c r="E92" s="381"/>
      <c r="F92" s="175" t="s">
        <v>125</v>
      </c>
      <c r="G92" s="43"/>
      <c r="H92" s="336">
        <v>0</v>
      </c>
      <c r="I92" s="253">
        <v>9822</v>
      </c>
      <c r="J92" s="338">
        <f t="shared" si="2"/>
        <v>9822</v>
      </c>
    </row>
    <row r="93" spans="2:10" ht="17.25" customHeight="1">
      <c r="B93" s="207" t="s">
        <v>173</v>
      </c>
      <c r="C93" s="208"/>
      <c r="D93" s="209"/>
      <c r="E93" s="384" t="s">
        <v>167</v>
      </c>
      <c r="F93" s="366"/>
      <c r="G93" s="385"/>
      <c r="H93" s="38"/>
      <c r="I93" s="194"/>
      <c r="J93" s="273"/>
    </row>
    <row r="94" spans="2:10" ht="17.25" customHeight="1" thickBot="1">
      <c r="B94" s="210"/>
      <c r="C94" s="211"/>
      <c r="D94" s="212" t="s">
        <v>172</v>
      </c>
      <c r="E94" s="386" t="s">
        <v>171</v>
      </c>
      <c r="F94" s="387"/>
      <c r="G94" s="388"/>
      <c r="H94" s="41">
        <f>H78/(H7-H9)</f>
        <v>0</v>
      </c>
      <c r="I94" s="176">
        <f>I78/(I7-I9)</f>
        <v>0</v>
      </c>
      <c r="J94" s="274">
        <f>J78/(J7-J9)</f>
        <v>0</v>
      </c>
    </row>
    <row r="95" spans="2:10" ht="13.5">
      <c r="B95" s="37"/>
      <c r="C95" s="37"/>
      <c r="D95" s="37"/>
      <c r="E95" s="37"/>
      <c r="F95" s="37"/>
      <c r="G95" s="37"/>
      <c r="H95" s="11"/>
      <c r="I95" s="11"/>
      <c r="J95" s="8"/>
    </row>
  </sheetData>
  <sheetProtection/>
  <mergeCells count="12">
    <mergeCell ref="J3:J4"/>
    <mergeCell ref="F60:G60"/>
    <mergeCell ref="F44:G44"/>
    <mergeCell ref="F46:G46"/>
    <mergeCell ref="F58:G58"/>
    <mergeCell ref="F59:G59"/>
    <mergeCell ref="B91:E92"/>
    <mergeCell ref="C72:D72"/>
    <mergeCell ref="E93:G93"/>
    <mergeCell ref="E94:G94"/>
    <mergeCell ref="B87:E88"/>
    <mergeCell ref="B89:E90"/>
  </mergeCells>
  <conditionalFormatting sqref="B87:E92 E93:E94 I93:J93 H94:J95 H6:J92">
    <cfRule type="cellIs" priority="1" dxfId="0" operator="equal" stopIfTrue="1">
      <formula>0</formula>
    </cfRule>
  </conditionalFormatting>
  <printOptions horizontalCentered="1"/>
  <pageMargins left="1.0236220472440944" right="0.7480314960629921" top="0.6299212598425197" bottom="0.4330708661417323" header="0.5118110236220472" footer="0.1968503937007874"/>
  <pageSetup errors="blank" horizontalDpi="600" verticalDpi="600" orientation="portrait" paperSize="9" scale="60" r:id="rId2"/>
  <headerFooter alignWithMargins="0">
    <oddFooter>&amp;C&amp;"ＭＳ Ｐゴシック,太字"&amp;18８　観光施設事業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H46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5" max="7" width="10.625" style="0" customWidth="1"/>
  </cols>
  <sheetData>
    <row r="1" spans="1:8" ht="14.25" thickBot="1">
      <c r="A1" s="91" t="s">
        <v>156</v>
      </c>
      <c r="B1" s="92"/>
      <c r="C1" s="92"/>
      <c r="D1" s="92"/>
      <c r="E1" s="1"/>
      <c r="F1" s="1"/>
      <c r="G1" s="103" t="s">
        <v>22</v>
      </c>
      <c r="H1" s="2"/>
    </row>
    <row r="2" spans="1:8" ht="13.5">
      <c r="A2" s="93" t="s">
        <v>6</v>
      </c>
      <c r="B2" s="94"/>
      <c r="C2" s="400" t="s">
        <v>7</v>
      </c>
      <c r="D2" s="401"/>
      <c r="E2" s="213" t="s">
        <v>0</v>
      </c>
      <c r="F2" s="213" t="s">
        <v>3</v>
      </c>
      <c r="G2" s="391" t="s">
        <v>23</v>
      </c>
      <c r="H2" s="3"/>
    </row>
    <row r="3" spans="1:8" ht="14.25" thickBot="1">
      <c r="A3" s="402" t="s">
        <v>8</v>
      </c>
      <c r="B3" s="403"/>
      <c r="C3" s="95"/>
      <c r="D3" s="96"/>
      <c r="E3" s="214" t="s">
        <v>1</v>
      </c>
      <c r="F3" s="214" t="s">
        <v>4</v>
      </c>
      <c r="G3" s="392"/>
      <c r="H3" s="4"/>
    </row>
    <row r="4" spans="1:8" ht="13.5">
      <c r="A4" s="363" t="s">
        <v>200</v>
      </c>
      <c r="B4" s="215"/>
      <c r="C4" s="98"/>
      <c r="D4" s="99"/>
      <c r="E4" s="341">
        <f>SUM(E6:E16)</f>
        <v>0</v>
      </c>
      <c r="F4" s="342">
        <f>SUM(F6:F16)</f>
        <v>0</v>
      </c>
      <c r="G4" s="343">
        <f>SUM(E4:F4)</f>
        <v>0</v>
      </c>
      <c r="H4" s="5"/>
    </row>
    <row r="5" spans="1:8" ht="13.5">
      <c r="A5" s="97"/>
      <c r="B5" s="216" t="s">
        <v>9</v>
      </c>
      <c r="C5" s="217"/>
      <c r="D5" s="100"/>
      <c r="E5" s="254"/>
      <c r="F5" s="255"/>
      <c r="G5" s="278">
        <f aca="true" t="shared" si="0" ref="G5:G16">SUM(E5:F5)</f>
        <v>0</v>
      </c>
      <c r="H5" s="6"/>
    </row>
    <row r="6" spans="1:8" ht="13.5">
      <c r="A6" s="97"/>
      <c r="B6" s="101"/>
      <c r="C6" s="218" t="s">
        <v>10</v>
      </c>
      <c r="D6" s="219" t="s">
        <v>11</v>
      </c>
      <c r="E6" s="275">
        <v>0</v>
      </c>
      <c r="F6" s="279">
        <v>0</v>
      </c>
      <c r="G6" s="280">
        <f t="shared" si="0"/>
        <v>0</v>
      </c>
      <c r="H6" s="5"/>
    </row>
    <row r="7" spans="1:8" ht="13.5">
      <c r="A7" s="97"/>
      <c r="B7" s="101"/>
      <c r="C7" s="220"/>
      <c r="D7" s="221" t="s">
        <v>12</v>
      </c>
      <c r="E7" s="257">
        <v>0</v>
      </c>
      <c r="F7" s="256">
        <v>0</v>
      </c>
      <c r="G7" s="281">
        <f t="shared" si="0"/>
        <v>0</v>
      </c>
      <c r="H7" s="5"/>
    </row>
    <row r="8" spans="1:8" ht="13.5">
      <c r="A8" s="97"/>
      <c r="B8" s="101"/>
      <c r="C8" s="222"/>
      <c r="D8" s="223" t="s">
        <v>13</v>
      </c>
      <c r="E8" s="258">
        <v>0</v>
      </c>
      <c r="F8" s="262">
        <v>0</v>
      </c>
      <c r="G8" s="282">
        <f t="shared" si="0"/>
        <v>0</v>
      </c>
      <c r="H8" s="5"/>
    </row>
    <row r="9" spans="1:8" ht="13.5">
      <c r="A9" s="97"/>
      <c r="B9" s="101"/>
      <c r="C9" s="398" t="s">
        <v>190</v>
      </c>
      <c r="D9" s="404"/>
      <c r="E9" s="259">
        <v>0</v>
      </c>
      <c r="F9" s="255">
        <v>0</v>
      </c>
      <c r="G9" s="278">
        <f t="shared" si="0"/>
        <v>0</v>
      </c>
      <c r="H9" s="5"/>
    </row>
    <row r="10" spans="1:8" ht="13.5">
      <c r="A10" s="97"/>
      <c r="B10" s="101"/>
      <c r="C10" s="224" t="s">
        <v>14</v>
      </c>
      <c r="D10" s="225"/>
      <c r="E10" s="259">
        <v>0</v>
      </c>
      <c r="F10" s="255"/>
      <c r="G10" s="278">
        <f t="shared" si="0"/>
        <v>0</v>
      </c>
      <c r="H10" s="5"/>
    </row>
    <row r="11" spans="1:8" ht="13.5">
      <c r="A11" s="97"/>
      <c r="B11" s="101"/>
      <c r="C11" s="398" t="s">
        <v>15</v>
      </c>
      <c r="D11" s="399"/>
      <c r="E11" s="259">
        <v>0</v>
      </c>
      <c r="F11" s="255">
        <v>0</v>
      </c>
      <c r="G11" s="278">
        <f t="shared" si="0"/>
        <v>0</v>
      </c>
      <c r="H11" s="5"/>
    </row>
    <row r="12" spans="1:8" ht="13.5">
      <c r="A12" s="97"/>
      <c r="B12" s="101"/>
      <c r="C12" s="224" t="s">
        <v>16</v>
      </c>
      <c r="D12" s="225"/>
      <c r="E12" s="259">
        <v>0</v>
      </c>
      <c r="F12" s="255">
        <v>0</v>
      </c>
      <c r="G12" s="278">
        <f t="shared" si="0"/>
        <v>0</v>
      </c>
      <c r="H12" s="5"/>
    </row>
    <row r="13" spans="1:8" ht="13.5">
      <c r="A13" s="97"/>
      <c r="B13" s="101"/>
      <c r="C13" s="224" t="s">
        <v>17</v>
      </c>
      <c r="D13" s="225"/>
      <c r="E13" s="259">
        <v>0</v>
      </c>
      <c r="F13" s="255">
        <v>0</v>
      </c>
      <c r="G13" s="278">
        <f t="shared" si="0"/>
        <v>0</v>
      </c>
      <c r="H13" s="5"/>
    </row>
    <row r="14" spans="1:8" ht="13.5">
      <c r="A14" s="97"/>
      <c r="B14" s="101"/>
      <c r="C14" s="224" t="s">
        <v>18</v>
      </c>
      <c r="D14" s="225"/>
      <c r="E14" s="259">
        <v>0</v>
      </c>
      <c r="F14" s="255">
        <v>0</v>
      </c>
      <c r="G14" s="278">
        <f t="shared" si="0"/>
        <v>0</v>
      </c>
      <c r="H14" s="5"/>
    </row>
    <row r="15" spans="1:8" ht="13.5">
      <c r="A15" s="97"/>
      <c r="B15" s="101"/>
      <c r="C15" s="224" t="s">
        <v>19</v>
      </c>
      <c r="D15" s="225"/>
      <c r="E15" s="259">
        <v>0</v>
      </c>
      <c r="F15" s="255">
        <v>0</v>
      </c>
      <c r="G15" s="278">
        <f t="shared" si="0"/>
        <v>0</v>
      </c>
      <c r="H15" s="5"/>
    </row>
    <row r="16" spans="1:8" ht="14.25" thickBot="1">
      <c r="A16" s="179"/>
      <c r="B16" s="102"/>
      <c r="C16" s="226" t="s">
        <v>20</v>
      </c>
      <c r="D16" s="227"/>
      <c r="E16" s="260">
        <v>0</v>
      </c>
      <c r="F16" s="263">
        <v>0</v>
      </c>
      <c r="G16" s="283">
        <f t="shared" si="0"/>
        <v>0</v>
      </c>
      <c r="H16" s="5"/>
    </row>
    <row r="17" spans="1:8" ht="13.5">
      <c r="A17" s="97"/>
      <c r="B17" s="228" t="s">
        <v>21</v>
      </c>
      <c r="C17" s="229"/>
      <c r="D17" s="230"/>
      <c r="E17" s="284"/>
      <c r="F17" s="285"/>
      <c r="G17" s="286"/>
      <c r="H17" s="6"/>
    </row>
    <row r="18" spans="1:8" ht="13.5">
      <c r="A18" s="97"/>
      <c r="B18" s="220"/>
      <c r="C18" s="224" t="s">
        <v>196</v>
      </c>
      <c r="D18" s="354"/>
      <c r="E18" s="355"/>
      <c r="F18" s="356"/>
      <c r="G18" s="357"/>
      <c r="H18" s="5"/>
    </row>
    <row r="19" spans="1:8" ht="13.5">
      <c r="A19" s="97"/>
      <c r="B19" s="220"/>
      <c r="C19" s="224" t="s">
        <v>174</v>
      </c>
      <c r="D19" s="225"/>
      <c r="E19" s="259">
        <v>0</v>
      </c>
      <c r="F19" s="255">
        <v>0</v>
      </c>
      <c r="G19" s="278">
        <f aca="true" t="shared" si="1" ref="G19:G28">SUM(E19:F19)</f>
        <v>0</v>
      </c>
      <c r="H19" s="5"/>
    </row>
    <row r="20" spans="1:8" ht="13.5">
      <c r="A20" s="97"/>
      <c r="B20" s="220"/>
      <c r="C20" s="224" t="s">
        <v>175</v>
      </c>
      <c r="D20" s="225"/>
      <c r="E20" s="259">
        <v>0</v>
      </c>
      <c r="F20" s="255">
        <v>0</v>
      </c>
      <c r="G20" s="278">
        <f t="shared" si="1"/>
        <v>0</v>
      </c>
      <c r="H20" s="5"/>
    </row>
    <row r="21" spans="1:8" ht="13.5">
      <c r="A21" s="97"/>
      <c r="B21" s="220"/>
      <c r="C21" s="224" t="s">
        <v>176</v>
      </c>
      <c r="D21" s="225"/>
      <c r="E21" s="259">
        <v>0</v>
      </c>
      <c r="F21" s="255">
        <v>0</v>
      </c>
      <c r="G21" s="278">
        <f t="shared" si="1"/>
        <v>0</v>
      </c>
      <c r="H21" s="5"/>
    </row>
    <row r="22" spans="1:8" ht="13.5">
      <c r="A22" s="97"/>
      <c r="B22" s="220"/>
      <c r="C22" s="224" t="s">
        <v>177</v>
      </c>
      <c r="D22" s="225"/>
      <c r="E22" s="259">
        <v>0</v>
      </c>
      <c r="F22" s="255"/>
      <c r="G22" s="278">
        <f t="shared" si="1"/>
        <v>0</v>
      </c>
      <c r="H22" s="5"/>
    </row>
    <row r="23" spans="1:8" ht="13.5">
      <c r="A23" s="97"/>
      <c r="B23" s="220"/>
      <c r="C23" s="224" t="s">
        <v>178</v>
      </c>
      <c r="D23" s="225"/>
      <c r="E23" s="259">
        <v>0</v>
      </c>
      <c r="F23" s="255">
        <v>0</v>
      </c>
      <c r="G23" s="278">
        <f t="shared" si="1"/>
        <v>0</v>
      </c>
      <c r="H23" s="5"/>
    </row>
    <row r="24" spans="1:8" ht="13.5">
      <c r="A24" s="97"/>
      <c r="B24" s="220"/>
      <c r="C24" s="224" t="s">
        <v>179</v>
      </c>
      <c r="D24" s="225"/>
      <c r="E24" s="259">
        <v>0</v>
      </c>
      <c r="F24" s="255">
        <v>0</v>
      </c>
      <c r="G24" s="278">
        <f t="shared" si="1"/>
        <v>0</v>
      </c>
      <c r="H24" s="5"/>
    </row>
    <row r="25" spans="1:8" ht="13.5">
      <c r="A25" s="97"/>
      <c r="B25" s="220"/>
      <c r="C25" s="224" t="s">
        <v>180</v>
      </c>
      <c r="D25" s="225"/>
      <c r="E25" s="259">
        <v>0</v>
      </c>
      <c r="F25" s="255">
        <v>0</v>
      </c>
      <c r="G25" s="278">
        <f t="shared" si="1"/>
        <v>0</v>
      </c>
      <c r="H25" s="5"/>
    </row>
    <row r="26" spans="1:8" ht="13.5">
      <c r="A26" s="97"/>
      <c r="B26" s="220"/>
      <c r="C26" s="224" t="s">
        <v>182</v>
      </c>
      <c r="D26" s="225"/>
      <c r="E26" s="259">
        <v>0</v>
      </c>
      <c r="F26" s="255">
        <v>0</v>
      </c>
      <c r="G26" s="278">
        <f t="shared" si="1"/>
        <v>0</v>
      </c>
      <c r="H26" s="5"/>
    </row>
    <row r="27" spans="1:8" ht="13.5">
      <c r="A27" s="97"/>
      <c r="B27" s="220"/>
      <c r="C27" s="224" t="s">
        <v>183</v>
      </c>
      <c r="D27" s="225"/>
      <c r="E27" s="259">
        <v>0</v>
      </c>
      <c r="F27" s="255">
        <v>0</v>
      </c>
      <c r="G27" s="278">
        <f t="shared" si="1"/>
        <v>0</v>
      </c>
      <c r="H27" s="5"/>
    </row>
    <row r="28" spans="1:8" ht="14.25" thickBot="1">
      <c r="A28" s="364"/>
      <c r="B28" s="231"/>
      <c r="C28" s="226" t="s">
        <v>181</v>
      </c>
      <c r="D28" s="227"/>
      <c r="E28" s="260">
        <v>0</v>
      </c>
      <c r="F28" s="263">
        <v>0</v>
      </c>
      <c r="G28" s="283">
        <f t="shared" si="1"/>
        <v>0</v>
      </c>
      <c r="H28" s="5"/>
    </row>
    <row r="29" spans="1:7" ht="13.5">
      <c r="A29" s="92"/>
      <c r="B29" s="92"/>
      <c r="C29" s="92"/>
      <c r="D29" s="92"/>
      <c r="E29" s="1"/>
      <c r="F29" s="1"/>
      <c r="G29" s="1"/>
    </row>
    <row r="30" spans="1:7" ht="13.5">
      <c r="A30" s="92"/>
      <c r="B30" s="92"/>
      <c r="C30" s="92"/>
      <c r="D30" s="92"/>
      <c r="E30" s="1"/>
      <c r="F30" s="1"/>
      <c r="G30" s="1"/>
    </row>
    <row r="31" spans="1:7" ht="13.5">
      <c r="A31" s="92"/>
      <c r="B31" s="92"/>
      <c r="C31" s="92"/>
      <c r="D31" s="92"/>
      <c r="E31" s="1"/>
      <c r="F31" s="1"/>
      <c r="G31" s="1"/>
    </row>
    <row r="32" spans="1:7" ht="13.5">
      <c r="A32" s="92"/>
      <c r="B32" s="92"/>
      <c r="C32" s="92"/>
      <c r="D32" s="92"/>
      <c r="E32" s="1"/>
      <c r="F32" s="1"/>
      <c r="G32" s="1"/>
    </row>
    <row r="33" spans="1:7" ht="13.5">
      <c r="A33" s="34"/>
      <c r="B33" s="34"/>
      <c r="C33" s="34"/>
      <c r="D33" s="34"/>
      <c r="E33" s="1"/>
      <c r="F33" s="1"/>
      <c r="G33" s="1"/>
    </row>
    <row r="34" spans="1:7" ht="13.5">
      <c r="A34" s="34"/>
      <c r="B34" s="34"/>
      <c r="C34" s="34"/>
      <c r="D34" s="34"/>
      <c r="E34" s="1"/>
      <c r="F34" s="1"/>
      <c r="G34" s="1"/>
    </row>
    <row r="35" spans="1:7" ht="13.5">
      <c r="A35" s="34"/>
      <c r="B35" s="34"/>
      <c r="C35" s="34"/>
      <c r="D35" s="34"/>
      <c r="E35" s="1"/>
      <c r="F35" s="1"/>
      <c r="G35" s="1"/>
    </row>
    <row r="36" spans="1:7" ht="13.5">
      <c r="A36" s="34"/>
      <c r="B36" s="34"/>
      <c r="C36" s="34"/>
      <c r="D36" s="34"/>
      <c r="E36" s="1"/>
      <c r="F36" s="1"/>
      <c r="G36" s="1"/>
    </row>
    <row r="37" spans="1:7" ht="13.5">
      <c r="A37" s="34"/>
      <c r="B37" s="34"/>
      <c r="C37" s="34"/>
      <c r="D37" s="34"/>
      <c r="E37" s="1"/>
      <c r="F37" s="1"/>
      <c r="G37" s="1"/>
    </row>
    <row r="38" spans="1:7" ht="13.5">
      <c r="A38" s="34"/>
      <c r="B38" s="34"/>
      <c r="C38" s="34"/>
      <c r="D38" s="34"/>
      <c r="E38" s="1"/>
      <c r="F38" s="1"/>
      <c r="G38" s="1"/>
    </row>
    <row r="39" spans="1:7" ht="13.5">
      <c r="A39" s="34"/>
      <c r="B39" s="34"/>
      <c r="C39" s="34"/>
      <c r="D39" s="34"/>
      <c r="E39" s="1"/>
      <c r="F39" s="1"/>
      <c r="G39" s="1"/>
    </row>
    <row r="40" spans="1:7" ht="13.5">
      <c r="A40" s="34"/>
      <c r="B40" s="34"/>
      <c r="C40" s="34"/>
      <c r="D40" s="34"/>
      <c r="E40" s="1"/>
      <c r="F40" s="1"/>
      <c r="G40" s="1"/>
    </row>
    <row r="41" spans="1:7" ht="13.5">
      <c r="A41" s="34"/>
      <c r="B41" s="34"/>
      <c r="C41" s="34"/>
      <c r="D41" s="34"/>
      <c r="E41" s="1"/>
      <c r="F41" s="246"/>
      <c r="G41" s="1"/>
    </row>
    <row r="42" spans="1:7" ht="13.5">
      <c r="A42" s="34"/>
      <c r="B42" s="34"/>
      <c r="C42" s="34"/>
      <c r="D42" s="34"/>
      <c r="E42" s="1"/>
      <c r="F42" s="1"/>
      <c r="G42" s="1"/>
    </row>
    <row r="43" spans="1:7" ht="13.5">
      <c r="A43" s="34"/>
      <c r="B43" s="34"/>
      <c r="C43" s="34"/>
      <c r="D43" s="34"/>
      <c r="E43" s="1"/>
      <c r="F43" s="1"/>
      <c r="G43" s="1"/>
    </row>
    <row r="44" spans="1:7" ht="13.5">
      <c r="A44" s="34"/>
      <c r="B44" s="34"/>
      <c r="C44" s="34"/>
      <c r="D44" s="34"/>
      <c r="E44" s="1"/>
      <c r="F44" s="1"/>
      <c r="G44" s="1"/>
    </row>
    <row r="45" spans="1:7" ht="13.5">
      <c r="A45" s="34"/>
      <c r="B45" s="34"/>
      <c r="C45" s="34"/>
      <c r="D45" s="34"/>
      <c r="E45" s="1"/>
      <c r="F45" s="1"/>
      <c r="G45" s="1"/>
    </row>
    <row r="46" spans="1:7" ht="13.5">
      <c r="A46" s="34"/>
      <c r="B46" s="34"/>
      <c r="C46" s="34"/>
      <c r="D46" s="34"/>
      <c r="E46" s="1"/>
      <c r="F46" s="1"/>
      <c r="G46" s="1"/>
    </row>
  </sheetData>
  <sheetProtection/>
  <mergeCells count="5">
    <mergeCell ref="C11:D11"/>
    <mergeCell ref="C2:D2"/>
    <mergeCell ref="G2:G3"/>
    <mergeCell ref="A3:B3"/>
    <mergeCell ref="C9:D9"/>
  </mergeCells>
  <conditionalFormatting sqref="G4:G28 E5:F28 H1:H46">
    <cfRule type="cellIs" priority="1" dxfId="0" operator="equal" stopIfTrue="1">
      <formula>0</formula>
    </cfRule>
  </conditionalFormatting>
  <printOptions/>
  <pageMargins left="1.0236220472440944" right="0.7480314960629921" top="0.984251968503937" bottom="0.984251968503937" header="0.5118110236220472" footer="0.1968503937007874"/>
  <pageSetup horizontalDpi="600" verticalDpi="600" orientation="portrait" paperSize="9" r:id="rId1"/>
  <headerFooter alignWithMargins="0">
    <oddFooter>&amp;C&amp;"ＭＳ Ｐゴシック,太字"&amp;14８　観光施設事業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J32"/>
  <sheetViews>
    <sheetView view="pageBreakPreview" zoomScaleSheetLayoutView="100" zoomScalePageLayoutView="0" workbookViewId="0" topLeftCell="A1">
      <selection activeCell="C4" sqref="C4"/>
    </sheetView>
  </sheetViews>
  <sheetFormatPr defaultColWidth="9.00390625" defaultRowHeight="13.5"/>
  <cols>
    <col min="1" max="1" width="3.00390625" style="247" customWidth="1"/>
    <col min="2" max="2" width="10.375" style="247" customWidth="1"/>
    <col min="3" max="3" width="12.50390625" style="247" customWidth="1"/>
    <col min="4" max="4" width="3.75390625" style="247" customWidth="1"/>
    <col min="5" max="10" width="8.00390625" style="245" customWidth="1"/>
    <col min="11" max="11" width="4.25390625" style="245" customWidth="1"/>
    <col min="12" max="16384" width="9.00390625" style="245" customWidth="1"/>
  </cols>
  <sheetData>
    <row r="1" spans="1:10" ht="26.25" customHeight="1" thickBot="1">
      <c r="A1" s="23" t="s">
        <v>157</v>
      </c>
      <c r="B1" s="24"/>
      <c r="C1" s="24"/>
      <c r="D1" s="24"/>
      <c r="E1" s="7"/>
      <c r="F1" s="5"/>
      <c r="G1" s="5"/>
      <c r="H1" s="5"/>
      <c r="I1" s="5"/>
      <c r="J1" s="5"/>
    </row>
    <row r="2" spans="1:10" ht="19.5" customHeight="1">
      <c r="A2" s="25"/>
      <c r="B2" s="180" t="s">
        <v>25</v>
      </c>
      <c r="C2" s="180"/>
      <c r="D2" s="26"/>
      <c r="E2" s="425" t="s">
        <v>0</v>
      </c>
      <c r="F2" s="426"/>
      <c r="G2" s="425" t="s">
        <v>129</v>
      </c>
      <c r="H2" s="426"/>
      <c r="I2" s="411" t="s">
        <v>26</v>
      </c>
      <c r="J2" s="412"/>
    </row>
    <row r="3" spans="1:10" ht="19.5" customHeight="1">
      <c r="A3" s="27"/>
      <c r="B3" s="3"/>
      <c r="C3" s="3"/>
      <c r="D3" s="28"/>
      <c r="E3" s="413" t="s">
        <v>28</v>
      </c>
      <c r="F3" s="414"/>
      <c r="G3" s="413" t="s">
        <v>29</v>
      </c>
      <c r="H3" s="414"/>
      <c r="I3" s="413"/>
      <c r="J3" s="414"/>
    </row>
    <row r="4" spans="1:10" ht="19.5" customHeight="1">
      <c r="A4" s="29"/>
      <c r="B4" s="181"/>
      <c r="C4" s="181"/>
      <c r="D4" s="30"/>
      <c r="E4" s="104" t="s">
        <v>30</v>
      </c>
      <c r="F4" s="105" t="s">
        <v>31</v>
      </c>
      <c r="G4" s="104" t="s">
        <v>30</v>
      </c>
      <c r="H4" s="105" t="s">
        <v>31</v>
      </c>
      <c r="I4" s="104" t="s">
        <v>30</v>
      </c>
      <c r="J4" s="105" t="s">
        <v>31</v>
      </c>
    </row>
    <row r="5" spans="1:10" ht="19.5" customHeight="1" thickBot="1">
      <c r="A5" s="188" t="s">
        <v>27</v>
      </c>
      <c r="B5" s="189"/>
      <c r="C5" s="189"/>
      <c r="D5" s="190"/>
      <c r="E5" s="106" t="s">
        <v>24</v>
      </c>
      <c r="F5" s="107" t="s">
        <v>32</v>
      </c>
      <c r="G5" s="106" t="s">
        <v>24</v>
      </c>
      <c r="H5" s="107" t="s">
        <v>32</v>
      </c>
      <c r="I5" s="106" t="s">
        <v>24</v>
      </c>
      <c r="J5" s="107" t="s">
        <v>32</v>
      </c>
    </row>
    <row r="6" spans="1:10" ht="19.5" customHeight="1">
      <c r="A6" s="27" t="s">
        <v>33</v>
      </c>
      <c r="B6" s="3"/>
      <c r="C6" s="3"/>
      <c r="D6" s="3"/>
      <c r="E6" s="238"/>
      <c r="F6" s="239"/>
      <c r="G6" s="238"/>
      <c r="H6" s="239"/>
      <c r="I6" s="238"/>
      <c r="J6" s="239"/>
    </row>
    <row r="7" spans="1:10" ht="19.5" customHeight="1">
      <c r="A7" s="27"/>
      <c r="B7" s="186" t="s">
        <v>34</v>
      </c>
      <c r="C7" s="182"/>
      <c r="D7" s="182"/>
      <c r="E7" s="116">
        <v>79806</v>
      </c>
      <c r="F7" s="117">
        <f>ROUND(+E7/E$24*100,1)</f>
        <v>31.6</v>
      </c>
      <c r="G7" s="116">
        <v>0</v>
      </c>
      <c r="H7" s="117">
        <f>ROUND(+G7/G$24*100,1)</f>
        <v>0</v>
      </c>
      <c r="I7" s="116">
        <f aca="true" t="shared" si="0" ref="I7:I13">SUM(E7,G7)</f>
        <v>79806</v>
      </c>
      <c r="J7" s="117">
        <f>ROUND(+I7/I$24*100,1)</f>
        <v>29.1</v>
      </c>
    </row>
    <row r="8" spans="1:10" ht="19.5" customHeight="1">
      <c r="A8" s="27"/>
      <c r="B8" s="186" t="s">
        <v>35</v>
      </c>
      <c r="C8" s="182"/>
      <c r="D8" s="182"/>
      <c r="E8" s="116">
        <v>37533</v>
      </c>
      <c r="F8" s="117">
        <f aca="true" t="shared" si="1" ref="F8:F24">ROUND(+E8/E$24*100,1)</f>
        <v>14.8</v>
      </c>
      <c r="G8" s="116">
        <v>0</v>
      </c>
      <c r="H8" s="117">
        <f aca="true" t="shared" si="2" ref="H8:H24">ROUND(+G8/G$24*100,1)</f>
        <v>0</v>
      </c>
      <c r="I8" s="116">
        <f t="shared" si="0"/>
        <v>37533</v>
      </c>
      <c r="J8" s="117">
        <f aca="true" t="shared" si="3" ref="J8:J23">ROUND(+I8/I$24*100,1)</f>
        <v>13.7</v>
      </c>
    </row>
    <row r="9" spans="1:10" ht="19.5" customHeight="1">
      <c r="A9" s="27"/>
      <c r="B9" s="186" t="s">
        <v>36</v>
      </c>
      <c r="C9" s="182"/>
      <c r="D9" s="182"/>
      <c r="E9" s="116">
        <v>12985</v>
      </c>
      <c r="F9" s="117">
        <f t="shared" si="1"/>
        <v>5.1</v>
      </c>
      <c r="G9" s="116">
        <v>0</v>
      </c>
      <c r="H9" s="117">
        <f t="shared" si="2"/>
        <v>0</v>
      </c>
      <c r="I9" s="116">
        <f t="shared" si="0"/>
        <v>12985</v>
      </c>
      <c r="J9" s="117">
        <f t="shared" si="3"/>
        <v>4.7</v>
      </c>
    </row>
    <row r="10" spans="1:10" ht="19.5" customHeight="1">
      <c r="A10" s="27"/>
      <c r="B10" s="186" t="s">
        <v>37</v>
      </c>
      <c r="C10" s="182"/>
      <c r="D10" s="182"/>
      <c r="E10" s="116">
        <v>0</v>
      </c>
      <c r="F10" s="117">
        <f t="shared" si="1"/>
        <v>0</v>
      </c>
      <c r="G10" s="116">
        <v>0</v>
      </c>
      <c r="H10" s="117">
        <f t="shared" si="2"/>
        <v>0</v>
      </c>
      <c r="I10" s="116">
        <f t="shared" si="0"/>
        <v>0</v>
      </c>
      <c r="J10" s="117">
        <f t="shared" si="3"/>
        <v>0</v>
      </c>
    </row>
    <row r="11" spans="1:10" ht="19.5" customHeight="1">
      <c r="A11" s="27"/>
      <c r="B11" s="186" t="s">
        <v>38</v>
      </c>
      <c r="C11" s="182"/>
      <c r="D11" s="182"/>
      <c r="E11" s="116">
        <v>24235</v>
      </c>
      <c r="F11" s="117">
        <f t="shared" si="1"/>
        <v>9.6</v>
      </c>
      <c r="G11" s="116">
        <v>0</v>
      </c>
      <c r="H11" s="117">
        <f t="shared" si="2"/>
        <v>0</v>
      </c>
      <c r="I11" s="116">
        <f t="shared" si="0"/>
        <v>24235</v>
      </c>
      <c r="J11" s="117">
        <f t="shared" si="3"/>
        <v>8.8</v>
      </c>
    </row>
    <row r="12" spans="1:10" ht="19.5" customHeight="1">
      <c r="A12" s="32"/>
      <c r="B12" s="187" t="s">
        <v>39</v>
      </c>
      <c r="C12" s="183"/>
      <c r="D12" s="183"/>
      <c r="E12" s="118">
        <v>154559</v>
      </c>
      <c r="F12" s="119">
        <f t="shared" si="1"/>
        <v>61.1</v>
      </c>
      <c r="G12" s="118">
        <v>0</v>
      </c>
      <c r="H12" s="119">
        <f t="shared" si="2"/>
        <v>0</v>
      </c>
      <c r="I12" s="116">
        <f t="shared" si="0"/>
        <v>154559</v>
      </c>
      <c r="J12" s="119">
        <f t="shared" si="3"/>
        <v>56.3</v>
      </c>
    </row>
    <row r="13" spans="1:10" ht="19.5" customHeight="1">
      <c r="A13" s="31" t="s">
        <v>40</v>
      </c>
      <c r="B13" s="184"/>
      <c r="C13" s="184"/>
      <c r="D13" s="184"/>
      <c r="E13" s="120">
        <v>0</v>
      </c>
      <c r="F13" s="121">
        <f t="shared" si="1"/>
        <v>0</v>
      </c>
      <c r="G13" s="365">
        <v>2899</v>
      </c>
      <c r="H13" s="121">
        <f t="shared" si="2"/>
        <v>13.4</v>
      </c>
      <c r="I13" s="120">
        <f t="shared" si="0"/>
        <v>2899</v>
      </c>
      <c r="J13" s="177">
        <f t="shared" si="3"/>
        <v>1.1</v>
      </c>
    </row>
    <row r="14" spans="1:10" ht="19.5" customHeight="1">
      <c r="A14" s="27"/>
      <c r="B14" s="186" t="s">
        <v>197</v>
      </c>
      <c r="C14" s="182"/>
      <c r="D14" s="182"/>
      <c r="E14" s="116">
        <v>0</v>
      </c>
      <c r="F14" s="117">
        <f t="shared" si="1"/>
        <v>0</v>
      </c>
      <c r="G14" s="287">
        <v>2899</v>
      </c>
      <c r="H14" s="117">
        <f t="shared" si="2"/>
        <v>13.4</v>
      </c>
      <c r="I14" s="116">
        <f aca="true" t="shared" si="4" ref="I14:I23">SUM(E14,G14)</f>
        <v>2899</v>
      </c>
      <c r="J14" s="178">
        <f t="shared" si="3"/>
        <v>1.1</v>
      </c>
    </row>
    <row r="15" spans="1:10" ht="19.5" customHeight="1">
      <c r="A15" s="27"/>
      <c r="B15" s="186" t="s">
        <v>198</v>
      </c>
      <c r="C15" s="182"/>
      <c r="D15" s="182"/>
      <c r="E15" s="116">
        <v>0</v>
      </c>
      <c r="F15" s="117">
        <f t="shared" si="1"/>
        <v>0</v>
      </c>
      <c r="G15" s="287">
        <v>0</v>
      </c>
      <c r="H15" s="117">
        <f t="shared" si="2"/>
        <v>0</v>
      </c>
      <c r="I15" s="116">
        <f t="shared" si="4"/>
        <v>0</v>
      </c>
      <c r="J15" s="178">
        <f t="shared" si="3"/>
        <v>0</v>
      </c>
    </row>
    <row r="16" spans="1:10" ht="19.5" customHeight="1">
      <c r="A16" s="32"/>
      <c r="B16" s="187" t="s">
        <v>199</v>
      </c>
      <c r="C16" s="183"/>
      <c r="D16" s="183"/>
      <c r="E16" s="118">
        <v>0</v>
      </c>
      <c r="F16" s="119">
        <f t="shared" si="1"/>
        <v>0</v>
      </c>
      <c r="G16" s="118">
        <v>0</v>
      </c>
      <c r="H16" s="119">
        <f t="shared" si="2"/>
        <v>0</v>
      </c>
      <c r="I16" s="287">
        <f t="shared" si="4"/>
        <v>0</v>
      </c>
      <c r="J16" s="119">
        <f t="shared" si="3"/>
        <v>0</v>
      </c>
    </row>
    <row r="17" spans="1:10" ht="19.5" customHeight="1">
      <c r="A17" s="33" t="s">
        <v>41</v>
      </c>
      <c r="B17" s="185"/>
      <c r="C17" s="185"/>
      <c r="D17" s="185"/>
      <c r="E17" s="20">
        <v>15840</v>
      </c>
      <c r="F17" s="19">
        <f t="shared" si="1"/>
        <v>6.3</v>
      </c>
      <c r="G17" s="20">
        <v>0</v>
      </c>
      <c r="H17" s="19">
        <f t="shared" si="2"/>
        <v>0</v>
      </c>
      <c r="I17" s="120">
        <f t="shared" si="4"/>
        <v>15840</v>
      </c>
      <c r="J17" s="19">
        <f t="shared" si="3"/>
        <v>5.8</v>
      </c>
    </row>
    <row r="18" spans="1:10" ht="19.5" customHeight="1">
      <c r="A18" s="33" t="s">
        <v>42</v>
      </c>
      <c r="B18" s="185"/>
      <c r="C18" s="185"/>
      <c r="D18" s="185"/>
      <c r="E18" s="20">
        <v>265</v>
      </c>
      <c r="F18" s="19">
        <f t="shared" si="1"/>
        <v>0.1</v>
      </c>
      <c r="G18" s="20">
        <v>0</v>
      </c>
      <c r="H18" s="19">
        <f t="shared" si="2"/>
        <v>0</v>
      </c>
      <c r="I18" s="120">
        <f t="shared" si="4"/>
        <v>265</v>
      </c>
      <c r="J18" s="19">
        <f t="shared" si="3"/>
        <v>0.1</v>
      </c>
    </row>
    <row r="19" spans="1:10" ht="19.5" customHeight="1">
      <c r="A19" s="33" t="s">
        <v>43</v>
      </c>
      <c r="B19" s="185"/>
      <c r="C19" s="185"/>
      <c r="D19" s="185"/>
      <c r="E19" s="20">
        <v>3034</v>
      </c>
      <c r="F19" s="19">
        <f t="shared" si="1"/>
        <v>1.2</v>
      </c>
      <c r="G19" s="20">
        <v>0</v>
      </c>
      <c r="H19" s="19">
        <f t="shared" si="2"/>
        <v>0</v>
      </c>
      <c r="I19" s="120">
        <f t="shared" si="4"/>
        <v>3034</v>
      </c>
      <c r="J19" s="19">
        <f t="shared" si="3"/>
        <v>1.1</v>
      </c>
    </row>
    <row r="20" spans="1:10" ht="19.5" customHeight="1">
      <c r="A20" s="33" t="s">
        <v>44</v>
      </c>
      <c r="B20" s="185"/>
      <c r="C20" s="185"/>
      <c r="D20" s="185"/>
      <c r="E20" s="20">
        <v>19790</v>
      </c>
      <c r="F20" s="19">
        <f t="shared" si="1"/>
        <v>7.8</v>
      </c>
      <c r="G20" s="20">
        <v>0</v>
      </c>
      <c r="H20" s="19">
        <f t="shared" si="2"/>
        <v>0</v>
      </c>
      <c r="I20" s="120">
        <f t="shared" si="4"/>
        <v>19790</v>
      </c>
      <c r="J20" s="19">
        <f t="shared" si="3"/>
        <v>7.2</v>
      </c>
    </row>
    <row r="21" spans="1:10" ht="19.5" customHeight="1">
      <c r="A21" s="33" t="s">
        <v>45</v>
      </c>
      <c r="B21" s="185"/>
      <c r="C21" s="185"/>
      <c r="D21" s="185"/>
      <c r="E21" s="20">
        <v>59452</v>
      </c>
      <c r="F21" s="19">
        <f t="shared" si="1"/>
        <v>23.5</v>
      </c>
      <c r="G21" s="20">
        <v>0</v>
      </c>
      <c r="H21" s="19">
        <f t="shared" si="2"/>
        <v>0</v>
      </c>
      <c r="I21" s="120">
        <f t="shared" si="4"/>
        <v>59452</v>
      </c>
      <c r="J21" s="19">
        <f t="shared" si="3"/>
        <v>21.6</v>
      </c>
    </row>
    <row r="22" spans="1:10" ht="19.5" customHeight="1">
      <c r="A22" s="33" t="s">
        <v>46</v>
      </c>
      <c r="B22" s="185"/>
      <c r="C22" s="185"/>
      <c r="D22" s="185"/>
      <c r="E22" s="20">
        <v>0</v>
      </c>
      <c r="F22" s="19">
        <f t="shared" si="1"/>
        <v>0</v>
      </c>
      <c r="G22" s="20">
        <v>4111</v>
      </c>
      <c r="H22" s="19">
        <f t="shared" si="2"/>
        <v>19</v>
      </c>
      <c r="I22" s="120">
        <f t="shared" si="4"/>
        <v>4111</v>
      </c>
      <c r="J22" s="19">
        <f t="shared" si="3"/>
        <v>1.5</v>
      </c>
    </row>
    <row r="23" spans="1:10" ht="19.5" customHeight="1">
      <c r="A23" s="33" t="s">
        <v>47</v>
      </c>
      <c r="B23" s="185"/>
      <c r="C23" s="185"/>
      <c r="D23" s="185"/>
      <c r="E23" s="20">
        <v>0</v>
      </c>
      <c r="F23" s="19">
        <f t="shared" si="1"/>
        <v>0</v>
      </c>
      <c r="G23" s="20">
        <v>14680</v>
      </c>
      <c r="H23" s="19">
        <f t="shared" si="2"/>
        <v>67.7</v>
      </c>
      <c r="I23" s="120">
        <f t="shared" si="4"/>
        <v>14680</v>
      </c>
      <c r="J23" s="19">
        <f t="shared" si="3"/>
        <v>5.3</v>
      </c>
    </row>
    <row r="24" spans="1:10" ht="19.5" customHeight="1" thickBot="1">
      <c r="A24" s="191" t="s">
        <v>48</v>
      </c>
      <c r="B24" s="192"/>
      <c r="C24" s="192"/>
      <c r="D24" s="192"/>
      <c r="E24" s="193">
        <v>252940</v>
      </c>
      <c r="F24" s="344">
        <f t="shared" si="1"/>
        <v>100</v>
      </c>
      <c r="G24" s="193">
        <v>21690</v>
      </c>
      <c r="H24" s="344">
        <f t="shared" si="2"/>
        <v>100</v>
      </c>
      <c r="I24" s="193">
        <f>SUM(I12,I13,I17,I18,I19,I20,I21,I22,I23)</f>
        <v>274630</v>
      </c>
      <c r="J24" s="344">
        <f>ROUND(+I24/I$24*100,1)</f>
        <v>100</v>
      </c>
    </row>
    <row r="25" spans="1:10" ht="14.25" thickTop="1">
      <c r="A25" s="232" t="s">
        <v>158</v>
      </c>
      <c r="B25" s="233"/>
      <c r="C25" s="234" t="s">
        <v>159</v>
      </c>
      <c r="D25" s="415" t="s">
        <v>184</v>
      </c>
      <c r="E25" s="419">
        <f>'２６表（第２表）'!H6/'２６表（第２表）'!H16*100</f>
        <v>100</v>
      </c>
      <c r="F25" s="420"/>
      <c r="G25" s="419">
        <f>'２６表（第２表）'!I6/'２６表（第２表）'!I16*100</f>
        <v>640.359612724758</v>
      </c>
      <c r="H25" s="420"/>
      <c r="I25" s="419">
        <f>'２６表（第２表）'!J6/'２６表（第２表）'!J16*100</f>
        <v>142.6770564031606</v>
      </c>
      <c r="J25" s="420"/>
    </row>
    <row r="26" spans="1:10" ht="13.5">
      <c r="A26" s="235"/>
      <c r="B26" s="236" t="s">
        <v>185</v>
      </c>
      <c r="C26" s="237" t="s">
        <v>160</v>
      </c>
      <c r="D26" s="416"/>
      <c r="E26" s="409"/>
      <c r="F26" s="410"/>
      <c r="G26" s="409"/>
      <c r="H26" s="410"/>
      <c r="I26" s="409"/>
      <c r="J26" s="410"/>
    </row>
    <row r="27" spans="1:10" ht="13.5">
      <c r="A27" s="288" t="s">
        <v>161</v>
      </c>
      <c r="B27" s="240"/>
      <c r="C27" s="242" t="s">
        <v>162</v>
      </c>
      <c r="D27" s="417" t="s">
        <v>184</v>
      </c>
      <c r="E27" s="405">
        <f>'２６表（第２表）'!H6/('２６表（第２表）'!H16+'２６表（第２表）'!H57)*100</f>
        <v>100</v>
      </c>
      <c r="F27" s="406"/>
      <c r="G27" s="405">
        <f>'２６表（第２表）'!I6/('２６表（第２表）'!I16+'２６表（第２表）'!I57)*100</f>
        <v>100.28302840392196</v>
      </c>
      <c r="H27" s="406"/>
      <c r="I27" s="405">
        <f>'２６表（第２表）'!J6/('２６表（第２表）'!J16+'２６表（第２表）'!J57)*100</f>
        <v>100.10014254985413</v>
      </c>
      <c r="J27" s="406"/>
    </row>
    <row r="28" spans="1:10" ht="13.5">
      <c r="A28" s="32"/>
      <c r="B28" s="241" t="s">
        <v>185</v>
      </c>
      <c r="C28" s="243" t="s">
        <v>163</v>
      </c>
      <c r="D28" s="418"/>
      <c r="E28" s="409"/>
      <c r="F28" s="410"/>
      <c r="G28" s="409"/>
      <c r="H28" s="410"/>
      <c r="I28" s="409"/>
      <c r="J28" s="410"/>
    </row>
    <row r="29" spans="1:10" ht="13.5">
      <c r="A29" s="288" t="s">
        <v>164</v>
      </c>
      <c r="B29" s="240"/>
      <c r="C29" s="242" t="s">
        <v>165</v>
      </c>
      <c r="D29" s="417" t="s">
        <v>186</v>
      </c>
      <c r="E29" s="405">
        <f>('２６表（第２表）'!H7-'２６表（第２表）'!H9)/('２６表（第２表）'!H17-'２６表（第２表）'!H19)*100</f>
        <v>37.224216528741835</v>
      </c>
      <c r="F29" s="406"/>
      <c r="G29" s="428">
        <f>('２６表（第２表）'!I7-'２６表（第２表）'!I9)/('２６表（第２表）'!I17-'２６表（第２表）'!I19)*100</f>
        <v>7594.845360824742</v>
      </c>
      <c r="H29" s="429"/>
      <c r="I29" s="405">
        <f>('２６表（第２表）'!J7-'２６表（第２表）'!J9)/('２６表（第２表）'!J17-'２６表（第２表）'!J19)*100</f>
        <v>80.63944283666886</v>
      </c>
      <c r="J29" s="406"/>
    </row>
    <row r="30" spans="1:10" ht="13.5">
      <c r="A30" s="235"/>
      <c r="B30" s="241" t="s">
        <v>187</v>
      </c>
      <c r="C30" s="243" t="s">
        <v>166</v>
      </c>
      <c r="D30" s="418"/>
      <c r="E30" s="409"/>
      <c r="F30" s="410"/>
      <c r="G30" s="430"/>
      <c r="H30" s="431"/>
      <c r="I30" s="409"/>
      <c r="J30" s="410"/>
    </row>
    <row r="31" spans="1:10" ht="13.5">
      <c r="A31" s="421" t="s">
        <v>170</v>
      </c>
      <c r="B31" s="422"/>
      <c r="C31" s="242" t="s">
        <v>168</v>
      </c>
      <c r="D31" s="417" t="s">
        <v>184</v>
      </c>
      <c r="E31" s="405">
        <f>'２６表（第２表）'!H18/('２６表（第２表）'!H7)*100</f>
        <v>164.87876169445602</v>
      </c>
      <c r="F31" s="406"/>
      <c r="G31" s="405">
        <f>'２６表（第２表）'!I18/('２６表（第２表）'!I7)*100</f>
        <v>0</v>
      </c>
      <c r="H31" s="406"/>
      <c r="I31" s="405">
        <f>'２６表（第２表）'!J18/('２６表（第２表）'!J7)*100</f>
        <v>75.67296299560334</v>
      </c>
      <c r="J31" s="406"/>
    </row>
    <row r="32" spans="1:10" ht="14.25" thickBot="1">
      <c r="A32" s="423" t="s">
        <v>188</v>
      </c>
      <c r="B32" s="424"/>
      <c r="C32" s="244" t="s">
        <v>169</v>
      </c>
      <c r="D32" s="427"/>
      <c r="E32" s="407"/>
      <c r="F32" s="408"/>
      <c r="G32" s="407"/>
      <c r="H32" s="408"/>
      <c r="I32" s="407"/>
      <c r="J32" s="408"/>
    </row>
  </sheetData>
  <sheetProtection/>
  <mergeCells count="23">
    <mergeCell ref="A31:B31"/>
    <mergeCell ref="A32:B32"/>
    <mergeCell ref="E2:F2"/>
    <mergeCell ref="G2:H2"/>
    <mergeCell ref="D31:D32"/>
    <mergeCell ref="E25:F26"/>
    <mergeCell ref="G25:H26"/>
    <mergeCell ref="E29:F30"/>
    <mergeCell ref="G29:H30"/>
    <mergeCell ref="G31:H32"/>
    <mergeCell ref="D25:D26"/>
    <mergeCell ref="D27:D28"/>
    <mergeCell ref="D29:D30"/>
    <mergeCell ref="I25:J26"/>
    <mergeCell ref="E27:F28"/>
    <mergeCell ref="G27:H28"/>
    <mergeCell ref="I27:J28"/>
    <mergeCell ref="I31:J32"/>
    <mergeCell ref="E31:F32"/>
    <mergeCell ref="I29:J30"/>
    <mergeCell ref="I2:J3"/>
    <mergeCell ref="E3:F3"/>
    <mergeCell ref="G3:H3"/>
  </mergeCells>
  <conditionalFormatting sqref="I31 J1:K1 K4:K65536 I29 I27 J4:J24 I1:I25 F33:J65536 E31 G31 E29 E27 F1:H5 C29:C32 E25 G29 G27 E6:F24 H6:H24 G6:G25">
    <cfRule type="cellIs" priority="1" dxfId="0" operator="equal" stopIfTrue="1">
      <formula>0</formula>
    </cfRule>
  </conditionalFormatting>
  <printOptions/>
  <pageMargins left="1.062992125984252" right="0.7480314960629921" top="0.6299212598425197" bottom="0.4330708661417323" header="0.5118110236220472" footer="0.1968503937007874"/>
  <pageSetup errors="blank" horizontalDpi="600" verticalDpi="600" orientation="portrait" paperSize="9" r:id="rId2"/>
  <headerFooter alignWithMargins="0">
    <oddFooter>&amp;C&amp;"ＭＳ Ｐゴシック,太字"&amp;14８　観光施設事業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自治財政局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財務調査課</dc:creator>
  <cp:keywords/>
  <dc:description/>
  <cp:lastModifiedBy>茨城県</cp:lastModifiedBy>
  <cp:lastPrinted>2012-03-13T01:08:05Z</cp:lastPrinted>
  <dcterms:created xsi:type="dcterms:W3CDTF">2007-09-07T08:55:51Z</dcterms:created>
  <dcterms:modified xsi:type="dcterms:W3CDTF">2012-03-14T05:21:41Z</dcterms:modified>
  <cp:category/>
  <cp:version/>
  <cp:contentType/>
  <cp:contentStatus/>
</cp:coreProperties>
</file>