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085" windowHeight="9360" activeTab="3"/>
  </bookViews>
  <sheets>
    <sheet name="１８表（第１表）" sheetId="1" r:id="rId1"/>
    <sheet name="２６表（第２表）" sheetId="2" r:id="rId2"/>
    <sheet name="２４表（第３表）" sheetId="3" r:id="rId3"/>
    <sheet name="２１表（第４表）" sheetId="4" r:id="rId4"/>
  </sheets>
  <definedNames>
    <definedName name="_xlnm.Print_Area" localSheetId="0">'１８表（第１表）'!$B$1:$W$87</definedName>
    <definedName name="_xlnm.Print_Area" localSheetId="3">'２１表（第４表）'!$B$1:$AO$34</definedName>
    <definedName name="_xlnm.Print_Area" localSheetId="2">'２４表（第３表）'!$B$2:$W$29</definedName>
    <definedName name="_xlnm.Print_Area" localSheetId="1">'２６表（第２表）'!$B$2:$Y$94</definedName>
    <definedName name="_xlnm.Print_Titles" localSheetId="0">'１８表（第１表）'!$B:$E,'１８表（第１表）'!$4:$5</definedName>
    <definedName name="_xlnm.Print_Titles" localSheetId="3">'２１表（第４表）'!$B:$E</definedName>
    <definedName name="_xlnm.Print_Titles" localSheetId="2">'２４表（第３表）'!$B:$E,'２４表（第３表）'!$1:$4</definedName>
    <definedName name="_xlnm.Print_Titles" localSheetId="1">'２６表（第２表）'!$B:$G,'２６表（第２表）'!$2:$4</definedName>
  </definedNames>
  <calcPr fullCalcOnLoad="1"/>
</workbook>
</file>

<file path=xl/sharedStrings.xml><?xml version="1.0" encoding="utf-8"?>
<sst xmlns="http://schemas.openxmlformats.org/spreadsheetml/2006/main" count="483" uniqueCount="277">
  <si>
    <t>常陸太田市</t>
  </si>
  <si>
    <t>取手市</t>
  </si>
  <si>
    <t>常陸大宮市</t>
  </si>
  <si>
    <t>筑西市</t>
  </si>
  <si>
    <t>２．土地造成状況</t>
  </si>
  <si>
    <t>八千代町</t>
  </si>
  <si>
    <t>　　　　　　　　団　体　名</t>
  </si>
  <si>
    <t>項　　　　目</t>
  </si>
  <si>
    <t>県　計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</si>
  <si>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</si>
  <si>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</si>
  <si>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</si>
  <si>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</si>
  <si>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</si>
  <si>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</si>
  <si>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</si>
  <si>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</si>
  <si>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</si>
  <si>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</si>
  <si>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</si>
  <si>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</si>
  <si>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</si>
  <si>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</si>
  <si>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</si>
  <si>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</si>
  <si>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</si>
  <si>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</si>
  <si>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</si>
  <si>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</si>
  <si>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</si>
  <si>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</si>
  <si>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</si>
  <si>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</si>
  <si>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</si>
  <si>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082171</t>
  </si>
  <si>
    <t>082210</t>
  </si>
  <si>
    <t>082228</t>
  </si>
  <si>
    <t>082252</t>
  </si>
  <si>
    <t>082279</t>
  </si>
  <si>
    <t>083020</t>
  </si>
  <si>
    <t>083411</t>
  </si>
  <si>
    <t>084433</t>
  </si>
  <si>
    <t>085219</t>
  </si>
  <si>
    <t>082015</t>
  </si>
  <si>
    <t>082074</t>
  </si>
  <si>
    <t>082104</t>
  </si>
  <si>
    <t>082121</t>
  </si>
  <si>
    <t>第１表　施設及び業務概況に関する調</t>
  </si>
  <si>
    <t>区　分</t>
  </si>
  <si>
    <t>団　体　名</t>
  </si>
  <si>
    <t>第２表　歳入歳出決算に関する調</t>
  </si>
  <si>
    <t>（千円）</t>
  </si>
  <si>
    <t>第３表　地方債に関する調</t>
  </si>
  <si>
    <t>宅　　地　　造　　成　　事　　業</t>
  </si>
  <si>
    <t>結城市</t>
  </si>
  <si>
    <t>下妻市</t>
  </si>
  <si>
    <t>ひたちなか市</t>
  </si>
  <si>
    <t>鹿嶋市</t>
  </si>
  <si>
    <t>茨城町</t>
  </si>
  <si>
    <t>東海村</t>
  </si>
  <si>
    <t>阿見町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</si>
  <si>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</si>
  <si>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</si>
  <si>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</si>
  <si>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県　　計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</si>
  <si>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</si>
  <si>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</si>
  <si>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</si>
  <si>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</si>
  <si>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</si>
  <si>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</si>
  <si>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</si>
  <si>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</si>
  <si>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</si>
  <si>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</si>
  <si>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</si>
  <si>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</si>
  <si>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</si>
  <si>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１４．赤字比率</t>
  </si>
  <si>
    <t>　　実質赤字額　　</t>
  </si>
  <si>
    <t>×１００</t>
  </si>
  <si>
    <t>損益勘定所属職員給与費</t>
  </si>
  <si>
    <t>１５．職員給与費対</t>
  </si>
  <si>
    <t>営業収益</t>
  </si>
  <si>
    <t>１８．赤字比率</t>
  </si>
  <si>
    <t>　　　　営業収益－受託工事収益　　×１００</t>
  </si>
  <si>
    <t>082040</t>
  </si>
  <si>
    <t>古河市</t>
  </si>
  <si>
    <t>082031</t>
  </si>
  <si>
    <t>土浦市</t>
  </si>
  <si>
    <t>082198</t>
  </si>
  <si>
    <t>牛久市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</si>
  <si>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</si>
  <si>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</si>
  <si>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</si>
  <si>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</si>
  <si>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</si>
  <si>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</si>
  <si>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</si>
  <si>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</si>
  <si>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（単位：千円）</t>
  </si>
  <si>
    <t>（ウ）その他</t>
  </si>
  <si>
    <t>（１）政府資金</t>
  </si>
  <si>
    <t>（３）市中銀行</t>
  </si>
  <si>
    <t>財政融資</t>
  </si>
  <si>
    <t>郵　貯</t>
  </si>
  <si>
    <t>簡　保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</si>
  <si>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</si>
  <si>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</si>
  <si>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</si>
  <si>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</si>
  <si>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</si>
  <si>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</si>
  <si>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７％以上７．５％未満</t>
  </si>
  <si>
    <t>７．５％以上８％未満</t>
  </si>
  <si>
    <t>×１００</t>
  </si>
  <si>
    <t>×１００</t>
  </si>
  <si>
    <t>第4表　費用構成表</t>
  </si>
  <si>
    <t>082198</t>
  </si>
  <si>
    <t>水戸市</t>
  </si>
  <si>
    <t>（％）</t>
  </si>
  <si>
    <t>（％）</t>
  </si>
  <si>
    <t>（％）</t>
  </si>
  <si>
    <t xml:space="preserve"> </t>
  </si>
  <si>
    <t>団　　体　　名</t>
  </si>
  <si>
    <t>082015</t>
  </si>
  <si>
    <t>082074</t>
  </si>
  <si>
    <t>082104</t>
  </si>
  <si>
    <t>082121</t>
  </si>
  <si>
    <t>082171</t>
  </si>
  <si>
    <t>082210</t>
  </si>
  <si>
    <t>082228</t>
  </si>
  <si>
    <t>082252</t>
  </si>
  <si>
    <t>082279</t>
  </si>
  <si>
    <t>083020</t>
  </si>
  <si>
    <t>083411</t>
  </si>
  <si>
    <t>084433</t>
  </si>
  <si>
    <t>085219</t>
  </si>
  <si>
    <t>項　　　目</t>
  </si>
  <si>
    <t>　県　　計</t>
  </si>
  <si>
    <t>資金別内訳</t>
  </si>
  <si>
    <t>利率別内訳</t>
  </si>
  <si>
    <t>団体名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</si>
  <si>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</si>
  <si>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</si>
  <si>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</si>
  <si>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</si>
  <si>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</si>
  <si>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</si>
  <si>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</si>
  <si>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</si>
  <si>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</si>
  <si>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</si>
  <si>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</si>
  <si>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</si>
  <si>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</si>
  <si>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</si>
  <si>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</si>
  <si>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</si>
  <si>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</si>
  <si>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</si>
  <si>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</si>
  <si>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</si>
  <si>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</si>
  <si>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</si>
  <si>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</si>
  <si>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</si>
  <si>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</si>
  <si>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</si>
  <si>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</si>
  <si>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</si>
  <si>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</si>
  <si>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</si>
  <si>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</si>
  <si>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</si>
  <si>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</si>
  <si>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</si>
  <si>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</si>
  <si>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</si>
  <si>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</si>
  <si>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</si>
  <si>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</si>
  <si>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</si>
  <si>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</si>
  <si>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</si>
  <si>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</si>
  <si>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</si>
  <si>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</si>
  <si>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</si>
  <si>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</si>
  <si>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</si>
  <si>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</si>
  <si>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</si>
  <si>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</si>
  <si>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</si>
  <si>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</si>
  <si>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</si>
  <si>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</si>
  <si>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</si>
  <si>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</si>
  <si>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</si>
  <si>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</si>
  <si>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</si>
  <si>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</si>
  <si>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</si>
  <si>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</si>
  <si>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</si>
  <si>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</si>
  <si>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</si>
  <si>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</si>
  <si>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</si>
  <si>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Ⅰ　土地区画整理法に基づく造成</t>
  </si>
  <si>
    <t>１．事業開始年月日</t>
  </si>
  <si>
    <t>S47.11.9</t>
  </si>
  <si>
    <t>（１）総事業費（千円）</t>
  </si>
  <si>
    <t>（２）総面積（㎡）</t>
  </si>
  <si>
    <t>うち保留地面積（㎡）</t>
  </si>
  <si>
    <t>（３）㎡当たり造成単価（円）</t>
  </si>
  <si>
    <t>（４）完成分</t>
  </si>
  <si>
    <t>事業費（千円）</t>
  </si>
  <si>
    <t>面積（㎡）</t>
  </si>
  <si>
    <t>うち当年度完成分</t>
  </si>
  <si>
    <t>（５）翌年度以降分</t>
  </si>
  <si>
    <t>３．職員数（人）</t>
  </si>
  <si>
    <t>（１）損益勘定所属職員</t>
  </si>
  <si>
    <t>（２）資本勘定所属職員</t>
  </si>
  <si>
    <t>計</t>
  </si>
  <si>
    <t>Ⅱ　内陸工業用地等・住宅用地造成</t>
  </si>
  <si>
    <t>（３）㎡当たり造成予定単価（円）</t>
  </si>
  <si>
    <t>（４）売却予定面積（㎡）</t>
  </si>
  <si>
    <t>（６）完成分</t>
  </si>
  <si>
    <t>（７）翌年度以降分</t>
  </si>
  <si>
    <t>３．造成地処分状況</t>
  </si>
  <si>
    <t>（１）当年度状況</t>
  </si>
  <si>
    <t>（ア）売却面積（㎡）</t>
  </si>
  <si>
    <t>（イ）売却代金（千円）</t>
  </si>
  <si>
    <t>（ウ）㎡当たり売却単価（円）</t>
  </si>
  <si>
    <t>（エ）代金収納方法</t>
  </si>
  <si>
    <t>（２）完成地の内訳</t>
  </si>
  <si>
    <t>非売却分（㎡）</t>
  </si>
  <si>
    <t>売却済分（㎡）</t>
  </si>
  <si>
    <t>未売却分（㎡）</t>
  </si>
  <si>
    <t>４．職員数（人）</t>
  </si>
  <si>
    <t>Ⅲ　市街地再開発事業</t>
  </si>
  <si>
    <t>笠間市</t>
  </si>
  <si>
    <t>082163</t>
  </si>
  <si>
    <t>ⅱ　その他借入金利息</t>
  </si>
  <si>
    <t>　　営業収益比率（％）</t>
  </si>
  <si>
    <t>水戸市</t>
  </si>
  <si>
    <t>土浦市</t>
  </si>
  <si>
    <t>古河市</t>
  </si>
  <si>
    <t>結城市</t>
  </si>
  <si>
    <t>下妻市</t>
  </si>
  <si>
    <t>常陸太田市</t>
  </si>
  <si>
    <t>082163</t>
  </si>
  <si>
    <t>笠間市</t>
  </si>
  <si>
    <t>取手市</t>
  </si>
  <si>
    <t>牛久市</t>
  </si>
  <si>
    <t>ひたちなか市</t>
  </si>
  <si>
    <t>鹿嶋市</t>
  </si>
  <si>
    <t>常陸大宮市</t>
  </si>
  <si>
    <t>筑西市</t>
  </si>
  <si>
    <t>茨城町</t>
  </si>
  <si>
    <t>東海村</t>
  </si>
  <si>
    <t>阿見町</t>
  </si>
  <si>
    <t>八千代町</t>
  </si>
  <si>
    <t>機構資金</t>
  </si>
  <si>
    <t>機構資金に係る繰上償還金分</t>
  </si>
  <si>
    <t>（１）地方債利息</t>
  </si>
  <si>
    <t>（２）一時借入金利息</t>
  </si>
  <si>
    <t>（３）他会計借入金等利息</t>
  </si>
  <si>
    <t>即納</t>
  </si>
  <si>
    <t>分納</t>
  </si>
  <si>
    <t>（５）㎡当たり売却予定単価（円）</t>
  </si>
  <si>
    <t>起債前借</t>
  </si>
  <si>
    <t>地方債現在高</t>
  </si>
  <si>
    <t>（２）地方公共団体金融機構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</si>
</sst>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0.0%"/>
    <numFmt numFmtId="184" formatCode="#,##0;&quot;△ &quot;#,##0"/>
    <numFmt numFmtId="185" formatCode="0;&quot;△ &quot;0"/>
    <numFmt numFmtId="186" formatCode="#,##0;&quot;▲ &quot;#,##0"/>
    <numFmt numFmtId="187" formatCode="#,##0.0_ ;[Red]\-#,##0.0\ "/>
    <numFmt numFmtId="188" formatCode="0.0_ "/>
    <numFmt numFmtId="189" formatCode="0.000_ "/>
    <numFmt numFmtId="190" formatCode="0.00_ "/>
    <numFmt numFmtId="191" formatCode="0;_ࠀ"/>
    <numFmt numFmtId="192" formatCode="0;_耀"/>
    <numFmt numFmtId="193" formatCode="0.0;_耀"/>
    <numFmt numFmtId="194" formatCode="0.00000000_ "/>
    <numFmt numFmtId="195" formatCode="0.000000000_ "/>
    <numFmt numFmtId="196" formatCode="0.0000000_ "/>
    <numFmt numFmtId="197" formatCode="0.000000_ "/>
    <numFmt numFmtId="198" formatCode="0.00000_ "/>
    <numFmt numFmtId="199" formatCode="0.0000_ "/>
    <numFmt numFmtId="200" formatCode="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u val="single"/>
      <sz val="8"/>
      <name val="ＭＳ Ｐゴシック"/>
      <family val="3"/>
    </font>
    <font>
      <sz val="9"/>
      <name val="ＭＳ Ｐゴシック"/>
      <family val="3"/>
    </font>
    <font>
      <u val="single"/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u val="single"/>
      <sz val="8.25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438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38" fontId="3" fillId="0" borderId="10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1" fillId="0" borderId="11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23" borderId="13" xfId="0" applyFont="1" applyFill="1" applyBorder="1" applyAlignment="1">
      <alignment vertical="center"/>
    </xf>
    <xf numFmtId="0" fontId="0" fillId="23" borderId="14" xfId="0" applyFont="1" applyFill="1" applyBorder="1" applyAlignment="1">
      <alignment vertical="center"/>
    </xf>
    <xf numFmtId="0" fontId="0" fillId="23" borderId="15" xfId="0" applyFont="1" applyFill="1" applyBorder="1" applyAlignment="1">
      <alignment vertical="center"/>
    </xf>
    <xf numFmtId="38" fontId="0" fillId="23" borderId="16" xfId="49" applyFont="1" applyFill="1" applyBorder="1" applyAlignment="1">
      <alignment horizontal="center" vertical="center"/>
    </xf>
    <xf numFmtId="38" fontId="0" fillId="0" borderId="0" xfId="49" applyFont="1" applyFill="1" applyAlignment="1">
      <alignment/>
    </xf>
    <xf numFmtId="38" fontId="0" fillId="0" borderId="0" xfId="49" applyFont="1" applyAlignment="1">
      <alignment/>
    </xf>
    <xf numFmtId="38" fontId="0" fillId="0" borderId="17" xfId="49" applyFont="1" applyFill="1" applyBorder="1" applyAlignment="1">
      <alignment horizontal="center"/>
    </xf>
    <xf numFmtId="38" fontId="0" fillId="0" borderId="17" xfId="49" applyFont="1" applyBorder="1" applyAlignment="1">
      <alignment horizontal="center"/>
    </xf>
    <xf numFmtId="38" fontId="0" fillId="0" borderId="18" xfId="49" applyFont="1" applyFill="1" applyBorder="1" applyAlignment="1">
      <alignment horizontal="center"/>
    </xf>
    <xf numFmtId="38" fontId="0" fillId="0" borderId="18" xfId="49" applyFont="1" applyBorder="1" applyAlignment="1">
      <alignment horizontal="center"/>
    </xf>
    <xf numFmtId="38" fontId="0" fillId="0" borderId="0" xfId="49" applyFont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/>
    </xf>
    <xf numFmtId="38" fontId="0" fillId="0" borderId="0" xfId="49" applyFont="1" applyAlignment="1">
      <alignment shrinkToFit="1"/>
    </xf>
    <xf numFmtId="38" fontId="0" fillId="0" borderId="0" xfId="49" applyFont="1" applyBorder="1" applyAlignment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 shrinkToFit="1"/>
    </xf>
    <xf numFmtId="38" fontId="0" fillId="0" borderId="63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69" xfId="49" applyFon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38" fontId="0" fillId="0" borderId="71" xfId="49" applyFont="1" applyFill="1" applyBorder="1" applyAlignment="1">
      <alignment vertical="center"/>
    </xf>
    <xf numFmtId="38" fontId="0" fillId="0" borderId="72" xfId="49" applyFont="1" applyFill="1" applyBorder="1" applyAlignment="1">
      <alignment vertical="center"/>
    </xf>
    <xf numFmtId="38" fontId="0" fillId="0" borderId="73" xfId="49" applyFont="1" applyFill="1" applyBorder="1" applyAlignment="1">
      <alignment vertical="center"/>
    </xf>
    <xf numFmtId="38" fontId="0" fillId="0" borderId="74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0" fillId="0" borderId="78" xfId="49" applyFont="1" applyFill="1" applyBorder="1" applyAlignment="1">
      <alignment vertical="center"/>
    </xf>
    <xf numFmtId="38" fontId="0" fillId="0" borderId="79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80" xfId="49" applyFont="1" applyFill="1" applyBorder="1" applyAlignment="1">
      <alignment vertical="center"/>
    </xf>
    <xf numFmtId="38" fontId="0" fillId="0" borderId="81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57" fontId="0" fillId="0" borderId="32" xfId="0" applyNumberFormat="1" applyFont="1" applyFill="1" applyBorder="1" applyAlignment="1">
      <alignment horizontal="center" vertical="center"/>
    </xf>
    <xf numFmtId="57" fontId="0" fillId="0" borderId="33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57" fontId="0" fillId="0" borderId="34" xfId="0" applyNumberFormat="1" applyFont="1" applyFill="1" applyBorder="1" applyAlignment="1">
      <alignment horizontal="center" vertical="center"/>
    </xf>
    <xf numFmtId="38" fontId="0" fillId="23" borderId="35" xfId="49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38" fontId="0" fillId="0" borderId="84" xfId="49" applyFont="1" applyFill="1" applyBorder="1" applyAlignment="1">
      <alignment vertical="center"/>
    </xf>
    <xf numFmtId="38" fontId="0" fillId="23" borderId="37" xfId="49" applyFont="1" applyFill="1" applyBorder="1" applyAlignment="1">
      <alignment vertical="center"/>
    </xf>
    <xf numFmtId="38" fontId="0" fillId="0" borderId="85" xfId="49" applyFont="1" applyFill="1" applyBorder="1" applyAlignment="1">
      <alignment vertical="center"/>
    </xf>
    <xf numFmtId="38" fontId="0" fillId="0" borderId="86" xfId="49" applyFont="1" applyFill="1" applyBorder="1" applyAlignment="1">
      <alignment vertical="center"/>
    </xf>
    <xf numFmtId="38" fontId="0" fillId="23" borderId="87" xfId="49" applyFont="1" applyFill="1" applyBorder="1" applyAlignment="1">
      <alignment vertical="center"/>
    </xf>
    <xf numFmtId="38" fontId="0" fillId="0" borderId="88" xfId="49" applyFont="1" applyFill="1" applyBorder="1" applyAlignment="1">
      <alignment vertical="center"/>
    </xf>
    <xf numFmtId="38" fontId="0" fillId="0" borderId="89" xfId="49" applyFont="1" applyFill="1" applyBorder="1" applyAlignment="1">
      <alignment vertical="center"/>
    </xf>
    <xf numFmtId="38" fontId="0" fillId="0" borderId="90" xfId="49" applyFont="1" applyFill="1" applyBorder="1" applyAlignment="1">
      <alignment vertical="center"/>
    </xf>
    <xf numFmtId="38" fontId="0" fillId="0" borderId="91" xfId="49" applyFont="1" applyFill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38" fontId="0" fillId="0" borderId="93" xfId="49" applyFont="1" applyFill="1" applyBorder="1" applyAlignment="1">
      <alignment vertical="center"/>
    </xf>
    <xf numFmtId="38" fontId="0" fillId="0" borderId="94" xfId="49" applyFont="1" applyFill="1" applyBorder="1" applyAlignment="1">
      <alignment vertical="center"/>
    </xf>
    <xf numFmtId="38" fontId="0" fillId="0" borderId="82" xfId="49" applyFont="1" applyFill="1" applyBorder="1" applyAlignment="1">
      <alignment vertical="center"/>
    </xf>
    <xf numFmtId="38" fontId="0" fillId="0" borderId="83" xfId="49" applyFont="1" applyFill="1" applyBorder="1" applyAlignment="1">
      <alignment vertical="center"/>
    </xf>
    <xf numFmtId="38" fontId="0" fillId="23" borderId="16" xfId="49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71" xfId="0" applyNumberFormat="1" applyFont="1" applyFill="1" applyBorder="1" applyAlignment="1">
      <alignment vertical="center"/>
    </xf>
    <xf numFmtId="0" fontId="0" fillId="0" borderId="67" xfId="0" applyNumberFormat="1" applyFont="1" applyFill="1" applyBorder="1" applyAlignment="1">
      <alignment vertical="center"/>
    </xf>
    <xf numFmtId="0" fontId="0" fillId="0" borderId="68" xfId="0" applyNumberFormat="1" applyFont="1" applyFill="1" applyBorder="1" applyAlignment="1">
      <alignment vertical="center"/>
    </xf>
    <xf numFmtId="57" fontId="0" fillId="0" borderId="32" xfId="49" applyNumberFormat="1" applyFont="1" applyFill="1" applyBorder="1" applyAlignment="1">
      <alignment vertical="center"/>
    </xf>
    <xf numFmtId="57" fontId="0" fillId="0" borderId="33" xfId="49" applyNumberFormat="1" applyFont="1" applyFill="1" applyBorder="1" applyAlignment="1">
      <alignment vertical="center"/>
    </xf>
    <xf numFmtId="57" fontId="0" fillId="0" borderId="33" xfId="49" applyNumberFormat="1" applyFont="1" applyFill="1" applyBorder="1" applyAlignment="1">
      <alignment horizontal="center" vertical="center"/>
    </xf>
    <xf numFmtId="57" fontId="0" fillId="0" borderId="33" xfId="0" applyNumberFormat="1" applyFont="1" applyFill="1" applyBorder="1" applyAlignment="1">
      <alignment vertical="center"/>
    </xf>
    <xf numFmtId="57" fontId="0" fillId="0" borderId="34" xfId="0" applyNumberFormat="1" applyFont="1" applyFill="1" applyBorder="1" applyAlignment="1">
      <alignment vertical="center"/>
    </xf>
    <xf numFmtId="57" fontId="0" fillId="0" borderId="0" xfId="0" applyNumberFormat="1" applyFont="1" applyFill="1" applyAlignment="1">
      <alignment vertical="center"/>
    </xf>
    <xf numFmtId="0" fontId="0" fillId="0" borderId="70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38" fontId="0" fillId="0" borderId="95" xfId="49" applyFont="1" applyFill="1" applyBorder="1" applyAlignment="1">
      <alignment vertical="center"/>
    </xf>
    <xf numFmtId="38" fontId="0" fillId="23" borderId="33" xfId="49" applyFont="1" applyFill="1" applyBorder="1" applyAlignment="1">
      <alignment vertical="center"/>
    </xf>
    <xf numFmtId="38" fontId="0" fillId="0" borderId="48" xfId="49" applyFont="1" applyFill="1" applyBorder="1" applyAlignment="1">
      <alignment horizontal="center" vertical="center"/>
    </xf>
    <xf numFmtId="38" fontId="0" fillId="23" borderId="50" xfId="49" applyFont="1" applyFill="1" applyBorder="1" applyAlignment="1">
      <alignment vertical="center"/>
    </xf>
    <xf numFmtId="38" fontId="0" fillId="0" borderId="40" xfId="49" applyFont="1" applyFill="1" applyBorder="1" applyAlignment="1">
      <alignment horizontal="right" vertical="center"/>
    </xf>
    <xf numFmtId="38" fontId="0" fillId="0" borderId="41" xfId="49" applyFont="1" applyFill="1" applyBorder="1" applyAlignment="1">
      <alignment horizontal="right" vertical="center"/>
    </xf>
    <xf numFmtId="181" fontId="0" fillId="0" borderId="0" xfId="0" applyNumberFormat="1" applyFont="1" applyFill="1" applyAlignment="1">
      <alignment vertical="center"/>
    </xf>
    <xf numFmtId="181" fontId="0" fillId="0" borderId="71" xfId="0" applyNumberFormat="1" applyFont="1" applyFill="1" applyBorder="1" applyAlignment="1">
      <alignment vertical="center"/>
    </xf>
    <xf numFmtId="181" fontId="0" fillId="0" borderId="67" xfId="0" applyNumberFormat="1" applyFont="1" applyFill="1" applyBorder="1" applyAlignment="1">
      <alignment vertical="center"/>
    </xf>
    <xf numFmtId="181" fontId="0" fillId="0" borderId="68" xfId="0" applyNumberFormat="1" applyFont="1" applyFill="1" applyBorder="1" applyAlignment="1">
      <alignment vertical="center"/>
    </xf>
    <xf numFmtId="181" fontId="0" fillId="0" borderId="70" xfId="0" applyNumberFormat="1" applyFont="1" applyFill="1" applyBorder="1" applyAlignment="1">
      <alignment vertical="center"/>
    </xf>
    <xf numFmtId="181" fontId="0" fillId="0" borderId="30" xfId="0" applyNumberFormat="1" applyFont="1" applyFill="1" applyBorder="1" applyAlignment="1">
      <alignment vertical="center"/>
    </xf>
    <xf numFmtId="181" fontId="0" fillId="0" borderId="31" xfId="0" applyNumberFormat="1" applyFont="1" applyFill="1" applyBorder="1" applyAlignment="1">
      <alignment vertical="center"/>
    </xf>
    <xf numFmtId="38" fontId="0" fillId="23" borderId="96" xfId="49" applyFont="1" applyFill="1" applyBorder="1" applyAlignment="1">
      <alignment vertical="center"/>
    </xf>
    <xf numFmtId="38" fontId="0" fillId="0" borderId="47" xfId="49" applyFont="1" applyFill="1" applyBorder="1" applyAlignment="1">
      <alignment horizontal="center" vertical="center"/>
    </xf>
    <xf numFmtId="38" fontId="0" fillId="0" borderId="97" xfId="49" applyFont="1" applyBorder="1" applyAlignment="1">
      <alignment horizontal="center"/>
    </xf>
    <xf numFmtId="38" fontId="0" fillId="0" borderId="57" xfId="49" applyFont="1" applyBorder="1" applyAlignment="1">
      <alignment horizontal="center"/>
    </xf>
    <xf numFmtId="38" fontId="0" fillId="0" borderId="19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98" xfId="49" applyFont="1" applyFill="1" applyBorder="1" applyAlignment="1">
      <alignment vertical="center"/>
    </xf>
    <xf numFmtId="38" fontId="0" fillId="0" borderId="99" xfId="49" applyFont="1" applyFill="1" applyBorder="1" applyAlignment="1">
      <alignment vertical="center"/>
    </xf>
    <xf numFmtId="38" fontId="0" fillId="0" borderId="100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21" xfId="49" applyFont="1" applyFill="1" applyBorder="1" applyAlignment="1">
      <alignment horizontal="right" vertical="center"/>
    </xf>
    <xf numFmtId="38" fontId="7" fillId="0" borderId="23" xfId="49" applyFont="1" applyFill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38" fontId="2" fillId="0" borderId="24" xfId="49" applyFont="1" applyFill="1" applyBorder="1" applyAlignment="1">
      <alignment horizontal="right" vertical="center"/>
    </xf>
    <xf numFmtId="38" fontId="3" fillId="0" borderId="0" xfId="49" applyFont="1" applyAlignment="1">
      <alignment/>
    </xf>
    <xf numFmtId="38" fontId="0" fillId="0" borderId="20" xfId="49" applyFont="1" applyBorder="1" applyAlignment="1">
      <alignment horizontal="left"/>
    </xf>
    <xf numFmtId="38" fontId="0" fillId="0" borderId="21" xfId="49" applyFont="1" applyBorder="1" applyAlignment="1">
      <alignment horizontal="left"/>
    </xf>
    <xf numFmtId="38" fontId="2" fillId="0" borderId="21" xfId="49" applyFont="1" applyBorder="1" applyAlignment="1">
      <alignment horizontal="left"/>
    </xf>
    <xf numFmtId="38" fontId="0" fillId="0" borderId="19" xfId="49" applyFont="1" applyBorder="1" applyAlignment="1">
      <alignment horizontal="center"/>
    </xf>
    <xf numFmtId="38" fontId="0" fillId="0" borderId="101" xfId="49" applyFont="1" applyFill="1" applyBorder="1" applyAlignment="1">
      <alignment horizontal="center" vertical="center"/>
    </xf>
    <xf numFmtId="38" fontId="0" fillId="0" borderId="69" xfId="49" applyFont="1" applyBorder="1" applyAlignment="1">
      <alignment horizontal="left"/>
    </xf>
    <xf numFmtId="38" fontId="0" fillId="0" borderId="57" xfId="49" applyFont="1" applyBorder="1" applyAlignment="1">
      <alignment horizontal="left"/>
    </xf>
    <xf numFmtId="38" fontId="0" fillId="0" borderId="57" xfId="49" applyFont="1" applyBorder="1" applyAlignment="1">
      <alignment horizontal="left" shrinkToFit="1"/>
    </xf>
    <xf numFmtId="38" fontId="2" fillId="0" borderId="97" xfId="49" applyFont="1" applyBorder="1" applyAlignment="1">
      <alignment horizontal="left" shrinkToFit="1"/>
    </xf>
    <xf numFmtId="38" fontId="0" fillId="0" borderId="18" xfId="49" applyFont="1" applyFill="1" applyBorder="1" applyAlignment="1">
      <alignment horizontal="center" vertical="center"/>
    </xf>
    <xf numFmtId="38" fontId="0" fillId="0" borderId="97" xfId="49" applyFont="1" applyFill="1" applyBorder="1" applyAlignment="1">
      <alignment horizontal="center" vertical="center"/>
    </xf>
    <xf numFmtId="38" fontId="0" fillId="0" borderId="27" xfId="49" applyFont="1" applyBorder="1" applyAlignment="1">
      <alignment horizontal="left"/>
    </xf>
    <xf numFmtId="38" fontId="0" fillId="0" borderId="0" xfId="49" applyFont="1" applyBorder="1" applyAlignment="1">
      <alignment horizontal="left"/>
    </xf>
    <xf numFmtId="38" fontId="2" fillId="0" borderId="0" xfId="49" applyFont="1" applyBorder="1" applyAlignment="1">
      <alignment horizontal="left"/>
    </xf>
    <xf numFmtId="38" fontId="2" fillId="0" borderId="102" xfId="49" applyFont="1" applyBorder="1" applyAlignment="1">
      <alignment horizontal="left"/>
    </xf>
    <xf numFmtId="38" fontId="0" fillId="0" borderId="29" xfId="49" applyFont="1" applyBorder="1" applyAlignment="1">
      <alignment horizontal="left"/>
    </xf>
    <xf numFmtId="38" fontId="2" fillId="0" borderId="30" xfId="49" applyFont="1" applyBorder="1" applyAlignment="1">
      <alignment horizontal="left"/>
    </xf>
    <xf numFmtId="38" fontId="2" fillId="0" borderId="103" xfId="49" applyFont="1" applyBorder="1" applyAlignment="1">
      <alignment horizontal="left"/>
    </xf>
    <xf numFmtId="38" fontId="0" fillId="0" borderId="36" xfId="49" applyFont="1" applyBorder="1" applyAlignment="1">
      <alignment horizontal="left"/>
    </xf>
    <xf numFmtId="38" fontId="0" fillId="0" borderId="29" xfId="49" applyFont="1" applyBorder="1" applyAlignment="1">
      <alignment horizontal="left" shrinkToFit="1"/>
    </xf>
    <xf numFmtId="38" fontId="0" fillId="0" borderId="33" xfId="49" applyFont="1" applyBorder="1" applyAlignment="1">
      <alignment horizontal="left" shrinkToFit="1"/>
    </xf>
    <xf numFmtId="38" fontId="2" fillId="0" borderId="36" xfId="49" applyFont="1" applyBorder="1" applyAlignment="1">
      <alignment horizontal="left"/>
    </xf>
    <xf numFmtId="38" fontId="2" fillId="0" borderId="44" xfId="49" applyFont="1" applyBorder="1" applyAlignment="1">
      <alignment horizontal="left"/>
    </xf>
    <xf numFmtId="38" fontId="0" fillId="0" borderId="34" xfId="49" applyFont="1" applyBorder="1" applyAlignment="1">
      <alignment horizontal="left"/>
    </xf>
    <xf numFmtId="38" fontId="0" fillId="0" borderId="32" xfId="49" applyFont="1" applyBorder="1" applyAlignment="1">
      <alignment horizontal="left"/>
    </xf>
    <xf numFmtId="38" fontId="0" fillId="0" borderId="44" xfId="49" applyFont="1" applyBorder="1" applyAlignment="1">
      <alignment horizontal="left"/>
    </xf>
    <xf numFmtId="38" fontId="0" fillId="0" borderId="104" xfId="49" applyFont="1" applyBorder="1" applyAlignment="1">
      <alignment horizontal="left"/>
    </xf>
    <xf numFmtId="38" fontId="0" fillId="0" borderId="105" xfId="49" applyFont="1" applyBorder="1" applyAlignment="1">
      <alignment vertical="center"/>
    </xf>
    <xf numFmtId="38" fontId="5" fillId="0" borderId="0" xfId="49" applyFont="1" applyAlignment="1">
      <alignment/>
    </xf>
    <xf numFmtId="38" fontId="0" fillId="0" borderId="29" xfId="49" applyFont="1" applyBorder="1" applyAlignment="1">
      <alignment/>
    </xf>
    <xf numFmtId="38" fontId="0" fillId="0" borderId="30" xfId="49" applyFont="1" applyBorder="1" applyAlignment="1">
      <alignment/>
    </xf>
    <xf numFmtId="38" fontId="0" fillId="0" borderId="36" xfId="49" applyFont="1" applyBorder="1" applyAlignment="1">
      <alignment/>
    </xf>
    <xf numFmtId="38" fontId="0" fillId="0" borderId="0" xfId="49" applyFont="1" applyAlignment="1">
      <alignment horizontal="center"/>
    </xf>
    <xf numFmtId="38" fontId="0" fillId="0" borderId="36" xfId="49" applyFont="1" applyBorder="1" applyAlignment="1">
      <alignment horizontal="center"/>
    </xf>
    <xf numFmtId="38" fontId="0" fillId="0" borderId="0" xfId="49" applyFont="1" applyBorder="1" applyAlignment="1">
      <alignment horizontal="center"/>
    </xf>
    <xf numFmtId="38" fontId="0" fillId="0" borderId="102" xfId="49" applyFont="1" applyBorder="1" applyAlignment="1">
      <alignment horizontal="center"/>
    </xf>
    <xf numFmtId="38" fontId="0" fillId="0" borderId="34" xfId="49" applyFont="1" applyBorder="1" applyAlignment="1">
      <alignment/>
    </xf>
    <xf numFmtId="38" fontId="0" fillId="0" borderId="67" xfId="49" applyFont="1" applyBorder="1" applyAlignment="1">
      <alignment/>
    </xf>
    <xf numFmtId="38" fontId="0" fillId="0" borderId="44" xfId="49" applyFont="1" applyFill="1" applyBorder="1" applyAlignment="1">
      <alignment/>
    </xf>
    <xf numFmtId="38" fontId="0" fillId="0" borderId="34" xfId="49" applyFont="1" applyFill="1" applyBorder="1" applyAlignment="1">
      <alignment/>
    </xf>
    <xf numFmtId="38" fontId="0" fillId="0" borderId="67" xfId="49" applyFont="1" applyFill="1" applyBorder="1" applyAlignment="1">
      <alignment/>
    </xf>
    <xf numFmtId="38" fontId="0" fillId="0" borderId="29" xfId="49" applyFont="1" applyFill="1" applyBorder="1" applyAlignment="1">
      <alignment/>
    </xf>
    <xf numFmtId="38" fontId="0" fillId="0" borderId="30" xfId="49" applyFont="1" applyFill="1" applyBorder="1" applyAlignment="1">
      <alignment/>
    </xf>
    <xf numFmtId="38" fontId="0" fillId="0" borderId="36" xfId="49" applyFont="1" applyFill="1" applyBorder="1" applyAlignment="1">
      <alignment/>
    </xf>
    <xf numFmtId="38" fontId="0" fillId="0" borderId="32" xfId="49" applyFont="1" applyFill="1" applyBorder="1" applyAlignment="1">
      <alignment/>
    </xf>
    <xf numFmtId="38" fontId="0" fillId="0" borderId="103" xfId="49" applyFont="1" applyFill="1" applyBorder="1" applyAlignment="1">
      <alignment/>
    </xf>
    <xf numFmtId="38" fontId="2" fillId="0" borderId="29" xfId="49" applyFont="1" applyFill="1" applyBorder="1" applyAlignment="1">
      <alignment vertical="center"/>
    </xf>
    <xf numFmtId="38" fontId="8" fillId="0" borderId="106" xfId="49" applyFont="1" applyFill="1" applyBorder="1" applyAlignment="1">
      <alignment horizontal="center" shrinkToFit="1"/>
    </xf>
    <xf numFmtId="38" fontId="1" fillId="0" borderId="56" xfId="49" applyFont="1" applyFill="1" applyBorder="1" applyAlignment="1">
      <alignment horizontal="center" vertical="center" shrinkToFit="1"/>
    </xf>
    <xf numFmtId="38" fontId="2" fillId="0" borderId="44" xfId="49" applyFont="1" applyFill="1" applyBorder="1" applyAlignment="1">
      <alignment vertical="center"/>
    </xf>
    <xf numFmtId="38" fontId="2" fillId="0" borderId="30" xfId="49" applyFont="1" applyFill="1" applyBorder="1" applyAlignment="1">
      <alignment vertical="center"/>
    </xf>
    <xf numFmtId="38" fontId="2" fillId="0" borderId="57" xfId="49" applyFont="1" applyFill="1" applyBorder="1" applyAlignment="1">
      <alignment horizontal="right" vertical="center"/>
    </xf>
    <xf numFmtId="38" fontId="2" fillId="0" borderId="30" xfId="49" applyFont="1" applyFill="1" applyBorder="1" applyAlignment="1">
      <alignment horizontal="right" vertical="center"/>
    </xf>
    <xf numFmtId="38" fontId="2" fillId="0" borderId="57" xfId="49" applyFont="1" applyFill="1" applyBorder="1" applyAlignment="1">
      <alignment vertical="center"/>
    </xf>
    <xf numFmtId="38" fontId="7" fillId="0" borderId="44" xfId="49" applyFont="1" applyFill="1" applyBorder="1" applyAlignment="1">
      <alignment vertical="center"/>
    </xf>
    <xf numFmtId="57" fontId="26" fillId="23" borderId="32" xfId="0" applyNumberFormat="1" applyFont="1" applyFill="1" applyBorder="1" applyAlignment="1">
      <alignment vertical="center"/>
    </xf>
    <xf numFmtId="57" fontId="26" fillId="23" borderId="33" xfId="0" applyNumberFormat="1" applyFont="1" applyFill="1" applyBorder="1" applyAlignment="1">
      <alignment vertical="center"/>
    </xf>
    <xf numFmtId="57" fontId="26" fillId="23" borderId="34" xfId="0" applyNumberFormat="1" applyFont="1" applyFill="1" applyBorder="1" applyAlignment="1">
      <alignment vertical="center"/>
    </xf>
    <xf numFmtId="38" fontId="26" fillId="23" borderId="103" xfId="49" applyFont="1" applyFill="1" applyBorder="1" applyAlignment="1">
      <alignment vertical="center"/>
    </xf>
    <xf numFmtId="38" fontId="26" fillId="23" borderId="17" xfId="49" applyFont="1" applyFill="1" applyBorder="1" applyAlignment="1">
      <alignment vertical="center"/>
    </xf>
    <xf numFmtId="38" fontId="26" fillId="23" borderId="29" xfId="49" applyFont="1" applyFill="1" applyBorder="1" applyAlignment="1">
      <alignment vertical="center"/>
    </xf>
    <xf numFmtId="38" fontId="26" fillId="23" borderId="102" xfId="49" applyFont="1" applyFill="1" applyBorder="1" applyAlignment="1">
      <alignment vertical="center"/>
    </xf>
    <xf numFmtId="38" fontId="26" fillId="23" borderId="107" xfId="49" applyFont="1" applyFill="1" applyBorder="1" applyAlignment="1">
      <alignment vertical="center"/>
    </xf>
    <xf numFmtId="38" fontId="26" fillId="23" borderId="36" xfId="49" applyFont="1" applyFill="1" applyBorder="1" applyAlignment="1">
      <alignment vertical="center"/>
    </xf>
    <xf numFmtId="38" fontId="26" fillId="23" borderId="13" xfId="49" applyFont="1" applyFill="1" applyBorder="1" applyAlignment="1">
      <alignment vertical="center"/>
    </xf>
    <xf numFmtId="38" fontId="26" fillId="23" borderId="14" xfId="49" applyFont="1" applyFill="1" applyBorder="1" applyAlignment="1">
      <alignment vertical="center"/>
    </xf>
    <xf numFmtId="38" fontId="26" fillId="23" borderId="15" xfId="49" applyFont="1" applyFill="1" applyBorder="1" applyAlignment="1">
      <alignment vertical="center"/>
    </xf>
    <xf numFmtId="57" fontId="26" fillId="23" borderId="32" xfId="49" applyNumberFormat="1" applyFont="1" applyFill="1" applyBorder="1" applyAlignment="1">
      <alignment vertical="center"/>
    </xf>
    <xf numFmtId="57" fontId="26" fillId="23" borderId="33" xfId="49" applyNumberFormat="1" applyFont="1" applyFill="1" applyBorder="1" applyAlignment="1">
      <alignment vertical="center"/>
    </xf>
    <xf numFmtId="0" fontId="26" fillId="23" borderId="17" xfId="0" applyFont="1" applyFill="1" applyBorder="1" applyAlignment="1">
      <alignment vertical="center"/>
    </xf>
    <xf numFmtId="0" fontId="26" fillId="23" borderId="29" xfId="0" applyFont="1" applyFill="1" applyBorder="1" applyAlignment="1">
      <alignment vertical="center"/>
    </xf>
    <xf numFmtId="38" fontId="26" fillId="23" borderId="32" xfId="49" applyFont="1" applyFill="1" applyBorder="1" applyAlignment="1">
      <alignment vertical="center"/>
    </xf>
    <xf numFmtId="38" fontId="26" fillId="23" borderId="33" xfId="49" applyFont="1" applyFill="1" applyBorder="1" applyAlignment="1">
      <alignment vertical="center"/>
    </xf>
    <xf numFmtId="38" fontId="26" fillId="23" borderId="34" xfId="49" applyFont="1" applyFill="1" applyBorder="1" applyAlignment="1">
      <alignment vertical="center"/>
    </xf>
    <xf numFmtId="38" fontId="26" fillId="23" borderId="97" xfId="49" applyFont="1" applyFill="1" applyBorder="1" applyAlignment="1">
      <alignment vertical="center"/>
    </xf>
    <xf numFmtId="38" fontId="26" fillId="23" borderId="18" xfId="49" applyFont="1" applyFill="1" applyBorder="1" applyAlignment="1">
      <alignment vertical="center"/>
    </xf>
    <xf numFmtId="38" fontId="26" fillId="23" borderId="44" xfId="49" applyFont="1" applyFill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103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108" xfId="49" applyFont="1" applyBorder="1" applyAlignment="1">
      <alignment vertical="center"/>
    </xf>
    <xf numFmtId="38" fontId="0" fillId="0" borderId="78" xfId="49" applyFont="1" applyBorder="1" applyAlignment="1">
      <alignment vertical="center"/>
    </xf>
    <xf numFmtId="38" fontId="0" fillId="0" borderId="75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38" fontId="0" fillId="0" borderId="41" xfId="49" applyFont="1" applyBorder="1" applyAlignment="1">
      <alignment/>
    </xf>
    <xf numFmtId="38" fontId="0" fillId="0" borderId="48" xfId="49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49" fontId="0" fillId="0" borderId="0" xfId="49" applyNumberFormat="1" applyFont="1" applyAlignment="1">
      <alignment horizontal="right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97" xfId="49" applyFont="1" applyBorder="1" applyAlignment="1">
      <alignment horizontal="center" vertical="center" shrinkToFit="1"/>
    </xf>
    <xf numFmtId="38" fontId="0" fillId="0" borderId="97" xfId="49" applyFont="1" applyFill="1" applyBorder="1" applyAlignment="1">
      <alignment horizontal="center" vertical="center" shrinkToFit="1"/>
    </xf>
    <xf numFmtId="38" fontId="0" fillId="0" borderId="58" xfId="49" applyFont="1" applyBorder="1" applyAlignment="1">
      <alignment horizontal="center" vertical="center" shrinkToFit="1"/>
    </xf>
    <xf numFmtId="38" fontId="0" fillId="23" borderId="105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24" borderId="33" xfId="49" applyFont="1" applyFill="1" applyBorder="1" applyAlignment="1">
      <alignment vertical="center"/>
    </xf>
    <xf numFmtId="38" fontId="0" fillId="24" borderId="17" xfId="49" applyFont="1" applyFill="1" applyBorder="1" applyAlignment="1">
      <alignment vertical="center"/>
    </xf>
    <xf numFmtId="38" fontId="26" fillId="0" borderId="33" xfId="49" applyFont="1" applyFill="1" applyBorder="1" applyAlignment="1">
      <alignment vertical="center"/>
    </xf>
    <xf numFmtId="38" fontId="2" fillId="0" borderId="32" xfId="49" applyFont="1" applyBorder="1" applyAlignment="1">
      <alignment horizontal="left"/>
    </xf>
    <xf numFmtId="184" fontId="0" fillId="0" borderId="97" xfId="49" applyNumberFormat="1" applyFont="1" applyFill="1" applyBorder="1" applyAlignment="1">
      <alignment vertical="center"/>
    </xf>
    <xf numFmtId="184" fontId="0" fillId="0" borderId="18" xfId="49" applyNumberFormat="1" applyFont="1" applyFill="1" applyBorder="1" applyAlignment="1">
      <alignment vertical="center"/>
    </xf>
    <xf numFmtId="184" fontId="0" fillId="0" borderId="44" xfId="49" applyNumberFormat="1" applyFont="1" applyFill="1" applyBorder="1" applyAlignment="1">
      <alignment vertical="center"/>
    </xf>
    <xf numFmtId="184" fontId="0" fillId="0" borderId="96" xfId="49" applyNumberFormat="1" applyFont="1" applyFill="1" applyBorder="1" applyAlignment="1">
      <alignment vertical="center"/>
    </xf>
    <xf numFmtId="184" fontId="0" fillId="0" borderId="32" xfId="49" applyNumberFormat="1" applyFont="1" applyBorder="1" applyAlignment="1">
      <alignment/>
    </xf>
    <xf numFmtId="184" fontId="0" fillId="0" borderId="33" xfId="49" applyNumberFormat="1" applyFont="1" applyBorder="1" applyAlignment="1">
      <alignment/>
    </xf>
    <xf numFmtId="184" fontId="0" fillId="0" borderId="34" xfId="49" applyNumberFormat="1" applyFont="1" applyBorder="1" applyAlignment="1">
      <alignment/>
    </xf>
    <xf numFmtId="184" fontId="0" fillId="0" borderId="35" xfId="49" applyNumberFormat="1" applyFont="1" applyFill="1" applyBorder="1" applyAlignment="1">
      <alignment vertical="center"/>
    </xf>
    <xf numFmtId="184" fontId="0" fillId="0" borderId="103" xfId="49" applyNumberFormat="1" applyFont="1" applyBorder="1" applyAlignment="1">
      <alignment/>
    </xf>
    <xf numFmtId="184" fontId="0" fillId="0" borderId="17" xfId="49" applyNumberFormat="1" applyFont="1" applyBorder="1" applyAlignment="1">
      <alignment/>
    </xf>
    <xf numFmtId="184" fontId="0" fillId="0" borderId="29" xfId="49" applyNumberFormat="1" applyFont="1" applyBorder="1" applyAlignment="1">
      <alignment/>
    </xf>
    <xf numFmtId="184" fontId="0" fillId="0" borderId="37" xfId="49" applyNumberFormat="1" applyFont="1" applyFill="1" applyBorder="1" applyAlignment="1">
      <alignment vertical="center"/>
    </xf>
    <xf numFmtId="184" fontId="0" fillId="0" borderId="40" xfId="49" applyNumberFormat="1" applyFont="1" applyBorder="1" applyAlignment="1">
      <alignment/>
    </xf>
    <xf numFmtId="184" fontId="0" fillId="0" borderId="41" xfId="49" applyNumberFormat="1" applyFont="1" applyBorder="1" applyAlignment="1">
      <alignment/>
    </xf>
    <xf numFmtId="184" fontId="0" fillId="0" borderId="42" xfId="49" applyNumberFormat="1" applyFont="1" applyBorder="1" applyAlignment="1">
      <alignment/>
    </xf>
    <xf numFmtId="184" fontId="0" fillId="0" borderId="43" xfId="49" applyNumberFormat="1" applyFont="1" applyFill="1" applyBorder="1" applyAlignment="1">
      <alignment vertical="center"/>
    </xf>
    <xf numFmtId="184" fontId="0" fillId="0" borderId="40" xfId="49" applyNumberFormat="1" applyFont="1" applyBorder="1" applyAlignment="1">
      <alignment/>
    </xf>
    <xf numFmtId="184" fontId="0" fillId="0" borderId="41" xfId="49" applyNumberFormat="1" applyFont="1" applyBorder="1" applyAlignment="1">
      <alignment/>
    </xf>
    <xf numFmtId="184" fontId="0" fillId="0" borderId="42" xfId="49" applyNumberFormat="1" applyFont="1" applyBorder="1" applyAlignment="1">
      <alignment/>
    </xf>
    <xf numFmtId="184" fontId="0" fillId="0" borderId="47" xfId="49" applyNumberFormat="1" applyFont="1" applyBorder="1" applyAlignment="1">
      <alignment/>
    </xf>
    <xf numFmtId="184" fontId="0" fillId="0" borderId="48" xfId="49" applyNumberFormat="1" applyFont="1" applyBorder="1" applyAlignment="1">
      <alignment/>
    </xf>
    <xf numFmtId="184" fontId="0" fillId="0" borderId="49" xfId="49" applyNumberFormat="1" applyFont="1" applyBorder="1" applyAlignment="1">
      <alignment/>
    </xf>
    <xf numFmtId="184" fontId="0" fillId="0" borderId="50" xfId="49" applyNumberFormat="1" applyFont="1" applyFill="1" applyBorder="1" applyAlignment="1">
      <alignment vertical="center"/>
    </xf>
    <xf numFmtId="184" fontId="0" fillId="0" borderId="103" xfId="49" applyNumberFormat="1" applyFont="1" applyBorder="1" applyAlignment="1">
      <alignment/>
    </xf>
    <xf numFmtId="184" fontId="0" fillId="0" borderId="17" xfId="49" applyNumberFormat="1" applyFont="1" applyBorder="1" applyAlignment="1">
      <alignment/>
    </xf>
    <xf numFmtId="184" fontId="0" fillId="0" borderId="29" xfId="49" applyNumberFormat="1" applyFont="1" applyBorder="1" applyAlignment="1">
      <alignment/>
    </xf>
    <xf numFmtId="184" fontId="0" fillId="0" borderId="32" xfId="49" applyNumberFormat="1" applyFont="1" applyBorder="1" applyAlignment="1">
      <alignment/>
    </xf>
    <xf numFmtId="184" fontId="0" fillId="0" borderId="33" xfId="49" applyNumberFormat="1" applyFont="1" applyBorder="1" applyAlignment="1">
      <alignment/>
    </xf>
    <xf numFmtId="184" fontId="0" fillId="0" borderId="34" xfId="49" applyNumberFormat="1" applyFont="1" applyBorder="1" applyAlignment="1">
      <alignment/>
    </xf>
    <xf numFmtId="184" fontId="0" fillId="0" borderId="109" xfId="49" applyNumberFormat="1" applyFont="1" applyBorder="1" applyAlignment="1">
      <alignment/>
    </xf>
    <xf numFmtId="184" fontId="0" fillId="0" borderId="110" xfId="49" applyNumberFormat="1" applyFont="1" applyBorder="1" applyAlignment="1">
      <alignment/>
    </xf>
    <xf numFmtId="184" fontId="0" fillId="0" borderId="111" xfId="49" applyNumberFormat="1" applyFont="1" applyBorder="1" applyAlignment="1">
      <alignment/>
    </xf>
    <xf numFmtId="184" fontId="0" fillId="0" borderId="112" xfId="49" applyNumberFormat="1" applyFont="1" applyFill="1" applyBorder="1" applyAlignment="1">
      <alignment vertical="center"/>
    </xf>
    <xf numFmtId="184" fontId="0" fillId="0" borderId="97" xfId="49" applyNumberFormat="1" applyFont="1" applyBorder="1" applyAlignment="1">
      <alignment/>
    </xf>
    <xf numFmtId="184" fontId="0" fillId="0" borderId="18" xfId="49" applyNumberFormat="1" applyFont="1" applyBorder="1" applyAlignment="1">
      <alignment/>
    </xf>
    <xf numFmtId="184" fontId="0" fillId="0" borderId="44" xfId="49" applyNumberFormat="1" applyFont="1" applyBorder="1" applyAlignment="1">
      <alignment/>
    </xf>
    <xf numFmtId="184" fontId="0" fillId="0" borderId="113" xfId="49" applyNumberFormat="1" applyFont="1" applyBorder="1" applyAlignment="1">
      <alignment/>
    </xf>
    <xf numFmtId="184" fontId="0" fillId="0" borderId="114" xfId="49" applyNumberFormat="1" applyFont="1" applyBorder="1" applyAlignment="1">
      <alignment/>
    </xf>
    <xf numFmtId="184" fontId="0" fillId="0" borderId="60" xfId="49" applyNumberFormat="1" applyFont="1" applyBorder="1" applyAlignment="1">
      <alignment/>
    </xf>
    <xf numFmtId="184" fontId="0" fillId="0" borderId="115" xfId="49" applyNumberFormat="1" applyFont="1" applyFill="1" applyBorder="1" applyAlignment="1">
      <alignment vertical="center"/>
    </xf>
    <xf numFmtId="184" fontId="26" fillId="23" borderId="97" xfId="49" applyNumberFormat="1" applyFont="1" applyFill="1" applyBorder="1" applyAlignment="1">
      <alignment vertical="center"/>
    </xf>
    <xf numFmtId="184" fontId="26" fillId="23" borderId="18" xfId="49" applyNumberFormat="1" applyFont="1" applyFill="1" applyBorder="1" applyAlignment="1">
      <alignment vertical="center"/>
    </xf>
    <xf numFmtId="184" fontId="26" fillId="23" borderId="44" xfId="49" applyNumberFormat="1" applyFont="1" applyFill="1" applyBorder="1" applyAlignment="1">
      <alignment vertical="center"/>
    </xf>
    <xf numFmtId="184" fontId="0" fillId="23" borderId="96" xfId="49" applyNumberFormat="1" applyFont="1" applyFill="1" applyBorder="1" applyAlignment="1">
      <alignment vertical="center"/>
    </xf>
    <xf numFmtId="184" fontId="26" fillId="23" borderId="102" xfId="49" applyNumberFormat="1" applyFont="1" applyFill="1" applyBorder="1" applyAlignment="1">
      <alignment vertical="center"/>
    </xf>
    <xf numFmtId="184" fontId="26" fillId="23" borderId="107" xfId="49" applyNumberFormat="1" applyFont="1" applyFill="1" applyBorder="1" applyAlignment="1">
      <alignment vertical="center"/>
    </xf>
    <xf numFmtId="184" fontId="26" fillId="23" borderId="36" xfId="49" applyNumberFormat="1" applyFont="1" applyFill="1" applyBorder="1" applyAlignment="1">
      <alignment vertical="center"/>
    </xf>
    <xf numFmtId="184" fontId="0" fillId="23" borderId="43" xfId="49" applyNumberFormat="1" applyFont="1" applyFill="1" applyBorder="1" applyAlignment="1">
      <alignment vertical="center"/>
    </xf>
    <xf numFmtId="184" fontId="26" fillId="23" borderId="40" xfId="49" applyNumberFormat="1" applyFont="1" applyFill="1" applyBorder="1" applyAlignment="1">
      <alignment vertical="center"/>
    </xf>
    <xf numFmtId="184" fontId="26" fillId="23" borderId="41" xfId="49" applyNumberFormat="1" applyFont="1" applyFill="1" applyBorder="1" applyAlignment="1">
      <alignment vertical="center"/>
    </xf>
    <xf numFmtId="184" fontId="26" fillId="23" borderId="42" xfId="49" applyNumberFormat="1" applyFont="1" applyFill="1" applyBorder="1" applyAlignment="1">
      <alignment vertical="center"/>
    </xf>
    <xf numFmtId="184" fontId="0" fillId="23" borderId="87" xfId="49" applyNumberFormat="1" applyFont="1" applyFill="1" applyBorder="1" applyAlignment="1">
      <alignment vertical="center"/>
    </xf>
    <xf numFmtId="184" fontId="26" fillId="23" borderId="32" xfId="49" applyNumberFormat="1" applyFont="1" applyFill="1" applyBorder="1" applyAlignment="1">
      <alignment vertical="center"/>
    </xf>
    <xf numFmtId="184" fontId="26" fillId="23" borderId="33" xfId="49" applyNumberFormat="1" applyFont="1" applyFill="1" applyBorder="1" applyAlignment="1">
      <alignment vertical="center"/>
    </xf>
    <xf numFmtId="184" fontId="26" fillId="23" borderId="34" xfId="49" applyNumberFormat="1" applyFont="1" applyFill="1" applyBorder="1" applyAlignment="1">
      <alignment vertical="center"/>
    </xf>
    <xf numFmtId="184" fontId="0" fillId="23" borderId="35" xfId="49" applyNumberFormat="1" applyFont="1" applyFill="1" applyBorder="1" applyAlignment="1">
      <alignment vertical="center"/>
    </xf>
    <xf numFmtId="184" fontId="0" fillId="0" borderId="108" xfId="49" applyNumberFormat="1" applyFont="1" applyBorder="1" applyAlignment="1">
      <alignment/>
    </xf>
    <xf numFmtId="184" fontId="0" fillId="0" borderId="78" xfId="49" applyNumberFormat="1" applyFont="1" applyBorder="1" applyAlignment="1">
      <alignment/>
    </xf>
    <xf numFmtId="184" fontId="0" fillId="0" borderId="75" xfId="49" applyNumberFormat="1" applyFont="1" applyBorder="1" applyAlignment="1">
      <alignment/>
    </xf>
    <xf numFmtId="184" fontId="0" fillId="0" borderId="79" xfId="49" applyNumberFormat="1" applyFont="1" applyFill="1" applyBorder="1" applyAlignment="1">
      <alignment vertical="center"/>
    </xf>
    <xf numFmtId="184" fontId="0" fillId="0" borderId="102" xfId="49" applyNumberFormat="1" applyFont="1" applyBorder="1" applyAlignment="1">
      <alignment/>
    </xf>
    <xf numFmtId="184" fontId="0" fillId="0" borderId="107" xfId="49" applyNumberFormat="1" applyFont="1" applyBorder="1" applyAlignment="1">
      <alignment/>
    </xf>
    <xf numFmtId="184" fontId="0" fillId="0" borderId="36" xfId="49" applyNumberFormat="1" applyFont="1" applyBorder="1" applyAlignment="1">
      <alignment/>
    </xf>
    <xf numFmtId="184" fontId="0" fillId="0" borderId="94" xfId="49" applyNumberFormat="1" applyFont="1" applyFill="1" applyBorder="1" applyAlignment="1">
      <alignment vertical="center"/>
    </xf>
    <xf numFmtId="184" fontId="0" fillId="0" borderId="13" xfId="49" applyNumberFormat="1" applyFont="1" applyBorder="1" applyAlignment="1">
      <alignment/>
    </xf>
    <xf numFmtId="184" fontId="0" fillId="0" borderId="14" xfId="49" applyNumberFormat="1" applyFont="1" applyBorder="1" applyAlignment="1">
      <alignment/>
    </xf>
    <xf numFmtId="184" fontId="0" fillId="0" borderId="15" xfId="49" applyNumberFormat="1" applyFont="1" applyBorder="1" applyAlignment="1">
      <alignment/>
    </xf>
    <xf numFmtId="184" fontId="0" fillId="0" borderId="87" xfId="49" applyNumberFormat="1" applyFont="1" applyFill="1" applyBorder="1" applyAlignment="1">
      <alignment vertical="center"/>
    </xf>
    <xf numFmtId="184" fontId="0" fillId="0" borderId="26" xfId="49" applyNumberFormat="1" applyFont="1" applyBorder="1" applyAlignment="1">
      <alignment/>
    </xf>
    <xf numFmtId="184" fontId="0" fillId="0" borderId="116" xfId="49" applyNumberFormat="1" applyFont="1" applyBorder="1" applyAlignment="1">
      <alignment/>
    </xf>
    <xf numFmtId="184" fontId="0" fillId="0" borderId="19" xfId="49" applyNumberFormat="1" applyFont="1" applyFill="1" applyBorder="1" applyAlignment="1">
      <alignment vertical="center"/>
    </xf>
    <xf numFmtId="184" fontId="0" fillId="0" borderId="101" xfId="49" applyNumberFormat="1" applyFont="1" applyFill="1" applyBorder="1" applyAlignment="1">
      <alignment vertical="center"/>
    </xf>
    <xf numFmtId="184" fontId="0" fillId="0" borderId="117" xfId="49" applyNumberFormat="1" applyFont="1" applyFill="1" applyBorder="1" applyAlignment="1">
      <alignment vertical="center"/>
    </xf>
    <xf numFmtId="184" fontId="0" fillId="0" borderId="118" xfId="49" applyNumberFormat="1" applyFont="1" applyFill="1" applyBorder="1" applyAlignment="1">
      <alignment vertical="center"/>
    </xf>
    <xf numFmtId="184" fontId="0" fillId="0" borderId="40" xfId="49" applyNumberFormat="1" applyFont="1" applyFill="1" applyBorder="1" applyAlignment="1">
      <alignment/>
    </xf>
    <xf numFmtId="184" fontId="0" fillId="0" borderId="41" xfId="49" applyNumberFormat="1" applyFont="1" applyFill="1" applyBorder="1" applyAlignment="1">
      <alignment/>
    </xf>
    <xf numFmtId="184" fontId="0" fillId="0" borderId="42" xfId="49" applyNumberFormat="1" applyFont="1" applyFill="1" applyBorder="1" applyAlignment="1">
      <alignment/>
    </xf>
    <xf numFmtId="184" fontId="0" fillId="0" borderId="47" xfId="49" applyNumberFormat="1" applyFont="1" applyFill="1" applyBorder="1" applyAlignment="1">
      <alignment/>
    </xf>
    <xf numFmtId="184" fontId="0" fillId="0" borderId="48" xfId="49" applyNumberFormat="1" applyFont="1" applyFill="1" applyBorder="1" applyAlignment="1">
      <alignment/>
    </xf>
    <xf numFmtId="184" fontId="0" fillId="0" borderId="49" xfId="49" applyNumberFormat="1" applyFont="1" applyFill="1" applyBorder="1" applyAlignment="1">
      <alignment/>
    </xf>
    <xf numFmtId="184" fontId="0" fillId="0" borderId="103" xfId="49" applyNumberFormat="1" applyFont="1" applyFill="1" applyBorder="1" applyAlignment="1">
      <alignment vertical="center"/>
    </xf>
    <xf numFmtId="184" fontId="0" fillId="0" borderId="17" xfId="49" applyNumberFormat="1" applyFont="1" applyFill="1" applyBorder="1" applyAlignment="1">
      <alignment vertical="center"/>
    </xf>
    <xf numFmtId="184" fontId="0" fillId="0" borderId="29" xfId="49" applyNumberFormat="1" applyFont="1" applyFill="1" applyBorder="1" applyAlignment="1">
      <alignment vertical="center"/>
    </xf>
    <xf numFmtId="184" fontId="0" fillId="0" borderId="59" xfId="49" applyNumberFormat="1" applyFont="1" applyBorder="1" applyAlignment="1">
      <alignment/>
    </xf>
    <xf numFmtId="184" fontId="0" fillId="0" borderId="119" xfId="49" applyNumberFormat="1" applyFont="1" applyFill="1" applyBorder="1" applyAlignment="1">
      <alignment vertical="center"/>
    </xf>
    <xf numFmtId="184" fontId="26" fillId="0" borderId="120" xfId="49" applyNumberFormat="1" applyFont="1" applyFill="1" applyBorder="1" applyAlignment="1">
      <alignment vertical="center"/>
    </xf>
    <xf numFmtId="184" fontId="26" fillId="0" borderId="101" xfId="49" applyNumberFormat="1" applyFont="1" applyFill="1" applyBorder="1" applyAlignment="1">
      <alignment vertical="center"/>
    </xf>
    <xf numFmtId="184" fontId="26" fillId="0" borderId="117" xfId="49" applyNumberFormat="1" applyFont="1" applyFill="1" applyBorder="1" applyAlignment="1">
      <alignment vertical="center"/>
    </xf>
    <xf numFmtId="184" fontId="26" fillId="0" borderId="118" xfId="49" applyNumberFormat="1" applyFont="1" applyFill="1" applyBorder="1" applyAlignment="1">
      <alignment vertical="center"/>
    </xf>
    <xf numFmtId="184" fontId="26" fillId="0" borderId="121" xfId="49" applyNumberFormat="1" applyFont="1" applyFill="1" applyBorder="1" applyAlignment="1">
      <alignment vertical="center"/>
    </xf>
    <xf numFmtId="184" fontId="26" fillId="0" borderId="116" xfId="49" applyNumberFormat="1" applyFont="1" applyFill="1" applyBorder="1" applyAlignment="1">
      <alignment vertical="center"/>
    </xf>
    <xf numFmtId="184" fontId="26" fillId="0" borderId="59" xfId="49" applyNumberFormat="1" applyFont="1" applyFill="1" applyBorder="1" applyAlignment="1">
      <alignment vertical="center"/>
    </xf>
    <xf numFmtId="184" fontId="26" fillId="0" borderId="119" xfId="49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0" fillId="0" borderId="118" xfId="49" applyFont="1" applyFill="1" applyBorder="1" applyAlignment="1">
      <alignment horizontal="center" vertical="center"/>
    </xf>
    <xf numFmtId="38" fontId="0" fillId="0" borderId="119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left" vertical="center"/>
    </xf>
    <xf numFmtId="38" fontId="0" fillId="0" borderId="46" xfId="49" applyFont="1" applyFill="1" applyBorder="1" applyAlignment="1">
      <alignment horizontal="left" vertical="center"/>
    </xf>
    <xf numFmtId="38" fontId="0" fillId="0" borderId="55" xfId="49" applyFont="1" applyFill="1" applyBorder="1" applyAlignment="1">
      <alignment horizontal="left" vertical="center"/>
    </xf>
    <xf numFmtId="38" fontId="0" fillId="0" borderId="122" xfId="49" applyFont="1" applyFill="1" applyBorder="1" applyAlignment="1">
      <alignment horizontal="left" vertical="center"/>
    </xf>
    <xf numFmtId="38" fontId="0" fillId="0" borderId="44" xfId="49" applyFont="1" applyFill="1" applyBorder="1" applyAlignment="1">
      <alignment horizontal="center" vertical="center"/>
    </xf>
    <xf numFmtId="38" fontId="0" fillId="0" borderId="57" xfId="49" applyFont="1" applyFill="1" applyBorder="1" applyAlignment="1">
      <alignment horizontal="center" vertical="center"/>
    </xf>
    <xf numFmtId="38" fontId="0" fillId="0" borderId="123" xfId="49" applyFont="1" applyFill="1" applyBorder="1" applyAlignment="1">
      <alignment horizontal="left" vertical="center"/>
    </xf>
    <xf numFmtId="38" fontId="0" fillId="0" borderId="124" xfId="49" applyFont="1" applyFill="1" applyBorder="1" applyAlignment="1">
      <alignment horizontal="left" vertical="center"/>
    </xf>
    <xf numFmtId="38" fontId="0" fillId="0" borderId="125" xfId="49" applyFont="1" applyFill="1" applyBorder="1" applyAlignment="1">
      <alignment horizontal="left" vertical="center"/>
    </xf>
    <xf numFmtId="38" fontId="0" fillId="0" borderId="126" xfId="49" applyFont="1" applyFill="1" applyBorder="1" applyAlignment="1">
      <alignment horizontal="left" vertical="center"/>
    </xf>
    <xf numFmtId="38" fontId="0" fillId="0" borderId="11" xfId="49" applyFont="1" applyFill="1" applyBorder="1" applyAlignment="1">
      <alignment horizontal="left" vertical="center"/>
    </xf>
    <xf numFmtId="38" fontId="0" fillId="0" borderId="39" xfId="49" applyFont="1" applyFill="1" applyBorder="1" applyAlignment="1">
      <alignment horizontal="left" vertical="center"/>
    </xf>
    <xf numFmtId="38" fontId="2" fillId="0" borderId="81" xfId="49" applyFont="1" applyFill="1" applyBorder="1" applyAlignment="1">
      <alignment horizontal="center" vertical="center" shrinkToFit="1"/>
    </xf>
    <xf numFmtId="38" fontId="2" fillId="0" borderId="24" xfId="49" applyFont="1" applyFill="1" applyBorder="1" applyAlignment="1">
      <alignment horizontal="center" vertical="center" shrinkToFit="1"/>
    </xf>
    <xf numFmtId="38" fontId="2" fillId="0" borderId="25" xfId="49" applyFont="1" applyFill="1" applyBorder="1" applyAlignment="1">
      <alignment horizontal="center" vertical="center" shrinkToFit="1"/>
    </xf>
    <xf numFmtId="38" fontId="0" fillId="0" borderId="70" xfId="49" applyFont="1" applyFill="1" applyBorder="1" applyAlignment="1">
      <alignment horizontal="left" vertical="center" wrapText="1"/>
    </xf>
    <xf numFmtId="38" fontId="0" fillId="0" borderId="30" xfId="49" applyFont="1" applyFill="1" applyBorder="1" applyAlignment="1">
      <alignment horizontal="left" vertical="center" wrapText="1"/>
    </xf>
    <xf numFmtId="38" fontId="0" fillId="0" borderId="23" xfId="49" applyFont="1" applyFill="1" applyBorder="1" applyAlignment="1">
      <alignment horizontal="left" vertical="center" wrapText="1"/>
    </xf>
    <xf numFmtId="38" fontId="0" fillId="0" borderId="24" xfId="49" applyFont="1" applyFill="1" applyBorder="1" applyAlignment="1">
      <alignment horizontal="left" vertical="center" wrapText="1"/>
    </xf>
    <xf numFmtId="38" fontId="0" fillId="0" borderId="0" xfId="49" applyFont="1" applyFill="1" applyAlignment="1">
      <alignment horizontal="center" vertical="center"/>
    </xf>
    <xf numFmtId="38" fontId="0" fillId="0" borderId="69" xfId="49" applyFont="1" applyFill="1" applyBorder="1" applyAlignment="1">
      <alignment horizontal="left" vertical="center" wrapText="1"/>
    </xf>
    <xf numFmtId="38" fontId="0" fillId="0" borderId="57" xfId="49" applyFont="1" applyFill="1" applyBorder="1" applyAlignment="1">
      <alignment horizontal="left" vertical="center" wrapText="1"/>
    </xf>
    <xf numFmtId="38" fontId="6" fillId="0" borderId="127" xfId="49" applyFont="1" applyFill="1" applyBorder="1" applyAlignment="1">
      <alignment horizontal="center" shrinkToFit="1"/>
    </xf>
    <xf numFmtId="38" fontId="6" fillId="0" borderId="21" xfId="49" applyFont="1" applyFill="1" applyBorder="1" applyAlignment="1">
      <alignment horizontal="center" shrinkToFit="1"/>
    </xf>
    <xf numFmtId="38" fontId="6" fillId="0" borderId="22" xfId="49" applyFont="1" applyFill="1" applyBorder="1" applyAlignment="1">
      <alignment horizontal="center" shrinkToFit="1"/>
    </xf>
    <xf numFmtId="38" fontId="2" fillId="0" borderId="11" xfId="49" applyFont="1" applyFill="1" applyBorder="1" applyAlignment="1">
      <alignment horizontal="left" vertical="center" shrinkToFit="1"/>
    </xf>
    <xf numFmtId="38" fontId="2" fillId="0" borderId="39" xfId="49" applyFont="1" applyFill="1" applyBorder="1" applyAlignment="1">
      <alignment horizontal="left" vertical="center" shrinkToFit="1"/>
    </xf>
    <xf numFmtId="38" fontId="0" fillId="0" borderId="34" xfId="49" applyFont="1" applyBorder="1" applyAlignment="1">
      <alignment horizontal="left" shrinkToFit="1"/>
    </xf>
    <xf numFmtId="38" fontId="0" fillId="0" borderId="32" xfId="49" applyFont="1" applyBorder="1" applyAlignment="1">
      <alignment horizontal="left" shrinkToFit="1"/>
    </xf>
    <xf numFmtId="38" fontId="0" fillId="24" borderId="17" xfId="49" applyFont="1" applyFill="1" applyBorder="1" applyAlignment="1">
      <alignment horizontal="right" vertical="center"/>
    </xf>
    <xf numFmtId="38" fontId="0" fillId="24" borderId="18" xfId="49" applyFont="1" applyFill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38" fontId="0" fillId="0" borderId="97" xfId="49" applyFont="1" applyFill="1" applyBorder="1" applyAlignment="1">
      <alignment horizontal="center" vertical="center"/>
    </xf>
    <xf numFmtId="38" fontId="0" fillId="0" borderId="29" xfId="49" applyFont="1" applyBorder="1" applyAlignment="1">
      <alignment horizontal="right" vertical="center"/>
    </xf>
    <xf numFmtId="38" fontId="0" fillId="0" borderId="103" xfId="49" applyFont="1" applyBorder="1" applyAlignment="1">
      <alignment horizontal="right" vertical="center"/>
    </xf>
    <xf numFmtId="38" fontId="0" fillId="0" borderId="44" xfId="49" applyFont="1" applyBorder="1" applyAlignment="1">
      <alignment horizontal="right" vertical="center"/>
    </xf>
    <xf numFmtId="38" fontId="0" fillId="0" borderId="97" xfId="49" applyFont="1" applyBorder="1" applyAlignment="1">
      <alignment horizontal="right" vertical="center"/>
    </xf>
    <xf numFmtId="38" fontId="1" fillId="0" borderId="103" xfId="49" applyFont="1" applyFill="1" applyBorder="1" applyAlignment="1">
      <alignment horizontal="center" vertical="center"/>
    </xf>
    <xf numFmtId="38" fontId="1" fillId="0" borderId="97" xfId="49" applyFont="1" applyFill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103" xfId="49" applyFont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103" xfId="49" applyFont="1" applyFill="1" applyBorder="1" applyAlignment="1">
      <alignment horizontal="center" vertical="center"/>
    </xf>
    <xf numFmtId="38" fontId="0" fillId="0" borderId="97" xfId="49" applyFont="1" applyBorder="1" applyAlignment="1">
      <alignment horizontal="center" vertical="center"/>
    </xf>
    <xf numFmtId="49" fontId="0" fillId="0" borderId="29" xfId="49" applyNumberFormat="1" applyFont="1" applyBorder="1" applyAlignment="1">
      <alignment horizontal="center" vertical="center"/>
    </xf>
    <xf numFmtId="49" fontId="0" fillId="0" borderId="103" xfId="49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5</xdr:col>
      <xdr:colOff>9525</xdr:colOff>
      <xdr:row>4</xdr:row>
      <xdr:rowOff>314325</xdr:rowOff>
    </xdr:to>
    <xdr:sp>
      <xdr:nvSpPr>
        <xdr:cNvPr id="1" name="Line 1"/>
        <xdr:cNvSpPr>
          <a:spLocks/>
        </xdr:cNvSpPr>
      </xdr:nvSpPr>
      <xdr:spPr>
        <a:xfrm>
          <a:off x="342900" y="819150"/>
          <a:ext cx="3495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23850" y="504825"/>
          <a:ext cx="3705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5</xdr:col>
      <xdr:colOff>28575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704850" y="590550"/>
          <a:ext cx="2371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47625</xdr:rowOff>
    </xdr:from>
    <xdr:to>
      <xdr:col>2</xdr:col>
      <xdr:colOff>676275</xdr:colOff>
      <xdr:row>4</xdr:row>
      <xdr:rowOff>304800</xdr:rowOff>
    </xdr:to>
    <xdr:sp>
      <xdr:nvSpPr>
        <xdr:cNvPr id="1" name="Line 2"/>
        <xdr:cNvSpPr>
          <a:spLocks/>
        </xdr:cNvSpPr>
      </xdr:nvSpPr>
      <xdr:spPr>
        <a:xfrm>
          <a:off x="361950" y="361950"/>
          <a:ext cx="10668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X87"/>
  <sheetViews>
    <sheetView showZeros="0" view="pageBreakPreview" zoomScale="75" zoomScaleNormal="75" zoomScaleSheetLayoutView="75" zoomScalePageLayoutView="0" workbookViewId="0" topLeftCell="A1">
      <pane xSplit="5" ySplit="5" topLeftCell="J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00390625" defaultRowHeight="25.5" customHeight="1"/>
  <cols>
    <col min="1" max="1" width="4.375" style="98" customWidth="1"/>
    <col min="2" max="2" width="5.00390625" style="98" customWidth="1"/>
    <col min="3" max="4" width="4.25390625" style="98" customWidth="1"/>
    <col min="5" max="5" width="32.375" style="98" customWidth="1"/>
    <col min="6" max="22" width="15.625" style="98" customWidth="1"/>
    <col min="23" max="23" width="15.625" style="24" customWidth="1"/>
    <col min="24" max="24" width="10.625" style="98" customWidth="1"/>
    <col min="25" max="16384" width="9.00390625" style="98" customWidth="1"/>
  </cols>
  <sheetData>
    <row r="1" spans="2:14" ht="27.75" customHeight="1">
      <c r="B1" s="386" t="s">
        <v>53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9"/>
    </row>
    <row r="2" spans="2:10" ht="10.5" customHeight="1">
      <c r="B2" s="1"/>
      <c r="C2" s="1"/>
      <c r="D2" s="1"/>
      <c r="E2" s="1"/>
      <c r="F2" s="1"/>
      <c r="G2" s="1"/>
      <c r="H2" s="1"/>
      <c r="I2" s="1"/>
      <c r="J2" s="1"/>
    </row>
    <row r="3" ht="25.5" customHeight="1" thickBot="1">
      <c r="B3" s="3" t="s">
        <v>47</v>
      </c>
    </row>
    <row r="4" spans="2:23" ht="25.5" customHeight="1">
      <c r="B4" s="99"/>
      <c r="C4" s="100"/>
      <c r="D4" s="100"/>
      <c r="E4" s="101" t="s">
        <v>49</v>
      </c>
      <c r="F4" s="21" t="s">
        <v>43</v>
      </c>
      <c r="G4" s="21" t="s">
        <v>88</v>
      </c>
      <c r="H4" s="21" t="s">
        <v>86</v>
      </c>
      <c r="I4" s="21" t="s">
        <v>44</v>
      </c>
      <c r="J4" s="21" t="s">
        <v>45</v>
      </c>
      <c r="K4" s="21" t="s">
        <v>46</v>
      </c>
      <c r="L4" s="21" t="s">
        <v>254</v>
      </c>
      <c r="M4" s="21" t="s">
        <v>34</v>
      </c>
      <c r="N4" s="21" t="s">
        <v>90</v>
      </c>
      <c r="O4" s="21" t="s">
        <v>35</v>
      </c>
      <c r="P4" s="21" t="s">
        <v>36</v>
      </c>
      <c r="Q4" s="21" t="s">
        <v>37</v>
      </c>
      <c r="R4" s="21" t="s">
        <v>38</v>
      </c>
      <c r="S4" s="21" t="s">
        <v>39</v>
      </c>
      <c r="T4" s="21" t="s">
        <v>40</v>
      </c>
      <c r="U4" s="21" t="s">
        <v>41</v>
      </c>
      <c r="V4" s="30" t="s">
        <v>42</v>
      </c>
      <c r="W4" s="387" t="s">
        <v>64</v>
      </c>
    </row>
    <row r="5" spans="2:23" ht="25.5" customHeight="1" thickBot="1">
      <c r="B5" s="102" t="s">
        <v>48</v>
      </c>
      <c r="C5" s="103"/>
      <c r="D5" s="103"/>
      <c r="E5" s="104"/>
      <c r="F5" s="34" t="s">
        <v>248</v>
      </c>
      <c r="G5" s="34" t="s">
        <v>249</v>
      </c>
      <c r="H5" s="34" t="s">
        <v>250</v>
      </c>
      <c r="I5" s="34" t="s">
        <v>251</v>
      </c>
      <c r="J5" s="34" t="s">
        <v>252</v>
      </c>
      <c r="K5" s="34" t="s">
        <v>253</v>
      </c>
      <c r="L5" s="34" t="s">
        <v>255</v>
      </c>
      <c r="M5" s="34" t="s">
        <v>256</v>
      </c>
      <c r="N5" s="34" t="s">
        <v>257</v>
      </c>
      <c r="O5" s="34" t="s">
        <v>258</v>
      </c>
      <c r="P5" s="34" t="s">
        <v>259</v>
      </c>
      <c r="Q5" s="34" t="s">
        <v>260</v>
      </c>
      <c r="R5" s="34" t="s">
        <v>261</v>
      </c>
      <c r="S5" s="34" t="s">
        <v>262</v>
      </c>
      <c r="T5" s="34" t="s">
        <v>263</v>
      </c>
      <c r="U5" s="34" t="s">
        <v>264</v>
      </c>
      <c r="V5" s="35" t="s">
        <v>265</v>
      </c>
      <c r="W5" s="388"/>
    </row>
    <row r="6" spans="2:23" ht="25.5" customHeight="1">
      <c r="B6" s="5" t="s">
        <v>211</v>
      </c>
      <c r="C6" s="105"/>
      <c r="D6" s="105"/>
      <c r="E6" s="106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2"/>
      <c r="W6" s="13"/>
    </row>
    <row r="7" spans="2:23" ht="25.5" customHeight="1">
      <c r="B7" s="107" t="s">
        <v>212</v>
      </c>
      <c r="C7" s="108"/>
      <c r="D7" s="108"/>
      <c r="E7" s="109"/>
      <c r="F7" s="110">
        <v>34425</v>
      </c>
      <c r="G7" s="111"/>
      <c r="H7" s="111">
        <v>39533</v>
      </c>
      <c r="I7" s="111">
        <v>31429</v>
      </c>
      <c r="J7" s="111">
        <v>35156</v>
      </c>
      <c r="K7" s="111"/>
      <c r="L7" s="111">
        <v>39778</v>
      </c>
      <c r="M7" s="111">
        <v>33470</v>
      </c>
      <c r="N7" s="112"/>
      <c r="O7" s="112" t="s">
        <v>213</v>
      </c>
      <c r="P7" s="111">
        <v>31341</v>
      </c>
      <c r="Q7" s="111"/>
      <c r="R7" s="111">
        <v>32842</v>
      </c>
      <c r="S7" s="111">
        <v>43556</v>
      </c>
      <c r="T7" s="111">
        <v>27015</v>
      </c>
      <c r="U7" s="111">
        <v>33613</v>
      </c>
      <c r="V7" s="113">
        <v>32832</v>
      </c>
      <c r="W7" s="114"/>
    </row>
    <row r="8" spans="2:23" ht="25.5" customHeight="1">
      <c r="B8" s="115" t="s">
        <v>4</v>
      </c>
      <c r="C8" s="116"/>
      <c r="D8" s="116"/>
      <c r="E8" s="117"/>
      <c r="F8" s="236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8"/>
      <c r="W8" s="114"/>
    </row>
    <row r="9" spans="2:23" s="24" customFormat="1" ht="25.5" customHeight="1">
      <c r="B9" s="36"/>
      <c r="C9" s="43" t="s">
        <v>214</v>
      </c>
      <c r="D9" s="80"/>
      <c r="E9" s="81"/>
      <c r="F9" s="258">
        <v>11142677</v>
      </c>
      <c r="G9" s="42">
        <v>0</v>
      </c>
      <c r="H9" s="259">
        <v>6481655</v>
      </c>
      <c r="I9" s="259">
        <v>14392539</v>
      </c>
      <c r="J9" s="259">
        <v>1559570</v>
      </c>
      <c r="K9" s="42">
        <v>0</v>
      </c>
      <c r="L9" s="259">
        <v>340966</v>
      </c>
      <c r="M9" s="259">
        <v>6805516</v>
      </c>
      <c r="N9" s="42">
        <v>0</v>
      </c>
      <c r="O9" s="259">
        <v>77669347</v>
      </c>
      <c r="P9" s="259">
        <v>13592780</v>
      </c>
      <c r="Q9" s="42">
        <v>0</v>
      </c>
      <c r="R9" s="259">
        <v>6927418</v>
      </c>
      <c r="S9" s="259">
        <v>16650000</v>
      </c>
      <c r="T9" s="259">
        <v>34385211</v>
      </c>
      <c r="U9" s="259">
        <v>11949037</v>
      </c>
      <c r="V9" s="260">
        <v>6009000</v>
      </c>
      <c r="W9" s="44">
        <f>SUM(F9:V9)</f>
        <v>207905716</v>
      </c>
    </row>
    <row r="10" spans="2:23" s="24" customFormat="1" ht="25.5" customHeight="1">
      <c r="B10" s="36"/>
      <c r="C10" s="38" t="s">
        <v>215</v>
      </c>
      <c r="D10" s="39"/>
      <c r="E10" s="40"/>
      <c r="F10" s="261">
        <v>932979</v>
      </c>
      <c r="G10" s="46">
        <v>0</v>
      </c>
      <c r="H10" s="262">
        <v>990264</v>
      </c>
      <c r="I10" s="262">
        <v>1960701</v>
      </c>
      <c r="J10" s="262">
        <v>156473</v>
      </c>
      <c r="K10" s="46">
        <v>0</v>
      </c>
      <c r="L10" s="262">
        <v>31104</v>
      </c>
      <c r="M10" s="262">
        <v>178051</v>
      </c>
      <c r="N10" s="46">
        <v>0</v>
      </c>
      <c r="O10" s="262">
        <v>5017511</v>
      </c>
      <c r="P10" s="262">
        <v>934504</v>
      </c>
      <c r="Q10" s="46">
        <v>0</v>
      </c>
      <c r="R10" s="262">
        <v>600799</v>
      </c>
      <c r="S10" s="262">
        <v>910446</v>
      </c>
      <c r="T10" s="262">
        <v>1938843</v>
      </c>
      <c r="U10" s="262">
        <v>686693</v>
      </c>
      <c r="V10" s="263">
        <v>658000</v>
      </c>
      <c r="W10" s="47">
        <f>SUM(F10:V10)</f>
        <v>14996368</v>
      </c>
    </row>
    <row r="11" spans="2:23" s="24" customFormat="1" ht="25.5" customHeight="1">
      <c r="B11" s="36"/>
      <c r="C11" s="393"/>
      <c r="D11" s="394"/>
      <c r="E11" s="118" t="s">
        <v>216</v>
      </c>
      <c r="F11" s="264">
        <v>139687</v>
      </c>
      <c r="G11" s="60">
        <v>0</v>
      </c>
      <c r="H11" s="265">
        <v>158202</v>
      </c>
      <c r="I11" s="265">
        <v>131170</v>
      </c>
      <c r="J11" s="265">
        <v>21857</v>
      </c>
      <c r="K11" s="60">
        <v>0</v>
      </c>
      <c r="L11" s="265">
        <v>4779</v>
      </c>
      <c r="M11" s="265">
        <v>31280</v>
      </c>
      <c r="N11" s="60">
        <v>0</v>
      </c>
      <c r="O11" s="265">
        <v>448824</v>
      </c>
      <c r="P11" s="265">
        <v>83436</v>
      </c>
      <c r="Q11" s="60">
        <v>0</v>
      </c>
      <c r="R11" s="265">
        <v>49071</v>
      </c>
      <c r="S11" s="265">
        <v>113621</v>
      </c>
      <c r="T11" s="265">
        <v>124371</v>
      </c>
      <c r="U11" s="265">
        <v>63514</v>
      </c>
      <c r="V11" s="266">
        <v>52706</v>
      </c>
      <c r="W11" s="62">
        <f>SUM(F11:V11)</f>
        <v>1422518</v>
      </c>
    </row>
    <row r="12" spans="2:23" s="24" customFormat="1" ht="25.5" customHeight="1">
      <c r="B12" s="36"/>
      <c r="C12" s="43" t="s">
        <v>217</v>
      </c>
      <c r="D12" s="80"/>
      <c r="E12" s="81"/>
      <c r="F12" s="258">
        <v>11943</v>
      </c>
      <c r="G12" s="42">
        <v>0</v>
      </c>
      <c r="H12" s="259">
        <v>6545</v>
      </c>
      <c r="I12" s="259">
        <v>7341</v>
      </c>
      <c r="J12" s="259">
        <v>9967</v>
      </c>
      <c r="K12" s="42">
        <v>0</v>
      </c>
      <c r="L12" s="259">
        <v>10962</v>
      </c>
      <c r="M12" s="259">
        <v>38222</v>
      </c>
      <c r="N12" s="42">
        <v>0</v>
      </c>
      <c r="O12" s="259">
        <v>15480</v>
      </c>
      <c r="P12" s="259">
        <v>14545</v>
      </c>
      <c r="Q12" s="42">
        <v>0</v>
      </c>
      <c r="R12" s="259">
        <v>11530</v>
      </c>
      <c r="S12" s="259">
        <v>18287</v>
      </c>
      <c r="T12" s="259">
        <v>17734</v>
      </c>
      <c r="U12" s="259">
        <v>17401</v>
      </c>
      <c r="V12" s="260">
        <v>9132</v>
      </c>
      <c r="W12" s="44">
        <f>SUM(F12:V12)</f>
        <v>189089</v>
      </c>
    </row>
    <row r="13" spans="2:23" s="24" customFormat="1" ht="25.5" customHeight="1">
      <c r="B13" s="36"/>
      <c r="C13" s="38" t="s">
        <v>218</v>
      </c>
      <c r="D13" s="39"/>
      <c r="E13" s="40"/>
      <c r="F13" s="239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1"/>
      <c r="W13" s="119"/>
    </row>
    <row r="14" spans="2:23" s="24" customFormat="1" ht="25.5" customHeight="1">
      <c r="B14" s="36"/>
      <c r="C14" s="45"/>
      <c r="D14" s="389" t="s">
        <v>219</v>
      </c>
      <c r="E14" s="390"/>
      <c r="F14" s="264">
        <v>6918806</v>
      </c>
      <c r="G14" s="60">
        <v>0</v>
      </c>
      <c r="H14" s="265">
        <v>588071</v>
      </c>
      <c r="I14" s="265">
        <v>12115466</v>
      </c>
      <c r="J14" s="265">
        <v>1559570</v>
      </c>
      <c r="K14" s="60">
        <v>0</v>
      </c>
      <c r="L14" s="60">
        <v>0</v>
      </c>
      <c r="M14" s="265">
        <v>6805516</v>
      </c>
      <c r="N14" s="60">
        <v>0</v>
      </c>
      <c r="O14" s="265">
        <v>45879248</v>
      </c>
      <c r="P14" s="265">
        <v>13567661</v>
      </c>
      <c r="Q14" s="60">
        <v>0</v>
      </c>
      <c r="R14" s="265">
        <v>6807966</v>
      </c>
      <c r="S14" s="60">
        <v>0</v>
      </c>
      <c r="T14" s="265">
        <v>22550847</v>
      </c>
      <c r="U14" s="265">
        <v>11617967</v>
      </c>
      <c r="V14" s="266">
        <v>3317355</v>
      </c>
      <c r="W14" s="62">
        <f>SUM(F14:V14)</f>
        <v>131728473</v>
      </c>
    </row>
    <row r="15" spans="2:23" s="24" customFormat="1" ht="25.5" customHeight="1">
      <c r="B15" s="36"/>
      <c r="C15" s="45"/>
      <c r="D15" s="391" t="s">
        <v>220</v>
      </c>
      <c r="E15" s="392"/>
      <c r="F15" s="267">
        <v>629670</v>
      </c>
      <c r="G15" s="91">
        <v>0</v>
      </c>
      <c r="H15" s="268">
        <v>99115</v>
      </c>
      <c r="I15" s="268">
        <v>1668017</v>
      </c>
      <c r="J15" s="268">
        <v>156473</v>
      </c>
      <c r="K15" s="91">
        <v>0</v>
      </c>
      <c r="L15" s="91">
        <v>0</v>
      </c>
      <c r="M15" s="268">
        <v>178051</v>
      </c>
      <c r="N15" s="91">
        <v>0</v>
      </c>
      <c r="O15" s="268">
        <v>3412482</v>
      </c>
      <c r="P15" s="268">
        <v>934504</v>
      </c>
      <c r="Q15" s="91">
        <v>0</v>
      </c>
      <c r="R15" s="268">
        <v>538992</v>
      </c>
      <c r="S15" s="91">
        <v>0</v>
      </c>
      <c r="T15" s="268">
        <v>1476732</v>
      </c>
      <c r="U15" s="268">
        <v>665226</v>
      </c>
      <c r="V15" s="269">
        <v>256820</v>
      </c>
      <c r="W15" s="92">
        <f>SUM(F15:V15)</f>
        <v>10016082</v>
      </c>
    </row>
    <row r="16" spans="2:23" s="24" customFormat="1" ht="25.5" customHeight="1">
      <c r="B16" s="36"/>
      <c r="C16" s="45"/>
      <c r="D16" s="120" t="s">
        <v>221</v>
      </c>
      <c r="E16" s="121"/>
      <c r="F16" s="242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4"/>
      <c r="W16" s="122"/>
    </row>
    <row r="17" spans="2:23" s="24" customFormat="1" ht="25.5" customHeight="1">
      <c r="B17" s="36"/>
      <c r="C17" s="45"/>
      <c r="D17" s="66"/>
      <c r="E17" s="74" t="s">
        <v>219</v>
      </c>
      <c r="F17" s="270">
        <v>132066</v>
      </c>
      <c r="G17" s="52">
        <v>0</v>
      </c>
      <c r="H17" s="271">
        <v>190196</v>
      </c>
      <c r="I17" s="271">
        <v>91645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271">
        <v>2034073</v>
      </c>
      <c r="P17" s="52">
        <v>0</v>
      </c>
      <c r="Q17" s="52">
        <v>0</v>
      </c>
      <c r="R17" s="271">
        <v>61914</v>
      </c>
      <c r="S17" s="52">
        <v>0</v>
      </c>
      <c r="T17" s="271">
        <v>92717</v>
      </c>
      <c r="U17" s="271">
        <v>561866</v>
      </c>
      <c r="V17" s="272">
        <v>14038</v>
      </c>
      <c r="W17" s="54">
        <f>SUM(F17:V17)</f>
        <v>3178515</v>
      </c>
    </row>
    <row r="18" spans="2:23" s="24" customFormat="1" ht="25.5" customHeight="1">
      <c r="B18" s="36"/>
      <c r="C18" s="55"/>
      <c r="D18" s="68"/>
      <c r="E18" s="118" t="s">
        <v>220</v>
      </c>
      <c r="F18" s="264">
        <v>8983</v>
      </c>
      <c r="G18" s="60">
        <v>0</v>
      </c>
      <c r="H18" s="265">
        <v>43045</v>
      </c>
      <c r="I18" s="265">
        <v>11938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265">
        <v>88642</v>
      </c>
      <c r="P18" s="60">
        <v>0</v>
      </c>
      <c r="Q18" s="60">
        <v>0</v>
      </c>
      <c r="R18" s="265">
        <v>1118</v>
      </c>
      <c r="S18" s="60">
        <v>0</v>
      </c>
      <c r="T18" s="265">
        <v>10455</v>
      </c>
      <c r="U18" s="265">
        <v>44595</v>
      </c>
      <c r="V18" s="266">
        <v>4543</v>
      </c>
      <c r="W18" s="62">
        <f>SUM(F18:V18)</f>
        <v>213319</v>
      </c>
    </row>
    <row r="19" spans="2:23" s="24" customFormat="1" ht="25.5" customHeight="1">
      <c r="B19" s="36"/>
      <c r="C19" s="38" t="s">
        <v>222</v>
      </c>
      <c r="D19" s="39"/>
      <c r="E19" s="40"/>
      <c r="F19" s="239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1"/>
      <c r="W19" s="119"/>
    </row>
    <row r="20" spans="2:23" s="24" customFormat="1" ht="25.5" customHeight="1">
      <c r="B20" s="36"/>
      <c r="C20" s="45"/>
      <c r="D20" s="395" t="s">
        <v>219</v>
      </c>
      <c r="E20" s="396"/>
      <c r="F20" s="270">
        <v>4223871</v>
      </c>
      <c r="G20" s="52">
        <v>0</v>
      </c>
      <c r="H20" s="271">
        <v>5893584</v>
      </c>
      <c r="I20" s="271">
        <v>2277073</v>
      </c>
      <c r="J20" s="271">
        <v>0</v>
      </c>
      <c r="K20" s="52">
        <v>0</v>
      </c>
      <c r="L20" s="271">
        <v>340966</v>
      </c>
      <c r="M20" s="52">
        <v>0</v>
      </c>
      <c r="N20" s="52">
        <v>0</v>
      </c>
      <c r="O20" s="271">
        <v>31790099</v>
      </c>
      <c r="P20" s="271">
        <v>25119</v>
      </c>
      <c r="Q20" s="52">
        <v>0</v>
      </c>
      <c r="R20" s="271">
        <v>119452</v>
      </c>
      <c r="S20" s="271">
        <v>16650000</v>
      </c>
      <c r="T20" s="271">
        <v>11834364</v>
      </c>
      <c r="U20" s="271">
        <v>331070</v>
      </c>
      <c r="V20" s="272">
        <v>2691645</v>
      </c>
      <c r="W20" s="54">
        <f>SUM(F20:V20)</f>
        <v>76177243</v>
      </c>
    </row>
    <row r="21" spans="2:23" s="24" customFormat="1" ht="25.5" customHeight="1">
      <c r="B21" s="82"/>
      <c r="C21" s="55"/>
      <c r="D21" s="397" t="s">
        <v>220</v>
      </c>
      <c r="E21" s="398"/>
      <c r="F21" s="264">
        <v>303309</v>
      </c>
      <c r="G21" s="60">
        <v>0</v>
      </c>
      <c r="H21" s="265">
        <v>891149</v>
      </c>
      <c r="I21" s="265">
        <v>292684</v>
      </c>
      <c r="J21" s="60">
        <v>0</v>
      </c>
      <c r="K21" s="60">
        <v>0</v>
      </c>
      <c r="L21" s="265">
        <v>31104</v>
      </c>
      <c r="M21" s="60">
        <v>0</v>
      </c>
      <c r="N21" s="60">
        <v>0</v>
      </c>
      <c r="O21" s="265">
        <v>1605029</v>
      </c>
      <c r="P21" s="60">
        <v>0</v>
      </c>
      <c r="Q21" s="60">
        <v>0</v>
      </c>
      <c r="R21" s="265">
        <v>61807</v>
      </c>
      <c r="S21" s="265">
        <v>910446</v>
      </c>
      <c r="T21" s="265">
        <v>462111</v>
      </c>
      <c r="U21" s="265">
        <v>21467</v>
      </c>
      <c r="V21" s="266">
        <v>401180</v>
      </c>
      <c r="W21" s="62">
        <f>SUM(F21:V21)</f>
        <v>4980286</v>
      </c>
    </row>
    <row r="22" spans="2:23" s="24" customFormat="1" ht="25.5" customHeight="1">
      <c r="B22" s="83" t="s">
        <v>223</v>
      </c>
      <c r="C22" s="39"/>
      <c r="D22" s="39"/>
      <c r="E22" s="40"/>
      <c r="F22" s="239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1"/>
      <c r="W22" s="119"/>
    </row>
    <row r="23" spans="2:23" s="24" customFormat="1" ht="25.5" customHeight="1">
      <c r="B23" s="36"/>
      <c r="C23" s="48" t="s">
        <v>224</v>
      </c>
      <c r="D23" s="49"/>
      <c r="E23" s="50"/>
      <c r="F23" s="273">
        <v>0</v>
      </c>
      <c r="G23" s="52">
        <v>0</v>
      </c>
      <c r="H23" s="52">
        <v>0</v>
      </c>
      <c r="I23" s="274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274">
        <v>11</v>
      </c>
      <c r="P23" s="52">
        <v>0</v>
      </c>
      <c r="Q23" s="52">
        <v>0</v>
      </c>
      <c r="R23" s="52">
        <v>0</v>
      </c>
      <c r="S23" s="52">
        <v>0</v>
      </c>
      <c r="T23" s="274">
        <v>8</v>
      </c>
      <c r="U23" s="52">
        <v>6</v>
      </c>
      <c r="V23" s="53">
        <v>0</v>
      </c>
      <c r="W23" s="54">
        <f>SUM(F23:V23)</f>
        <v>25</v>
      </c>
    </row>
    <row r="24" spans="2:23" s="24" customFormat="1" ht="25.5" customHeight="1">
      <c r="B24" s="36"/>
      <c r="C24" s="48" t="s">
        <v>225</v>
      </c>
      <c r="D24" s="49"/>
      <c r="E24" s="50"/>
      <c r="F24" s="273">
        <v>0</v>
      </c>
      <c r="G24" s="52">
        <v>0</v>
      </c>
      <c r="H24" s="52">
        <v>0</v>
      </c>
      <c r="I24" s="274">
        <v>5</v>
      </c>
      <c r="J24" s="52">
        <v>0</v>
      </c>
      <c r="K24" s="52">
        <v>0</v>
      </c>
      <c r="L24" s="52">
        <v>2</v>
      </c>
      <c r="M24" s="52">
        <v>0</v>
      </c>
      <c r="N24" s="52">
        <v>0</v>
      </c>
      <c r="O24" s="274">
        <v>13</v>
      </c>
      <c r="P24" s="52">
        <v>0</v>
      </c>
      <c r="Q24" s="52">
        <v>0</v>
      </c>
      <c r="R24" s="52">
        <v>0</v>
      </c>
      <c r="S24" s="52">
        <v>0</v>
      </c>
      <c r="T24" s="274">
        <v>4</v>
      </c>
      <c r="U24" s="52">
        <v>0</v>
      </c>
      <c r="V24" s="53">
        <v>2</v>
      </c>
      <c r="W24" s="54">
        <f>SUM(F24:V24)</f>
        <v>26</v>
      </c>
    </row>
    <row r="25" spans="2:23" s="24" customFormat="1" ht="25.5" customHeight="1" thickBot="1">
      <c r="B25" s="31"/>
      <c r="C25" s="123" t="s">
        <v>226</v>
      </c>
      <c r="D25" s="124"/>
      <c r="E25" s="125"/>
      <c r="F25" s="275">
        <v>0</v>
      </c>
      <c r="G25" s="127">
        <v>0</v>
      </c>
      <c r="H25" s="127">
        <v>0</v>
      </c>
      <c r="I25" s="276">
        <v>5</v>
      </c>
      <c r="J25" s="127">
        <v>0</v>
      </c>
      <c r="K25" s="127">
        <v>0</v>
      </c>
      <c r="L25" s="127">
        <v>2</v>
      </c>
      <c r="M25" s="127">
        <v>0</v>
      </c>
      <c r="N25" s="127">
        <v>0</v>
      </c>
      <c r="O25" s="276">
        <v>24</v>
      </c>
      <c r="P25" s="127">
        <v>0</v>
      </c>
      <c r="Q25" s="127">
        <v>0</v>
      </c>
      <c r="R25" s="127">
        <v>0</v>
      </c>
      <c r="S25" s="127">
        <v>0</v>
      </c>
      <c r="T25" s="276">
        <v>12</v>
      </c>
      <c r="U25" s="127">
        <v>6</v>
      </c>
      <c r="V25" s="128">
        <v>2</v>
      </c>
      <c r="W25" s="129">
        <f>SUM(F25:V25)</f>
        <v>51</v>
      </c>
    </row>
    <row r="26" spans="2:23" s="24" customFormat="1" ht="25.5" customHeight="1">
      <c r="B26" s="2" t="s">
        <v>227</v>
      </c>
      <c r="C26" s="130"/>
      <c r="D26" s="130"/>
      <c r="E26" s="131"/>
      <c r="F26" s="245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7"/>
      <c r="W26" s="132"/>
    </row>
    <row r="27" spans="1:23" s="142" customFormat="1" ht="25.5" customHeight="1">
      <c r="A27" s="133"/>
      <c r="B27" s="134" t="s">
        <v>212</v>
      </c>
      <c r="C27" s="135"/>
      <c r="D27" s="135"/>
      <c r="E27" s="136"/>
      <c r="F27" s="137"/>
      <c r="G27" s="138"/>
      <c r="H27" s="138"/>
      <c r="I27" s="138"/>
      <c r="J27" s="138"/>
      <c r="K27" s="139">
        <v>33868</v>
      </c>
      <c r="L27" s="139"/>
      <c r="M27" s="138"/>
      <c r="N27" s="138">
        <v>39173</v>
      </c>
      <c r="O27" s="138"/>
      <c r="P27" s="138"/>
      <c r="Q27" s="138">
        <v>35521</v>
      </c>
      <c r="R27" s="138"/>
      <c r="S27" s="138"/>
      <c r="T27" s="138"/>
      <c r="U27" s="140"/>
      <c r="V27" s="141"/>
      <c r="W27" s="114"/>
    </row>
    <row r="28" spans="1:23" s="142" customFormat="1" ht="25.5" customHeight="1">
      <c r="A28" s="133"/>
      <c r="B28" s="143" t="s">
        <v>4</v>
      </c>
      <c r="C28" s="144"/>
      <c r="D28" s="144"/>
      <c r="E28" s="145"/>
      <c r="F28" s="248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37"/>
      <c r="V28" s="238"/>
      <c r="W28" s="114"/>
    </row>
    <row r="29" spans="2:23" s="24" customFormat="1" ht="25.5" customHeight="1">
      <c r="B29" s="36"/>
      <c r="C29" s="43" t="s">
        <v>214</v>
      </c>
      <c r="D29" s="80"/>
      <c r="E29" s="81"/>
      <c r="F29" s="41">
        <v>0</v>
      </c>
      <c r="G29" s="42">
        <v>0</v>
      </c>
      <c r="H29" s="42">
        <v>0</v>
      </c>
      <c r="I29" s="42">
        <v>0</v>
      </c>
      <c r="J29" s="42">
        <v>0</v>
      </c>
      <c r="K29" s="259">
        <v>760618</v>
      </c>
      <c r="L29" s="42">
        <v>0</v>
      </c>
      <c r="M29" s="42">
        <v>0</v>
      </c>
      <c r="N29" s="259">
        <v>1283620</v>
      </c>
      <c r="O29" s="42">
        <v>0</v>
      </c>
      <c r="P29" s="42">
        <v>0</v>
      </c>
      <c r="Q29" s="259">
        <v>739643</v>
      </c>
      <c r="R29" s="42">
        <v>0</v>
      </c>
      <c r="S29" s="42">
        <v>0</v>
      </c>
      <c r="T29" s="42">
        <v>0</v>
      </c>
      <c r="U29" s="42">
        <v>0</v>
      </c>
      <c r="V29" s="43">
        <v>0</v>
      </c>
      <c r="W29" s="44">
        <f>SUM(F29:V29)</f>
        <v>2783881</v>
      </c>
    </row>
    <row r="30" spans="2:23" ht="25.5" customHeight="1">
      <c r="B30" s="146"/>
      <c r="C30" s="147" t="s">
        <v>215</v>
      </c>
      <c r="D30" s="108"/>
      <c r="E30" s="109"/>
      <c r="F30" s="41">
        <v>0</v>
      </c>
      <c r="G30" s="42">
        <v>0</v>
      </c>
      <c r="H30" s="42">
        <v>0</v>
      </c>
      <c r="I30" s="42">
        <v>0</v>
      </c>
      <c r="J30" s="42">
        <v>0</v>
      </c>
      <c r="K30" s="259">
        <v>44507</v>
      </c>
      <c r="L30" s="42">
        <v>0</v>
      </c>
      <c r="M30" s="42">
        <v>0</v>
      </c>
      <c r="N30" s="259">
        <v>121855</v>
      </c>
      <c r="O30" s="42">
        <v>0</v>
      </c>
      <c r="P30" s="42">
        <v>0</v>
      </c>
      <c r="Q30" s="259">
        <v>59311</v>
      </c>
      <c r="R30" s="42">
        <v>0</v>
      </c>
      <c r="S30" s="42">
        <v>0</v>
      </c>
      <c r="T30" s="42">
        <v>0</v>
      </c>
      <c r="U30" s="42">
        <v>0</v>
      </c>
      <c r="V30" s="43">
        <v>0</v>
      </c>
      <c r="W30" s="44">
        <f>SUM(F30:V30)</f>
        <v>225673</v>
      </c>
    </row>
    <row r="31" spans="2:23" ht="25.5" customHeight="1">
      <c r="B31" s="146"/>
      <c r="C31" s="147" t="s">
        <v>228</v>
      </c>
      <c r="D31" s="108"/>
      <c r="E31" s="109"/>
      <c r="F31" s="41">
        <v>0</v>
      </c>
      <c r="G31" s="42">
        <v>0</v>
      </c>
      <c r="H31" s="42">
        <v>0</v>
      </c>
      <c r="I31" s="42">
        <v>0</v>
      </c>
      <c r="J31" s="42">
        <v>0</v>
      </c>
      <c r="K31" s="259">
        <v>17090</v>
      </c>
      <c r="L31" s="42">
        <v>0</v>
      </c>
      <c r="M31" s="42">
        <v>0</v>
      </c>
      <c r="N31" s="259">
        <v>10534</v>
      </c>
      <c r="O31" s="42">
        <v>0</v>
      </c>
      <c r="P31" s="42">
        <v>0</v>
      </c>
      <c r="Q31" s="259">
        <v>12471</v>
      </c>
      <c r="R31" s="42">
        <v>0</v>
      </c>
      <c r="S31" s="42">
        <v>0</v>
      </c>
      <c r="T31" s="42">
        <v>0</v>
      </c>
      <c r="U31" s="148">
        <v>0</v>
      </c>
      <c r="V31" s="147">
        <v>0</v>
      </c>
      <c r="W31" s="44">
        <f>SUM(F31:V31)</f>
        <v>40095</v>
      </c>
    </row>
    <row r="32" spans="2:23" ht="25.5" customHeight="1">
      <c r="B32" s="146"/>
      <c r="C32" s="147" t="s">
        <v>229</v>
      </c>
      <c r="D32" s="108"/>
      <c r="E32" s="109"/>
      <c r="F32" s="41">
        <v>0</v>
      </c>
      <c r="G32" s="42">
        <v>0</v>
      </c>
      <c r="H32" s="42">
        <v>0</v>
      </c>
      <c r="I32" s="42">
        <v>0</v>
      </c>
      <c r="J32" s="42">
        <v>0</v>
      </c>
      <c r="K32" s="259">
        <v>33051</v>
      </c>
      <c r="L32" s="42">
        <v>0</v>
      </c>
      <c r="M32" s="42">
        <v>0</v>
      </c>
      <c r="N32" s="259">
        <v>84371</v>
      </c>
      <c r="O32" s="42">
        <v>0</v>
      </c>
      <c r="P32" s="42">
        <v>0</v>
      </c>
      <c r="Q32" s="259">
        <v>36069</v>
      </c>
      <c r="R32" s="42">
        <v>0</v>
      </c>
      <c r="S32" s="42">
        <v>0</v>
      </c>
      <c r="T32" s="42">
        <v>0</v>
      </c>
      <c r="U32" s="148">
        <v>0</v>
      </c>
      <c r="V32" s="147">
        <v>0</v>
      </c>
      <c r="W32" s="44">
        <f>SUM(F32:V32)</f>
        <v>153491</v>
      </c>
    </row>
    <row r="33" spans="2:23" ht="25.5" customHeight="1">
      <c r="B33" s="146"/>
      <c r="C33" s="147" t="s">
        <v>273</v>
      </c>
      <c r="D33" s="108"/>
      <c r="E33" s="109"/>
      <c r="F33" s="41">
        <v>0</v>
      </c>
      <c r="G33" s="42">
        <v>0</v>
      </c>
      <c r="H33" s="42">
        <v>0</v>
      </c>
      <c r="I33" s="42">
        <v>0</v>
      </c>
      <c r="J33" s="42">
        <v>0</v>
      </c>
      <c r="K33" s="259">
        <v>21642</v>
      </c>
      <c r="L33" s="42">
        <v>0</v>
      </c>
      <c r="M33" s="42">
        <v>0</v>
      </c>
      <c r="N33" s="259">
        <v>20400</v>
      </c>
      <c r="O33" s="42">
        <v>0</v>
      </c>
      <c r="P33" s="42">
        <v>0</v>
      </c>
      <c r="Q33" s="259">
        <v>39679</v>
      </c>
      <c r="R33" s="42">
        <v>0</v>
      </c>
      <c r="S33" s="42">
        <v>0</v>
      </c>
      <c r="T33" s="42">
        <v>0</v>
      </c>
      <c r="U33" s="148">
        <v>0</v>
      </c>
      <c r="V33" s="147">
        <v>0</v>
      </c>
      <c r="W33" s="44">
        <f>SUM(F33:V33)</f>
        <v>81721</v>
      </c>
    </row>
    <row r="34" spans="2:23" ht="25.5" customHeight="1">
      <c r="B34" s="146"/>
      <c r="C34" s="38" t="s">
        <v>230</v>
      </c>
      <c r="D34" s="39"/>
      <c r="E34" s="40"/>
      <c r="F34" s="239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50"/>
      <c r="V34" s="251"/>
      <c r="W34" s="119"/>
    </row>
    <row r="35" spans="2:23" s="24" customFormat="1" ht="25.5" customHeight="1">
      <c r="B35" s="36"/>
      <c r="C35" s="45"/>
      <c r="D35" s="395" t="s">
        <v>219</v>
      </c>
      <c r="E35" s="396"/>
      <c r="F35" s="51">
        <v>0</v>
      </c>
      <c r="G35" s="52">
        <v>0</v>
      </c>
      <c r="H35" s="52">
        <v>0</v>
      </c>
      <c r="I35" s="52">
        <v>0</v>
      </c>
      <c r="J35" s="52">
        <v>0</v>
      </c>
      <c r="K35" s="271">
        <v>760618</v>
      </c>
      <c r="L35" s="52">
        <v>0</v>
      </c>
      <c r="M35" s="52">
        <v>0</v>
      </c>
      <c r="N35" s="271">
        <v>1283620</v>
      </c>
      <c r="O35" s="52">
        <v>0</v>
      </c>
      <c r="P35" s="52">
        <v>0</v>
      </c>
      <c r="Q35" s="271">
        <v>739643</v>
      </c>
      <c r="R35" s="52">
        <v>0</v>
      </c>
      <c r="S35" s="52">
        <v>0</v>
      </c>
      <c r="T35" s="52">
        <v>0</v>
      </c>
      <c r="U35" s="52">
        <v>0</v>
      </c>
      <c r="V35" s="53">
        <v>0</v>
      </c>
      <c r="W35" s="54">
        <f>SUM(F35:V35)</f>
        <v>2783881</v>
      </c>
    </row>
    <row r="36" spans="2:23" s="24" customFormat="1" ht="25.5" customHeight="1">
      <c r="B36" s="36"/>
      <c r="C36" s="45"/>
      <c r="D36" s="395" t="s">
        <v>220</v>
      </c>
      <c r="E36" s="396"/>
      <c r="F36" s="51">
        <v>0</v>
      </c>
      <c r="G36" s="52">
        <v>0</v>
      </c>
      <c r="H36" s="52">
        <v>0</v>
      </c>
      <c r="I36" s="52">
        <v>0</v>
      </c>
      <c r="J36" s="52">
        <v>0</v>
      </c>
      <c r="K36" s="271">
        <v>44507</v>
      </c>
      <c r="L36" s="52">
        <v>0</v>
      </c>
      <c r="M36" s="52">
        <v>0</v>
      </c>
      <c r="N36" s="271">
        <v>121855</v>
      </c>
      <c r="O36" s="52">
        <v>0</v>
      </c>
      <c r="P36" s="52">
        <v>0</v>
      </c>
      <c r="Q36" s="271">
        <v>59311</v>
      </c>
      <c r="R36" s="52">
        <v>0</v>
      </c>
      <c r="S36" s="52">
        <v>0</v>
      </c>
      <c r="T36" s="52">
        <v>0</v>
      </c>
      <c r="U36" s="52">
        <v>0</v>
      </c>
      <c r="V36" s="53">
        <v>0</v>
      </c>
      <c r="W36" s="54">
        <f>SUM(F36:V36)</f>
        <v>225673</v>
      </c>
    </row>
    <row r="37" spans="2:23" s="24" customFormat="1" ht="25.5" customHeight="1">
      <c r="B37" s="36"/>
      <c r="C37" s="45"/>
      <c r="D37" s="149" t="s">
        <v>221</v>
      </c>
      <c r="E37" s="37"/>
      <c r="F37" s="242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4"/>
      <c r="W37" s="122"/>
    </row>
    <row r="38" spans="2:23" s="24" customFormat="1" ht="25.5" customHeight="1">
      <c r="B38" s="36"/>
      <c r="C38" s="45"/>
      <c r="D38" s="66"/>
      <c r="E38" s="74" t="s">
        <v>219</v>
      </c>
      <c r="F38" s="51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271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3">
        <v>0</v>
      </c>
      <c r="W38" s="54">
        <f>SUM(F38:V38)</f>
        <v>0</v>
      </c>
    </row>
    <row r="39" spans="2:23" s="24" customFormat="1" ht="25.5" customHeight="1">
      <c r="B39" s="36"/>
      <c r="C39" s="55"/>
      <c r="D39" s="68"/>
      <c r="E39" s="118" t="s">
        <v>220</v>
      </c>
      <c r="F39" s="59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265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1">
        <v>0</v>
      </c>
      <c r="W39" s="62">
        <f>SUM(F39:V39)</f>
        <v>0</v>
      </c>
    </row>
    <row r="40" spans="2:23" s="24" customFormat="1" ht="25.5" customHeight="1">
      <c r="B40" s="36"/>
      <c r="C40" s="38" t="s">
        <v>231</v>
      </c>
      <c r="D40" s="39"/>
      <c r="E40" s="40"/>
      <c r="F40" s="239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1"/>
      <c r="W40" s="119"/>
    </row>
    <row r="41" spans="2:23" s="24" customFormat="1" ht="25.5" customHeight="1">
      <c r="B41" s="36"/>
      <c r="C41" s="45"/>
      <c r="D41" s="395" t="s">
        <v>219</v>
      </c>
      <c r="E41" s="396"/>
      <c r="F41" s="51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3">
        <v>0</v>
      </c>
      <c r="W41" s="54">
        <f>SUM(F41:V41)</f>
        <v>0</v>
      </c>
    </row>
    <row r="42" spans="2:23" s="24" customFormat="1" ht="25.5" customHeight="1">
      <c r="B42" s="82"/>
      <c r="C42" s="55"/>
      <c r="D42" s="397" t="s">
        <v>220</v>
      </c>
      <c r="E42" s="398"/>
      <c r="F42" s="59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1">
        <v>0</v>
      </c>
      <c r="W42" s="62">
        <f>SUM(F42:V42)</f>
        <v>0</v>
      </c>
    </row>
    <row r="43" spans="2:23" s="24" customFormat="1" ht="25.5" customHeight="1">
      <c r="B43" s="83" t="s">
        <v>232</v>
      </c>
      <c r="C43" s="39"/>
      <c r="D43" s="39"/>
      <c r="E43" s="40"/>
      <c r="F43" s="252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4"/>
      <c r="W43" s="114"/>
    </row>
    <row r="44" spans="2:23" s="24" customFormat="1" ht="25.5" customHeight="1">
      <c r="B44" s="36"/>
      <c r="C44" s="38" t="s">
        <v>233</v>
      </c>
      <c r="D44" s="39"/>
      <c r="E44" s="40"/>
      <c r="F44" s="239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1"/>
      <c r="W44" s="119"/>
    </row>
    <row r="45" spans="2:23" s="24" customFormat="1" ht="25.5" customHeight="1">
      <c r="B45" s="36"/>
      <c r="C45" s="45"/>
      <c r="D45" s="395" t="s">
        <v>234</v>
      </c>
      <c r="E45" s="396"/>
      <c r="F45" s="51">
        <v>0</v>
      </c>
      <c r="G45" s="52">
        <v>0</v>
      </c>
      <c r="H45" s="52">
        <v>0</v>
      </c>
      <c r="I45" s="52">
        <v>0</v>
      </c>
      <c r="J45" s="52">
        <v>0</v>
      </c>
      <c r="K45" s="52">
        <v>2424</v>
      </c>
      <c r="L45" s="52">
        <v>0</v>
      </c>
      <c r="M45" s="52">
        <v>0</v>
      </c>
      <c r="N45" s="277">
        <v>0</v>
      </c>
      <c r="O45" s="52">
        <v>0</v>
      </c>
      <c r="P45" s="52">
        <v>0</v>
      </c>
      <c r="Q45" s="271">
        <v>327</v>
      </c>
      <c r="R45" s="52">
        <v>0</v>
      </c>
      <c r="S45" s="52">
        <v>0</v>
      </c>
      <c r="T45" s="52">
        <v>0</v>
      </c>
      <c r="U45" s="52">
        <v>0</v>
      </c>
      <c r="V45" s="53">
        <v>0</v>
      </c>
      <c r="W45" s="54">
        <f>SUM(F45:V45)</f>
        <v>2751</v>
      </c>
    </row>
    <row r="46" spans="2:23" s="24" customFormat="1" ht="25.5" customHeight="1">
      <c r="B46" s="36"/>
      <c r="C46" s="45"/>
      <c r="D46" s="395" t="s">
        <v>235</v>
      </c>
      <c r="E46" s="396"/>
      <c r="F46" s="51">
        <v>0</v>
      </c>
      <c r="G46" s="52">
        <v>0</v>
      </c>
      <c r="H46" s="52">
        <v>0</v>
      </c>
      <c r="I46" s="52">
        <v>0</v>
      </c>
      <c r="J46" s="52">
        <v>0</v>
      </c>
      <c r="K46" s="52">
        <v>36130</v>
      </c>
      <c r="L46" s="52">
        <v>0</v>
      </c>
      <c r="M46" s="52">
        <v>0</v>
      </c>
      <c r="N46" s="277">
        <v>0</v>
      </c>
      <c r="O46" s="52">
        <v>0</v>
      </c>
      <c r="P46" s="52">
        <v>0</v>
      </c>
      <c r="Q46" s="271">
        <v>2193</v>
      </c>
      <c r="R46" s="52">
        <v>0</v>
      </c>
      <c r="S46" s="52">
        <v>0</v>
      </c>
      <c r="T46" s="52">
        <v>0</v>
      </c>
      <c r="U46" s="52">
        <v>0</v>
      </c>
      <c r="V46" s="53">
        <v>0</v>
      </c>
      <c r="W46" s="54">
        <f>SUM(F46:V46)</f>
        <v>38323</v>
      </c>
    </row>
    <row r="47" spans="2:23" s="24" customFormat="1" ht="25.5" customHeight="1">
      <c r="B47" s="36"/>
      <c r="C47" s="45"/>
      <c r="D47" s="395" t="s">
        <v>236</v>
      </c>
      <c r="E47" s="396"/>
      <c r="F47" s="51">
        <v>0</v>
      </c>
      <c r="G47" s="52">
        <v>0</v>
      </c>
      <c r="H47" s="52">
        <v>0</v>
      </c>
      <c r="I47" s="52">
        <v>0</v>
      </c>
      <c r="J47" s="52">
        <v>0</v>
      </c>
      <c r="K47" s="52">
        <v>14905</v>
      </c>
      <c r="L47" s="52">
        <v>0</v>
      </c>
      <c r="M47" s="52">
        <v>0</v>
      </c>
      <c r="N47" s="277">
        <v>0</v>
      </c>
      <c r="O47" s="52">
        <v>0</v>
      </c>
      <c r="P47" s="52">
        <v>0</v>
      </c>
      <c r="Q47" s="271">
        <v>6706</v>
      </c>
      <c r="R47" s="52">
        <v>0</v>
      </c>
      <c r="S47" s="52">
        <v>0</v>
      </c>
      <c r="T47" s="52">
        <v>0</v>
      </c>
      <c r="U47" s="52">
        <v>0</v>
      </c>
      <c r="V47" s="53">
        <v>0</v>
      </c>
      <c r="W47" s="54">
        <f>SUM(F47:V47)</f>
        <v>21611</v>
      </c>
    </row>
    <row r="48" spans="2:23" s="24" customFormat="1" ht="25.5" customHeight="1">
      <c r="B48" s="36"/>
      <c r="C48" s="55"/>
      <c r="D48" s="389" t="s">
        <v>237</v>
      </c>
      <c r="E48" s="390"/>
      <c r="F48" s="59"/>
      <c r="G48" s="60"/>
      <c r="H48" s="60"/>
      <c r="I48" s="60"/>
      <c r="J48" s="60"/>
      <c r="K48" s="151" t="s">
        <v>271</v>
      </c>
      <c r="L48" s="151"/>
      <c r="M48" s="60"/>
      <c r="N48" s="278"/>
      <c r="O48" s="60"/>
      <c r="P48" s="60"/>
      <c r="Q48" s="151" t="s">
        <v>272</v>
      </c>
      <c r="R48" s="60"/>
      <c r="S48" s="60"/>
      <c r="T48" s="60"/>
      <c r="U48" s="60"/>
      <c r="V48" s="61"/>
      <c r="W48" s="152"/>
    </row>
    <row r="49" spans="2:23" s="24" customFormat="1" ht="25.5" customHeight="1">
      <c r="B49" s="36"/>
      <c r="C49" s="38" t="s">
        <v>238</v>
      </c>
      <c r="D49" s="39"/>
      <c r="E49" s="40"/>
      <c r="F49" s="239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1"/>
      <c r="W49" s="119"/>
    </row>
    <row r="50" spans="2:23" s="24" customFormat="1" ht="25.5" customHeight="1">
      <c r="B50" s="36"/>
      <c r="C50" s="45"/>
      <c r="D50" s="395" t="s">
        <v>239</v>
      </c>
      <c r="E50" s="396"/>
      <c r="F50" s="51">
        <v>0</v>
      </c>
      <c r="G50" s="52">
        <v>0</v>
      </c>
      <c r="H50" s="52">
        <v>0</v>
      </c>
      <c r="I50" s="52">
        <v>0</v>
      </c>
      <c r="J50" s="52">
        <v>0</v>
      </c>
      <c r="K50" s="271">
        <v>11456</v>
      </c>
      <c r="L50" s="52">
        <v>0</v>
      </c>
      <c r="M50" s="52">
        <v>0</v>
      </c>
      <c r="N50" s="271">
        <v>37484</v>
      </c>
      <c r="O50" s="52">
        <v>0</v>
      </c>
      <c r="P50" s="52">
        <v>0</v>
      </c>
      <c r="Q50" s="271">
        <v>25958</v>
      </c>
      <c r="R50" s="52">
        <v>0</v>
      </c>
      <c r="S50" s="52">
        <v>0</v>
      </c>
      <c r="T50" s="52">
        <v>0</v>
      </c>
      <c r="U50" s="52">
        <v>0</v>
      </c>
      <c r="V50" s="53">
        <v>0</v>
      </c>
      <c r="W50" s="54">
        <f>SUM(F50:V50)</f>
        <v>74898</v>
      </c>
    </row>
    <row r="51" spans="2:23" s="24" customFormat="1" ht="25.5" customHeight="1">
      <c r="B51" s="36"/>
      <c r="C51" s="45"/>
      <c r="D51" s="395" t="s">
        <v>240</v>
      </c>
      <c r="E51" s="396"/>
      <c r="F51" s="153">
        <v>0</v>
      </c>
      <c r="G51" s="154">
        <v>0</v>
      </c>
      <c r="H51" s="154">
        <v>0</v>
      </c>
      <c r="I51" s="154">
        <v>0</v>
      </c>
      <c r="J51" s="154">
        <v>0</v>
      </c>
      <c r="K51" s="271">
        <v>33051</v>
      </c>
      <c r="L51" s="154">
        <v>0</v>
      </c>
      <c r="M51" s="154">
        <v>0</v>
      </c>
      <c r="N51" s="271">
        <v>84371</v>
      </c>
      <c r="O51" s="154">
        <v>0</v>
      </c>
      <c r="P51" s="154">
        <v>0</v>
      </c>
      <c r="Q51" s="271">
        <v>30956</v>
      </c>
      <c r="R51" s="154">
        <v>0</v>
      </c>
      <c r="S51" s="154">
        <v>0</v>
      </c>
      <c r="T51" s="154">
        <v>0</v>
      </c>
      <c r="U51" s="52">
        <v>0</v>
      </c>
      <c r="V51" s="53">
        <v>0</v>
      </c>
      <c r="W51" s="54">
        <f>SUM(F51:V51)</f>
        <v>148378</v>
      </c>
    </row>
    <row r="52" spans="2:23" s="24" customFormat="1" ht="25.5" customHeight="1">
      <c r="B52" s="82"/>
      <c r="C52" s="55"/>
      <c r="D52" s="397" t="s">
        <v>241</v>
      </c>
      <c r="E52" s="398"/>
      <c r="F52" s="59">
        <v>0</v>
      </c>
      <c r="G52" s="60">
        <v>0</v>
      </c>
      <c r="H52" s="60">
        <v>0</v>
      </c>
      <c r="I52" s="60">
        <v>0</v>
      </c>
      <c r="J52" s="60">
        <v>0</v>
      </c>
      <c r="K52" s="265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265">
        <v>2397</v>
      </c>
      <c r="R52" s="60">
        <v>0</v>
      </c>
      <c r="S52" s="60">
        <v>0</v>
      </c>
      <c r="T52" s="60">
        <v>0</v>
      </c>
      <c r="U52" s="60">
        <v>0</v>
      </c>
      <c r="V52" s="61">
        <v>0</v>
      </c>
      <c r="W52" s="62">
        <f>SUM(F52:V52)</f>
        <v>2397</v>
      </c>
    </row>
    <row r="53" spans="2:23" s="24" customFormat="1" ht="25.5" customHeight="1">
      <c r="B53" s="83" t="s">
        <v>242</v>
      </c>
      <c r="C53" s="39"/>
      <c r="D53" s="39"/>
      <c r="E53" s="40"/>
      <c r="F53" s="239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1"/>
      <c r="W53" s="119"/>
    </row>
    <row r="54" spans="2:23" s="24" customFormat="1" ht="25.5" customHeight="1">
      <c r="B54" s="36"/>
      <c r="C54" s="48" t="s">
        <v>224</v>
      </c>
      <c r="D54" s="49"/>
      <c r="E54" s="50"/>
      <c r="F54" s="51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3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3">
        <v>0</v>
      </c>
      <c r="W54" s="54">
        <f>SUM(F54:V54)</f>
        <v>3</v>
      </c>
    </row>
    <row r="55" spans="2:23" s="24" customFormat="1" ht="25.5" customHeight="1">
      <c r="B55" s="36"/>
      <c r="C55" s="48" t="s">
        <v>225</v>
      </c>
      <c r="D55" s="49"/>
      <c r="E55" s="50"/>
      <c r="F55" s="51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3">
        <v>0</v>
      </c>
      <c r="W55" s="54">
        <f>SUM(F55:V55)</f>
        <v>0</v>
      </c>
    </row>
    <row r="56" spans="2:23" s="24" customFormat="1" ht="25.5" customHeight="1" thickBot="1">
      <c r="B56" s="31"/>
      <c r="C56" s="123" t="s">
        <v>226</v>
      </c>
      <c r="D56" s="124"/>
      <c r="E56" s="125"/>
      <c r="F56" s="126">
        <v>0</v>
      </c>
      <c r="G56" s="127">
        <v>0</v>
      </c>
      <c r="H56" s="127">
        <v>0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3</v>
      </c>
      <c r="O56" s="127">
        <v>0</v>
      </c>
      <c r="P56" s="127">
        <v>0</v>
      </c>
      <c r="Q56" s="127">
        <v>0</v>
      </c>
      <c r="R56" s="127">
        <v>0</v>
      </c>
      <c r="S56" s="127">
        <v>0</v>
      </c>
      <c r="T56" s="127">
        <v>0</v>
      </c>
      <c r="U56" s="127">
        <v>0</v>
      </c>
      <c r="V56" s="128">
        <v>0</v>
      </c>
      <c r="W56" s="129">
        <f>SUM(F56:V56)</f>
        <v>3</v>
      </c>
    </row>
    <row r="57" spans="2:23" s="24" customFormat="1" ht="25.5" customHeight="1">
      <c r="B57" s="2" t="s">
        <v>243</v>
      </c>
      <c r="C57" s="130"/>
      <c r="D57" s="130"/>
      <c r="E57" s="131"/>
      <c r="F57" s="245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7"/>
      <c r="W57" s="132"/>
    </row>
    <row r="58" spans="1:23" s="142" customFormat="1" ht="25.5" customHeight="1">
      <c r="A58" s="155"/>
      <c r="B58" s="156" t="s">
        <v>212</v>
      </c>
      <c r="C58" s="157"/>
      <c r="D58" s="157"/>
      <c r="E58" s="158"/>
      <c r="F58" s="110"/>
      <c r="G58" s="111">
        <v>40787</v>
      </c>
      <c r="H58" s="111"/>
      <c r="I58" s="111"/>
      <c r="J58" s="111"/>
      <c r="K58" s="111"/>
      <c r="L58" s="111"/>
      <c r="M58" s="111"/>
      <c r="N58" s="111"/>
      <c r="O58" s="111">
        <v>39538</v>
      </c>
      <c r="P58" s="111"/>
      <c r="Q58" s="111"/>
      <c r="R58" s="111"/>
      <c r="S58" s="111"/>
      <c r="T58" s="111"/>
      <c r="U58" s="111"/>
      <c r="V58" s="113"/>
      <c r="W58" s="114"/>
    </row>
    <row r="59" spans="1:23" s="142" customFormat="1" ht="25.5" customHeight="1">
      <c r="A59" s="155"/>
      <c r="B59" s="159" t="s">
        <v>4</v>
      </c>
      <c r="C59" s="160"/>
      <c r="D59" s="160"/>
      <c r="E59" s="161"/>
      <c r="F59" s="236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8"/>
      <c r="W59" s="114"/>
    </row>
    <row r="60" spans="2:23" s="24" customFormat="1" ht="25.5" customHeight="1">
      <c r="B60" s="36"/>
      <c r="C60" s="43" t="s">
        <v>214</v>
      </c>
      <c r="D60" s="80"/>
      <c r="E60" s="81"/>
      <c r="F60" s="41">
        <v>0</v>
      </c>
      <c r="G60" s="259">
        <v>3972742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259">
        <v>4676372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3">
        <v>0</v>
      </c>
      <c r="W60" s="44">
        <f>SUM(F60:V60)</f>
        <v>8649114</v>
      </c>
    </row>
    <row r="61" spans="2:23" s="24" customFormat="1" ht="25.5" customHeight="1">
      <c r="B61" s="36"/>
      <c r="C61" s="147" t="s">
        <v>215</v>
      </c>
      <c r="D61" s="108"/>
      <c r="E61" s="81"/>
      <c r="F61" s="41">
        <v>0</v>
      </c>
      <c r="G61" s="259">
        <v>8688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259">
        <v>7403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3">
        <v>0</v>
      </c>
      <c r="W61" s="44">
        <f>SUM(F61:V61)</f>
        <v>16091</v>
      </c>
    </row>
    <row r="62" spans="2:23" s="24" customFormat="1" ht="25.5" customHeight="1">
      <c r="B62" s="36"/>
      <c r="C62" s="147" t="s">
        <v>228</v>
      </c>
      <c r="D62" s="108"/>
      <c r="E62" s="81"/>
      <c r="F62" s="41">
        <v>0</v>
      </c>
      <c r="G62" s="259">
        <v>457000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259">
        <v>631686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3">
        <v>0</v>
      </c>
      <c r="W62" s="44">
        <f>SUM(F62:V62)</f>
        <v>1088686</v>
      </c>
    </row>
    <row r="63" spans="2:23" s="24" customFormat="1" ht="25.5" customHeight="1">
      <c r="B63" s="36"/>
      <c r="C63" s="147" t="s">
        <v>229</v>
      </c>
      <c r="D63" s="108"/>
      <c r="E63" s="81"/>
      <c r="F63" s="41">
        <v>0</v>
      </c>
      <c r="G63" s="259">
        <v>1091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259">
        <v>7403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3">
        <v>0</v>
      </c>
      <c r="W63" s="44">
        <f>SUM(F63:V63)</f>
        <v>8494</v>
      </c>
    </row>
    <row r="64" spans="2:23" s="24" customFormat="1" ht="25.5" customHeight="1">
      <c r="B64" s="36"/>
      <c r="C64" s="147" t="s">
        <v>273</v>
      </c>
      <c r="D64" s="108"/>
      <c r="E64" s="81"/>
      <c r="F64" s="41">
        <v>0</v>
      </c>
      <c r="G64" s="259">
        <v>448000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259">
        <v>322135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3">
        <v>0</v>
      </c>
      <c r="W64" s="44">
        <f>SUM(F64:V64)</f>
        <v>770135</v>
      </c>
    </row>
    <row r="65" spans="2:23" s="24" customFormat="1" ht="25.5" customHeight="1">
      <c r="B65" s="36"/>
      <c r="C65" s="38" t="s">
        <v>230</v>
      </c>
      <c r="D65" s="39"/>
      <c r="E65" s="40"/>
      <c r="F65" s="239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1"/>
      <c r="W65" s="119"/>
    </row>
    <row r="66" spans="2:23" s="24" customFormat="1" ht="25.5" customHeight="1">
      <c r="B66" s="36"/>
      <c r="C66" s="45"/>
      <c r="D66" s="395" t="s">
        <v>219</v>
      </c>
      <c r="E66" s="396"/>
      <c r="F66" s="51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271">
        <v>1269906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3">
        <v>0</v>
      </c>
      <c r="W66" s="54">
        <f>SUM(F66:V66)</f>
        <v>1269906</v>
      </c>
    </row>
    <row r="67" spans="2:23" s="24" customFormat="1" ht="25.5" customHeight="1">
      <c r="B67" s="36"/>
      <c r="C67" s="45"/>
      <c r="D67" s="395" t="s">
        <v>220</v>
      </c>
      <c r="E67" s="396"/>
      <c r="F67" s="51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271">
        <v>2934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3">
        <v>0</v>
      </c>
      <c r="W67" s="54">
        <f>SUM(F67:V67)</f>
        <v>2934</v>
      </c>
    </row>
    <row r="68" spans="2:23" s="24" customFormat="1" ht="25.5" customHeight="1">
      <c r="B68" s="36"/>
      <c r="C68" s="45"/>
      <c r="D68" s="149" t="s">
        <v>221</v>
      </c>
      <c r="E68" s="37"/>
      <c r="F68" s="255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7"/>
      <c r="W68" s="162"/>
    </row>
    <row r="69" spans="2:23" s="24" customFormat="1" ht="25.5" customHeight="1">
      <c r="B69" s="36"/>
      <c r="C69" s="45"/>
      <c r="D69" s="66"/>
      <c r="E69" s="74" t="s">
        <v>219</v>
      </c>
      <c r="F69" s="41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259">
        <v>576736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3">
        <v>0</v>
      </c>
      <c r="W69" s="44">
        <f>SUM(F69:V69)</f>
        <v>576736</v>
      </c>
    </row>
    <row r="70" spans="2:23" s="24" customFormat="1" ht="25.5" customHeight="1">
      <c r="B70" s="36"/>
      <c r="C70" s="55"/>
      <c r="D70" s="68"/>
      <c r="E70" s="118" t="s">
        <v>220</v>
      </c>
      <c r="F70" s="41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279">
        <v>757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3">
        <v>0</v>
      </c>
      <c r="W70" s="44">
        <f>SUM(F70:V70)</f>
        <v>757</v>
      </c>
    </row>
    <row r="71" spans="2:23" s="24" customFormat="1" ht="25.5" customHeight="1">
      <c r="B71" s="36"/>
      <c r="C71" s="38" t="s">
        <v>231</v>
      </c>
      <c r="D71" s="39"/>
      <c r="E71" s="37"/>
      <c r="F71" s="239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1"/>
      <c r="W71" s="119"/>
    </row>
    <row r="72" spans="2:23" s="24" customFormat="1" ht="25.5" customHeight="1">
      <c r="B72" s="36"/>
      <c r="C72" s="45"/>
      <c r="D72" s="399" t="s">
        <v>219</v>
      </c>
      <c r="E72" s="400"/>
      <c r="F72" s="51">
        <v>0</v>
      </c>
      <c r="G72" s="271">
        <v>3972742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271">
        <v>3406466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3">
        <v>0</v>
      </c>
      <c r="W72" s="54">
        <f>SUM(F72:V72)</f>
        <v>7379208</v>
      </c>
    </row>
    <row r="73" spans="2:23" s="24" customFormat="1" ht="25.5" customHeight="1">
      <c r="B73" s="82"/>
      <c r="C73" s="55"/>
      <c r="D73" s="389" t="s">
        <v>220</v>
      </c>
      <c r="E73" s="390"/>
      <c r="F73" s="59">
        <v>0</v>
      </c>
      <c r="G73" s="265">
        <v>8688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265">
        <v>4469</v>
      </c>
      <c r="P73" s="60">
        <v>0</v>
      </c>
      <c r="Q73" s="60">
        <v>0</v>
      </c>
      <c r="R73" s="60">
        <v>0</v>
      </c>
      <c r="S73" s="60">
        <v>0</v>
      </c>
      <c r="T73" s="60">
        <v>0</v>
      </c>
      <c r="U73" s="60">
        <v>0</v>
      </c>
      <c r="V73" s="61">
        <v>0</v>
      </c>
      <c r="W73" s="62">
        <f>SUM(F73:V73)</f>
        <v>13157</v>
      </c>
    </row>
    <row r="74" spans="2:23" s="24" customFormat="1" ht="25.5" customHeight="1">
      <c r="B74" s="83" t="s">
        <v>232</v>
      </c>
      <c r="C74" s="39"/>
      <c r="D74" s="39"/>
      <c r="E74" s="40"/>
      <c r="F74" s="252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4"/>
      <c r="W74" s="114"/>
    </row>
    <row r="75" spans="2:23" s="24" customFormat="1" ht="25.5" customHeight="1">
      <c r="B75" s="36"/>
      <c r="C75" s="38" t="s">
        <v>233</v>
      </c>
      <c r="D75" s="39"/>
      <c r="E75" s="40"/>
      <c r="F75" s="239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1"/>
      <c r="W75" s="119"/>
    </row>
    <row r="76" spans="2:23" s="24" customFormat="1" ht="25.5" customHeight="1">
      <c r="B76" s="36"/>
      <c r="C76" s="45"/>
      <c r="D76" s="395" t="s">
        <v>234</v>
      </c>
      <c r="E76" s="396"/>
      <c r="F76" s="51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271">
        <v>523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3">
        <v>0</v>
      </c>
      <c r="W76" s="54">
        <f>SUM(F76:V76)</f>
        <v>523</v>
      </c>
    </row>
    <row r="77" spans="2:23" s="24" customFormat="1" ht="25.5" customHeight="1">
      <c r="B77" s="36"/>
      <c r="C77" s="45"/>
      <c r="D77" s="395" t="s">
        <v>235</v>
      </c>
      <c r="E77" s="396"/>
      <c r="F77" s="51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271">
        <v>168500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3">
        <v>0</v>
      </c>
      <c r="W77" s="54">
        <f>SUM(F77:V77)</f>
        <v>168500</v>
      </c>
    </row>
    <row r="78" spans="2:23" s="24" customFormat="1" ht="25.5" customHeight="1">
      <c r="B78" s="36"/>
      <c r="C78" s="45"/>
      <c r="D78" s="395" t="s">
        <v>236</v>
      </c>
      <c r="E78" s="396"/>
      <c r="F78" s="51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271">
        <v>322180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3">
        <v>0</v>
      </c>
      <c r="W78" s="54">
        <f>SUM(F78:V78)</f>
        <v>322180</v>
      </c>
    </row>
    <row r="79" spans="2:23" s="24" customFormat="1" ht="25.5" customHeight="1">
      <c r="B79" s="36"/>
      <c r="C79" s="55"/>
      <c r="D79" s="389" t="s">
        <v>237</v>
      </c>
      <c r="E79" s="390"/>
      <c r="F79" s="163"/>
      <c r="G79" s="60"/>
      <c r="H79" s="60"/>
      <c r="I79" s="60"/>
      <c r="J79" s="60"/>
      <c r="K79" s="60"/>
      <c r="L79" s="60"/>
      <c r="M79" s="60"/>
      <c r="N79" s="60"/>
      <c r="O79" s="151" t="s">
        <v>271</v>
      </c>
      <c r="P79" s="60"/>
      <c r="Q79" s="60"/>
      <c r="R79" s="60"/>
      <c r="S79" s="60"/>
      <c r="T79" s="60"/>
      <c r="U79" s="60"/>
      <c r="V79" s="61"/>
      <c r="W79" s="152"/>
    </row>
    <row r="80" spans="2:23" s="24" customFormat="1" ht="25.5" customHeight="1">
      <c r="B80" s="36"/>
      <c r="C80" s="38" t="s">
        <v>238</v>
      </c>
      <c r="D80" s="39"/>
      <c r="E80" s="40"/>
      <c r="F80" s="239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1"/>
      <c r="W80" s="119"/>
    </row>
    <row r="81" spans="2:23" s="24" customFormat="1" ht="25.5" customHeight="1">
      <c r="B81" s="36"/>
      <c r="C81" s="45"/>
      <c r="D81" s="395" t="s">
        <v>239</v>
      </c>
      <c r="E81" s="396"/>
      <c r="F81" s="51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765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3">
        <v>0</v>
      </c>
      <c r="W81" s="54">
        <f>SUM(F81:V81)</f>
        <v>765</v>
      </c>
    </row>
    <row r="82" spans="2:23" s="24" customFormat="1" ht="25.5" customHeight="1">
      <c r="B82" s="36"/>
      <c r="C82" s="45"/>
      <c r="D82" s="395" t="s">
        <v>240</v>
      </c>
      <c r="E82" s="396"/>
      <c r="F82" s="51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271">
        <v>2169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3">
        <v>0</v>
      </c>
      <c r="W82" s="54">
        <f>SUM(F82:V82)</f>
        <v>2169</v>
      </c>
    </row>
    <row r="83" spans="2:23" s="24" customFormat="1" ht="25.5" customHeight="1">
      <c r="B83" s="82"/>
      <c r="C83" s="55"/>
      <c r="D83" s="397" t="s">
        <v>241</v>
      </c>
      <c r="E83" s="398"/>
      <c r="F83" s="59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265">
        <v>0</v>
      </c>
      <c r="P83" s="60">
        <v>0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  <c r="V83" s="61">
        <v>0</v>
      </c>
      <c r="W83" s="62">
        <f>SUM(F83:V83)</f>
        <v>0</v>
      </c>
    </row>
    <row r="84" spans="2:23" s="24" customFormat="1" ht="25.5" customHeight="1">
      <c r="B84" s="83" t="s">
        <v>242</v>
      </c>
      <c r="C84" s="39"/>
      <c r="D84" s="39"/>
      <c r="E84" s="40"/>
      <c r="F84" s="239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1"/>
      <c r="W84" s="119"/>
    </row>
    <row r="85" spans="2:24" s="24" customFormat="1" ht="25.5" customHeight="1">
      <c r="B85" s="36"/>
      <c r="C85" s="48" t="s">
        <v>224</v>
      </c>
      <c r="D85" s="49"/>
      <c r="E85" s="50"/>
      <c r="F85" s="51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274">
        <v>2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3">
        <v>0</v>
      </c>
      <c r="W85" s="54">
        <f>SUM(F85:V85)</f>
        <v>2</v>
      </c>
      <c r="X85" s="24">
        <f>+W85+W54+W23</f>
        <v>30</v>
      </c>
    </row>
    <row r="86" spans="2:24" s="24" customFormat="1" ht="25.5" customHeight="1">
      <c r="B86" s="36"/>
      <c r="C86" s="48" t="s">
        <v>225</v>
      </c>
      <c r="D86" s="49"/>
      <c r="E86" s="50"/>
      <c r="F86" s="51">
        <v>0</v>
      </c>
      <c r="G86" s="52">
        <v>4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274">
        <v>3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3">
        <v>0</v>
      </c>
      <c r="W86" s="54">
        <f>SUM(F86:V86)</f>
        <v>7</v>
      </c>
      <c r="X86" s="24">
        <f>+W86+W55+W24</f>
        <v>33</v>
      </c>
    </row>
    <row r="87" spans="2:24" s="24" customFormat="1" ht="25.5" customHeight="1" thickBot="1">
      <c r="B87" s="31"/>
      <c r="C87" s="123" t="s">
        <v>226</v>
      </c>
      <c r="D87" s="124"/>
      <c r="E87" s="125"/>
      <c r="F87" s="126">
        <v>0</v>
      </c>
      <c r="G87" s="127">
        <v>4</v>
      </c>
      <c r="H87" s="127">
        <v>0</v>
      </c>
      <c r="I87" s="127">
        <v>0</v>
      </c>
      <c r="J87" s="127">
        <v>0</v>
      </c>
      <c r="K87" s="127">
        <v>0</v>
      </c>
      <c r="L87" s="127">
        <v>0</v>
      </c>
      <c r="M87" s="127">
        <v>0</v>
      </c>
      <c r="N87" s="127">
        <v>0</v>
      </c>
      <c r="O87" s="276">
        <v>5</v>
      </c>
      <c r="P87" s="127">
        <v>0</v>
      </c>
      <c r="Q87" s="127">
        <v>0</v>
      </c>
      <c r="R87" s="127">
        <v>0</v>
      </c>
      <c r="S87" s="127">
        <v>0</v>
      </c>
      <c r="T87" s="127">
        <v>0</v>
      </c>
      <c r="U87" s="127">
        <v>0</v>
      </c>
      <c r="V87" s="128">
        <v>0</v>
      </c>
      <c r="W87" s="129">
        <f>SUM(F87:V87)</f>
        <v>9</v>
      </c>
      <c r="X87" s="24">
        <f>+W87+W56+W25</f>
        <v>63</v>
      </c>
    </row>
  </sheetData>
  <sheetProtection/>
  <mergeCells count="29">
    <mergeCell ref="D82:E82"/>
    <mergeCell ref="D83:E83"/>
    <mergeCell ref="D72:E72"/>
    <mergeCell ref="D73:E73"/>
    <mergeCell ref="D77:E77"/>
    <mergeCell ref="D78:E78"/>
    <mergeCell ref="D79:E79"/>
    <mergeCell ref="D81:E81"/>
    <mergeCell ref="D47:E47"/>
    <mergeCell ref="D48:E48"/>
    <mergeCell ref="D50:E50"/>
    <mergeCell ref="D51:E51"/>
    <mergeCell ref="D52:E52"/>
    <mergeCell ref="D66:E66"/>
    <mergeCell ref="D67:E67"/>
    <mergeCell ref="D76:E76"/>
    <mergeCell ref="D36:E36"/>
    <mergeCell ref="D20:E20"/>
    <mergeCell ref="D21:E21"/>
    <mergeCell ref="D35:E35"/>
    <mergeCell ref="D41:E41"/>
    <mergeCell ref="D42:E42"/>
    <mergeCell ref="D45:E45"/>
    <mergeCell ref="D46:E46"/>
    <mergeCell ref="B1:M1"/>
    <mergeCell ref="W4:W5"/>
    <mergeCell ref="D14:E14"/>
    <mergeCell ref="D15:E15"/>
    <mergeCell ref="C11:D11"/>
  </mergeCells>
  <printOptions/>
  <pageMargins left="0.7480314960629921" right="0.7480314960629921" top="0.8267716535433072" bottom="0.4724409448818898" header="0.7874015748031497" footer="0.1968503937007874"/>
  <pageSetup errors="blank" horizontalDpi="600" verticalDpi="600" orientation="landscape" pageOrder="overThenDown" paperSize="9" scale="38" r:id="rId2"/>
  <headerFooter alignWithMargins="0">
    <oddFooter>&amp;C&amp;"ＭＳ Ｐゴシック,太字"&amp;28９　宅地造成事業</oddFooter>
  </headerFooter>
  <rowBreaks count="1" manualBreakCount="1">
    <brk id="56" min="1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AB95"/>
  <sheetViews>
    <sheetView showZeros="0" view="pageBreakPreview" zoomScale="75" zoomScaleSheetLayoutView="75" zoomScalePageLayoutView="0" workbookViewId="0" topLeftCell="A1">
      <pane xSplit="7" ySplit="4" topLeftCell="H5" activePane="bottomRight" state="frozen"/>
      <selection pane="topLeft" activeCell="E63" sqref="E63"/>
      <selection pane="topRight" activeCell="E63" sqref="E63"/>
      <selection pane="bottomLeft" activeCell="E63" sqref="E63"/>
      <selection pane="bottomRight" activeCell="E4" sqref="E4"/>
    </sheetView>
  </sheetViews>
  <sheetFormatPr defaultColWidth="9.00390625" defaultRowHeight="13.5"/>
  <cols>
    <col min="1" max="1" width="4.25390625" style="24" customWidth="1"/>
    <col min="2" max="4" width="4.00390625" style="24" customWidth="1"/>
    <col min="5" max="5" width="9.00390625" style="24" customWidth="1"/>
    <col min="6" max="6" width="11.625" style="24" customWidth="1"/>
    <col min="7" max="7" width="16.00390625" style="24" customWidth="1"/>
    <col min="8" max="24" width="23.625" style="24" customWidth="1"/>
    <col min="25" max="26" width="25.75390625" style="24" customWidth="1"/>
    <col min="27" max="28" width="6.25390625" style="24" customWidth="1"/>
    <col min="29" max="30" width="25.75390625" style="24" customWidth="1"/>
    <col min="31" max="42" width="10.625" style="24" customWidth="1"/>
    <col min="43" max="16384" width="9.00390625" style="24" customWidth="1"/>
  </cols>
  <sheetData>
    <row r="2" spans="2:25" ht="26.25" customHeight="1" thickBot="1">
      <c r="B2" s="4" t="s">
        <v>50</v>
      </c>
      <c r="D2" s="25"/>
      <c r="E2" s="25"/>
      <c r="F2" s="25"/>
      <c r="G2" s="25"/>
      <c r="Q2" s="26" t="s">
        <v>100</v>
      </c>
      <c r="R2" s="26"/>
      <c r="Y2" s="26" t="s">
        <v>100</v>
      </c>
    </row>
    <row r="3" spans="2:25" ht="13.5">
      <c r="B3" s="27"/>
      <c r="C3" s="28"/>
      <c r="D3" s="28"/>
      <c r="E3" s="28"/>
      <c r="F3" s="28"/>
      <c r="G3" s="29" t="s">
        <v>142</v>
      </c>
      <c r="H3" s="166" t="s">
        <v>43</v>
      </c>
      <c r="I3" s="166" t="s">
        <v>88</v>
      </c>
      <c r="J3" s="166" t="s">
        <v>86</v>
      </c>
      <c r="K3" s="166" t="s">
        <v>44</v>
      </c>
      <c r="L3" s="166" t="s">
        <v>45</v>
      </c>
      <c r="M3" s="166" t="s">
        <v>46</v>
      </c>
      <c r="N3" s="166" t="s">
        <v>254</v>
      </c>
      <c r="O3" s="166" t="s">
        <v>34</v>
      </c>
      <c r="P3" s="166" t="s">
        <v>90</v>
      </c>
      <c r="Q3" s="166" t="s">
        <v>35</v>
      </c>
      <c r="R3" s="166" t="s">
        <v>36</v>
      </c>
      <c r="S3" s="166" t="s">
        <v>37</v>
      </c>
      <c r="T3" s="166" t="s">
        <v>38</v>
      </c>
      <c r="U3" s="166" t="s">
        <v>39</v>
      </c>
      <c r="V3" s="166" t="s">
        <v>40</v>
      </c>
      <c r="W3" s="166" t="s">
        <v>41</v>
      </c>
      <c r="X3" s="167" t="s">
        <v>42</v>
      </c>
      <c r="Y3" s="387" t="s">
        <v>64</v>
      </c>
    </row>
    <row r="4" spans="2:25" ht="14.25" thickBot="1">
      <c r="B4" s="31"/>
      <c r="C4" s="32" t="s">
        <v>143</v>
      </c>
      <c r="D4" s="32"/>
      <c r="E4" s="32"/>
      <c r="F4" s="32"/>
      <c r="G4" s="33"/>
      <c r="H4" s="168" t="s">
        <v>248</v>
      </c>
      <c r="I4" s="168" t="s">
        <v>249</v>
      </c>
      <c r="J4" s="168" t="s">
        <v>250</v>
      </c>
      <c r="K4" s="168" t="s">
        <v>251</v>
      </c>
      <c r="L4" s="168" t="s">
        <v>252</v>
      </c>
      <c r="M4" s="168" t="s">
        <v>253</v>
      </c>
      <c r="N4" s="168" t="s">
        <v>255</v>
      </c>
      <c r="O4" s="168" t="s">
        <v>256</v>
      </c>
      <c r="P4" s="168" t="s">
        <v>257</v>
      </c>
      <c r="Q4" s="168" t="s">
        <v>258</v>
      </c>
      <c r="R4" s="168" t="s">
        <v>259</v>
      </c>
      <c r="S4" s="168" t="s">
        <v>260</v>
      </c>
      <c r="T4" s="168" t="s">
        <v>261</v>
      </c>
      <c r="U4" s="168" t="s">
        <v>262</v>
      </c>
      <c r="V4" s="168" t="s">
        <v>263</v>
      </c>
      <c r="W4" s="168" t="s">
        <v>264</v>
      </c>
      <c r="X4" s="169" t="s">
        <v>265</v>
      </c>
      <c r="Y4" s="388"/>
    </row>
    <row r="5" spans="2:25" ht="13.5">
      <c r="B5" s="36" t="s">
        <v>144</v>
      </c>
      <c r="C5" s="25"/>
      <c r="D5" s="25"/>
      <c r="E5" s="25"/>
      <c r="F5" s="25"/>
      <c r="G5" s="37"/>
      <c r="H5" s="293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5"/>
      <c r="Y5" s="296"/>
    </row>
    <row r="6" spans="2:25" ht="13.5">
      <c r="B6" s="36"/>
      <c r="C6" s="38" t="s">
        <v>145</v>
      </c>
      <c r="D6" s="39"/>
      <c r="E6" s="39"/>
      <c r="F6" s="39"/>
      <c r="G6" s="40"/>
      <c r="H6" s="297">
        <v>119446</v>
      </c>
      <c r="I6" s="298">
        <v>0</v>
      </c>
      <c r="J6" s="298">
        <v>264831</v>
      </c>
      <c r="K6" s="298">
        <v>54427</v>
      </c>
      <c r="L6" s="298">
        <v>16111</v>
      </c>
      <c r="M6" s="298">
        <v>36241</v>
      </c>
      <c r="N6" s="298">
        <v>50</v>
      </c>
      <c r="O6" s="298">
        <v>12087</v>
      </c>
      <c r="P6" s="298">
        <v>305064</v>
      </c>
      <c r="Q6" s="298">
        <v>714904</v>
      </c>
      <c r="R6" s="298">
        <v>82</v>
      </c>
      <c r="S6" s="298">
        <v>5398</v>
      </c>
      <c r="T6" s="298">
        <v>14851</v>
      </c>
      <c r="U6" s="298">
        <v>0</v>
      </c>
      <c r="V6" s="298">
        <v>347490</v>
      </c>
      <c r="W6" s="298">
        <v>373922</v>
      </c>
      <c r="X6" s="299">
        <v>26689</v>
      </c>
      <c r="Y6" s="300">
        <f>SUM(H6:X6)</f>
        <v>2291593</v>
      </c>
    </row>
    <row r="7" spans="2:25" ht="13.5">
      <c r="B7" s="36"/>
      <c r="C7" s="45"/>
      <c r="D7" s="38" t="s">
        <v>146</v>
      </c>
      <c r="E7" s="39"/>
      <c r="F7" s="39"/>
      <c r="G7" s="40"/>
      <c r="H7" s="301">
        <v>119339</v>
      </c>
      <c r="I7" s="302">
        <v>0</v>
      </c>
      <c r="J7" s="302">
        <v>264793</v>
      </c>
      <c r="K7" s="302">
        <v>42876</v>
      </c>
      <c r="L7" s="302">
        <v>0</v>
      </c>
      <c r="M7" s="302">
        <v>36130</v>
      </c>
      <c r="N7" s="302">
        <v>0</v>
      </c>
      <c r="O7" s="302">
        <v>0</v>
      </c>
      <c r="P7" s="302">
        <v>0</v>
      </c>
      <c r="Q7" s="302">
        <v>329392</v>
      </c>
      <c r="R7" s="302">
        <v>80</v>
      </c>
      <c r="S7" s="302">
        <v>2193</v>
      </c>
      <c r="T7" s="302">
        <v>12846</v>
      </c>
      <c r="U7" s="302">
        <v>0</v>
      </c>
      <c r="V7" s="302">
        <v>248721</v>
      </c>
      <c r="W7" s="302">
        <v>373922</v>
      </c>
      <c r="X7" s="303">
        <v>19654</v>
      </c>
      <c r="Y7" s="304">
        <f aca="true" t="shared" si="0" ref="Y7:Y26">SUM(H7:X7)</f>
        <v>1449946</v>
      </c>
    </row>
    <row r="8" spans="2:25" ht="13.5">
      <c r="B8" s="36"/>
      <c r="C8" s="45"/>
      <c r="D8" s="45"/>
      <c r="E8" s="48" t="s">
        <v>147</v>
      </c>
      <c r="F8" s="49"/>
      <c r="G8" s="50"/>
      <c r="H8" s="305">
        <v>119339</v>
      </c>
      <c r="I8" s="306">
        <v>0</v>
      </c>
      <c r="J8" s="306">
        <v>264793</v>
      </c>
      <c r="K8" s="306">
        <v>42136</v>
      </c>
      <c r="L8" s="306">
        <v>0</v>
      </c>
      <c r="M8" s="306">
        <v>36130</v>
      </c>
      <c r="N8" s="306">
        <v>0</v>
      </c>
      <c r="O8" s="306">
        <v>0</v>
      </c>
      <c r="P8" s="306">
        <v>0</v>
      </c>
      <c r="Q8" s="306">
        <v>328916</v>
      </c>
      <c r="R8" s="306">
        <v>80</v>
      </c>
      <c r="S8" s="306">
        <v>2193</v>
      </c>
      <c r="T8" s="306">
        <v>12800</v>
      </c>
      <c r="U8" s="306">
        <v>0</v>
      </c>
      <c r="V8" s="306">
        <v>248721</v>
      </c>
      <c r="W8" s="306">
        <v>373922</v>
      </c>
      <c r="X8" s="307">
        <v>19654</v>
      </c>
      <c r="Y8" s="308">
        <f t="shared" si="0"/>
        <v>1448684</v>
      </c>
    </row>
    <row r="9" spans="2:25" ht="13.5">
      <c r="B9" s="36"/>
      <c r="C9" s="45"/>
      <c r="D9" s="45"/>
      <c r="E9" s="48" t="s">
        <v>148</v>
      </c>
      <c r="F9" s="49"/>
      <c r="G9" s="50"/>
      <c r="H9" s="309">
        <v>0</v>
      </c>
      <c r="I9" s="310">
        <v>0</v>
      </c>
      <c r="J9" s="310">
        <v>0</v>
      </c>
      <c r="K9" s="310">
        <v>0</v>
      </c>
      <c r="L9" s="310">
        <v>0</v>
      </c>
      <c r="M9" s="310">
        <v>0</v>
      </c>
      <c r="N9" s="310">
        <v>0</v>
      </c>
      <c r="O9" s="310">
        <v>0</v>
      </c>
      <c r="P9" s="310">
        <v>0</v>
      </c>
      <c r="Q9" s="310">
        <v>0</v>
      </c>
      <c r="R9" s="310">
        <v>0</v>
      </c>
      <c r="S9" s="310">
        <v>0</v>
      </c>
      <c r="T9" s="310">
        <v>0</v>
      </c>
      <c r="U9" s="310">
        <v>0</v>
      </c>
      <c r="V9" s="310">
        <v>0</v>
      </c>
      <c r="W9" s="310">
        <v>0</v>
      </c>
      <c r="X9" s="311">
        <v>0</v>
      </c>
      <c r="Y9" s="308">
        <f t="shared" si="0"/>
        <v>0</v>
      </c>
    </row>
    <row r="10" spans="2:25" ht="13.5">
      <c r="B10" s="36"/>
      <c r="C10" s="45"/>
      <c r="D10" s="55"/>
      <c r="E10" s="56" t="s">
        <v>101</v>
      </c>
      <c r="F10" s="57"/>
      <c r="G10" s="58"/>
      <c r="H10" s="312">
        <v>0</v>
      </c>
      <c r="I10" s="313">
        <v>0</v>
      </c>
      <c r="J10" s="313">
        <v>0</v>
      </c>
      <c r="K10" s="313">
        <v>740</v>
      </c>
      <c r="L10" s="313">
        <v>0</v>
      </c>
      <c r="M10" s="313">
        <v>0</v>
      </c>
      <c r="N10" s="313">
        <v>0</v>
      </c>
      <c r="O10" s="313">
        <v>0</v>
      </c>
      <c r="P10" s="313">
        <v>0</v>
      </c>
      <c r="Q10" s="313">
        <v>476</v>
      </c>
      <c r="R10" s="313">
        <v>0</v>
      </c>
      <c r="S10" s="313">
        <v>0</v>
      </c>
      <c r="T10" s="313">
        <v>46</v>
      </c>
      <c r="U10" s="313">
        <v>0</v>
      </c>
      <c r="V10" s="313">
        <v>0</v>
      </c>
      <c r="W10" s="313">
        <v>0</v>
      </c>
      <c r="X10" s="314">
        <v>0</v>
      </c>
      <c r="Y10" s="315">
        <f t="shared" si="0"/>
        <v>1262</v>
      </c>
    </row>
    <row r="11" spans="2:25" ht="13.5">
      <c r="B11" s="36"/>
      <c r="C11" s="45"/>
      <c r="D11" s="45" t="s">
        <v>149</v>
      </c>
      <c r="E11" s="25"/>
      <c r="F11" s="25"/>
      <c r="G11" s="37"/>
      <c r="H11" s="316">
        <v>107</v>
      </c>
      <c r="I11" s="317">
        <v>0</v>
      </c>
      <c r="J11" s="317">
        <v>38</v>
      </c>
      <c r="K11" s="317">
        <v>11551</v>
      </c>
      <c r="L11" s="317">
        <v>16111</v>
      </c>
      <c r="M11" s="317">
        <v>111</v>
      </c>
      <c r="N11" s="317">
        <v>50</v>
      </c>
      <c r="O11" s="317">
        <v>12087</v>
      </c>
      <c r="P11" s="317">
        <v>305064</v>
      </c>
      <c r="Q11" s="317">
        <v>385512</v>
      </c>
      <c r="R11" s="317">
        <v>2</v>
      </c>
      <c r="S11" s="317">
        <v>3205</v>
      </c>
      <c r="T11" s="317">
        <v>2005</v>
      </c>
      <c r="U11" s="317">
        <v>0</v>
      </c>
      <c r="V11" s="317">
        <v>98769</v>
      </c>
      <c r="W11" s="317">
        <v>0</v>
      </c>
      <c r="X11" s="318">
        <v>7035</v>
      </c>
      <c r="Y11" s="304">
        <f t="shared" si="0"/>
        <v>841647</v>
      </c>
    </row>
    <row r="12" spans="2:25" ht="13.5">
      <c r="B12" s="36"/>
      <c r="C12" s="45"/>
      <c r="D12" s="45"/>
      <c r="E12" s="48" t="s">
        <v>150</v>
      </c>
      <c r="F12" s="49"/>
      <c r="G12" s="50"/>
      <c r="H12" s="309">
        <v>0</v>
      </c>
      <c r="I12" s="310">
        <v>0</v>
      </c>
      <c r="J12" s="310">
        <v>0</v>
      </c>
      <c r="K12" s="310">
        <v>0</v>
      </c>
      <c r="L12" s="310">
        <v>0</v>
      </c>
      <c r="M12" s="310">
        <v>0</v>
      </c>
      <c r="N12" s="310">
        <v>0</v>
      </c>
      <c r="O12" s="310">
        <v>0</v>
      </c>
      <c r="P12" s="310">
        <v>0</v>
      </c>
      <c r="Q12" s="310">
        <v>118633</v>
      </c>
      <c r="R12" s="310">
        <v>0</v>
      </c>
      <c r="S12" s="310">
        <v>0</v>
      </c>
      <c r="T12" s="310">
        <v>0</v>
      </c>
      <c r="U12" s="310">
        <v>0</v>
      </c>
      <c r="V12" s="310">
        <v>0</v>
      </c>
      <c r="W12" s="310">
        <v>0</v>
      </c>
      <c r="X12" s="311">
        <v>0</v>
      </c>
      <c r="Y12" s="308">
        <f t="shared" si="0"/>
        <v>118633</v>
      </c>
    </row>
    <row r="13" spans="2:25" ht="13.5">
      <c r="B13" s="36"/>
      <c r="C13" s="45"/>
      <c r="D13" s="45"/>
      <c r="E13" s="48" t="s">
        <v>151</v>
      </c>
      <c r="F13" s="49"/>
      <c r="G13" s="50"/>
      <c r="H13" s="309">
        <v>0</v>
      </c>
      <c r="I13" s="310">
        <v>0</v>
      </c>
      <c r="J13" s="310">
        <v>0</v>
      </c>
      <c r="K13" s="310">
        <v>0</v>
      </c>
      <c r="L13" s="310">
        <v>0</v>
      </c>
      <c r="M13" s="310">
        <v>0</v>
      </c>
      <c r="N13" s="310">
        <v>0</v>
      </c>
      <c r="O13" s="310">
        <v>0</v>
      </c>
      <c r="P13" s="310">
        <v>0</v>
      </c>
      <c r="Q13" s="310">
        <v>0</v>
      </c>
      <c r="R13" s="310">
        <v>0</v>
      </c>
      <c r="S13" s="310">
        <v>0</v>
      </c>
      <c r="T13" s="310">
        <v>0</v>
      </c>
      <c r="U13" s="310">
        <v>0</v>
      </c>
      <c r="V13" s="310">
        <v>0</v>
      </c>
      <c r="W13" s="310">
        <v>0</v>
      </c>
      <c r="X13" s="311">
        <v>0</v>
      </c>
      <c r="Y13" s="308">
        <f t="shared" si="0"/>
        <v>0</v>
      </c>
    </row>
    <row r="14" spans="2:25" ht="13.5">
      <c r="B14" s="36"/>
      <c r="C14" s="45"/>
      <c r="D14" s="45"/>
      <c r="E14" s="48" t="s">
        <v>152</v>
      </c>
      <c r="F14" s="49"/>
      <c r="G14" s="50"/>
      <c r="H14" s="309">
        <v>0</v>
      </c>
      <c r="I14" s="310">
        <v>0</v>
      </c>
      <c r="J14" s="310">
        <v>0</v>
      </c>
      <c r="K14" s="310">
        <v>11531</v>
      </c>
      <c r="L14" s="310">
        <v>16110</v>
      </c>
      <c r="M14" s="310">
        <v>0</v>
      </c>
      <c r="N14" s="310">
        <v>50</v>
      </c>
      <c r="O14" s="310">
        <v>12087</v>
      </c>
      <c r="P14" s="310">
        <v>3358</v>
      </c>
      <c r="Q14" s="310">
        <v>266733</v>
      </c>
      <c r="R14" s="310">
        <v>0</v>
      </c>
      <c r="S14" s="310">
        <v>3205</v>
      </c>
      <c r="T14" s="310">
        <v>1989</v>
      </c>
      <c r="U14" s="310">
        <v>0</v>
      </c>
      <c r="V14" s="310">
        <v>98605</v>
      </c>
      <c r="W14" s="310">
        <v>0</v>
      </c>
      <c r="X14" s="311">
        <v>7035</v>
      </c>
      <c r="Y14" s="308">
        <f t="shared" si="0"/>
        <v>420703</v>
      </c>
    </row>
    <row r="15" spans="2:25" ht="13.5">
      <c r="B15" s="36"/>
      <c r="C15" s="55"/>
      <c r="D15" s="55"/>
      <c r="E15" s="56" t="s">
        <v>153</v>
      </c>
      <c r="F15" s="57"/>
      <c r="G15" s="58"/>
      <c r="H15" s="312">
        <v>107</v>
      </c>
      <c r="I15" s="313">
        <v>0</v>
      </c>
      <c r="J15" s="313">
        <v>38</v>
      </c>
      <c r="K15" s="313">
        <v>20</v>
      </c>
      <c r="L15" s="313">
        <v>1</v>
      </c>
      <c r="M15" s="313">
        <v>111</v>
      </c>
      <c r="N15" s="313">
        <v>0</v>
      </c>
      <c r="O15" s="313">
        <v>0</v>
      </c>
      <c r="P15" s="313">
        <v>301706</v>
      </c>
      <c r="Q15" s="313">
        <v>146</v>
      </c>
      <c r="R15" s="313">
        <v>2</v>
      </c>
      <c r="S15" s="313">
        <v>0</v>
      </c>
      <c r="T15" s="313">
        <v>16</v>
      </c>
      <c r="U15" s="313">
        <v>0</v>
      </c>
      <c r="V15" s="313">
        <v>164</v>
      </c>
      <c r="W15" s="313">
        <v>0</v>
      </c>
      <c r="X15" s="314">
        <v>0</v>
      </c>
      <c r="Y15" s="315">
        <f t="shared" si="0"/>
        <v>302311</v>
      </c>
    </row>
    <row r="16" spans="2:25" ht="13.5">
      <c r="B16" s="36"/>
      <c r="C16" s="38" t="s">
        <v>154</v>
      </c>
      <c r="D16" s="39"/>
      <c r="E16" s="39"/>
      <c r="F16" s="39"/>
      <c r="G16" s="40"/>
      <c r="H16" s="319">
        <v>5832</v>
      </c>
      <c r="I16" s="320">
        <v>0</v>
      </c>
      <c r="J16" s="320">
        <v>6484</v>
      </c>
      <c r="K16" s="320">
        <v>11724</v>
      </c>
      <c r="L16" s="320">
        <v>634</v>
      </c>
      <c r="M16" s="320">
        <v>918</v>
      </c>
      <c r="N16" s="320">
        <v>50</v>
      </c>
      <c r="O16" s="320">
        <v>12087</v>
      </c>
      <c r="P16" s="320">
        <v>31058</v>
      </c>
      <c r="Q16" s="320">
        <v>383325</v>
      </c>
      <c r="R16" s="320">
        <v>0</v>
      </c>
      <c r="S16" s="320">
        <v>6408</v>
      </c>
      <c r="T16" s="320">
        <v>8586</v>
      </c>
      <c r="U16" s="320">
        <v>0</v>
      </c>
      <c r="V16" s="320">
        <v>55269</v>
      </c>
      <c r="W16" s="320">
        <v>15769</v>
      </c>
      <c r="X16" s="321">
        <v>7035</v>
      </c>
      <c r="Y16" s="300">
        <f t="shared" si="0"/>
        <v>545179</v>
      </c>
    </row>
    <row r="17" spans="2:28" ht="13.5">
      <c r="B17" s="36"/>
      <c r="C17" s="45"/>
      <c r="D17" s="38" t="s">
        <v>155</v>
      </c>
      <c r="E17" s="39"/>
      <c r="F17" s="39"/>
      <c r="G17" s="40"/>
      <c r="H17" s="316">
        <v>0</v>
      </c>
      <c r="I17" s="317">
        <v>0</v>
      </c>
      <c r="J17" s="317">
        <v>84</v>
      </c>
      <c r="K17" s="317">
        <v>0</v>
      </c>
      <c r="L17" s="317">
        <v>454</v>
      </c>
      <c r="M17" s="317">
        <v>918</v>
      </c>
      <c r="N17" s="317">
        <v>50</v>
      </c>
      <c r="O17" s="317">
        <v>0</v>
      </c>
      <c r="P17" s="317">
        <v>31058</v>
      </c>
      <c r="Q17" s="317">
        <v>218363</v>
      </c>
      <c r="R17" s="317">
        <v>0</v>
      </c>
      <c r="S17" s="317">
        <v>4649</v>
      </c>
      <c r="T17" s="317">
        <v>146</v>
      </c>
      <c r="U17" s="317">
        <v>0</v>
      </c>
      <c r="V17" s="317">
        <v>55269</v>
      </c>
      <c r="W17" s="317">
        <v>8527</v>
      </c>
      <c r="X17" s="318">
        <v>7035</v>
      </c>
      <c r="Y17" s="304">
        <f t="shared" si="0"/>
        <v>326553</v>
      </c>
      <c r="AA17" s="408"/>
      <c r="AB17" s="408"/>
    </row>
    <row r="18" spans="2:25" ht="13.5">
      <c r="B18" s="36"/>
      <c r="C18" s="45"/>
      <c r="D18" s="45"/>
      <c r="E18" s="48" t="s">
        <v>156</v>
      </c>
      <c r="F18" s="49"/>
      <c r="G18" s="50"/>
      <c r="H18" s="309">
        <v>0</v>
      </c>
      <c r="I18" s="310">
        <v>0</v>
      </c>
      <c r="J18" s="310">
        <v>0</v>
      </c>
      <c r="K18" s="310">
        <v>0</v>
      </c>
      <c r="L18" s="310">
        <v>0</v>
      </c>
      <c r="M18" s="310">
        <v>0</v>
      </c>
      <c r="N18" s="310">
        <v>0</v>
      </c>
      <c r="O18" s="310">
        <v>0</v>
      </c>
      <c r="P18" s="310">
        <v>26926</v>
      </c>
      <c r="Q18" s="310">
        <v>107402</v>
      </c>
      <c r="R18" s="310">
        <v>0</v>
      </c>
      <c r="S18" s="310">
        <v>0</v>
      </c>
      <c r="T18" s="310">
        <v>0</v>
      </c>
      <c r="U18" s="310">
        <v>0</v>
      </c>
      <c r="V18" s="310">
        <v>36878</v>
      </c>
      <c r="W18" s="310">
        <v>8527</v>
      </c>
      <c r="X18" s="311">
        <v>0</v>
      </c>
      <c r="Y18" s="308">
        <f t="shared" si="0"/>
        <v>179733</v>
      </c>
    </row>
    <row r="19" spans="2:25" ht="13.5">
      <c r="B19" s="36"/>
      <c r="C19" s="45"/>
      <c r="D19" s="45"/>
      <c r="E19" s="48" t="s">
        <v>157</v>
      </c>
      <c r="F19" s="49"/>
      <c r="G19" s="50"/>
      <c r="H19" s="309">
        <v>0</v>
      </c>
      <c r="I19" s="310">
        <v>0</v>
      </c>
      <c r="J19" s="310">
        <v>0</v>
      </c>
      <c r="K19" s="310">
        <v>0</v>
      </c>
      <c r="L19" s="310">
        <v>0</v>
      </c>
      <c r="M19" s="310">
        <v>0</v>
      </c>
      <c r="N19" s="310">
        <v>0</v>
      </c>
      <c r="O19" s="310">
        <v>0</v>
      </c>
      <c r="P19" s="310">
        <v>0</v>
      </c>
      <c r="Q19" s="310">
        <v>0</v>
      </c>
      <c r="R19" s="310">
        <v>0</v>
      </c>
      <c r="S19" s="310">
        <v>0</v>
      </c>
      <c r="T19" s="310">
        <v>0</v>
      </c>
      <c r="U19" s="310">
        <v>0</v>
      </c>
      <c r="V19" s="310">
        <v>0</v>
      </c>
      <c r="W19" s="310">
        <v>0</v>
      </c>
      <c r="X19" s="311">
        <v>0</v>
      </c>
      <c r="Y19" s="308">
        <f t="shared" si="0"/>
        <v>0</v>
      </c>
    </row>
    <row r="20" spans="2:25" ht="13.5">
      <c r="B20" s="36"/>
      <c r="C20" s="45"/>
      <c r="D20" s="55"/>
      <c r="E20" s="56" t="s">
        <v>101</v>
      </c>
      <c r="F20" s="57"/>
      <c r="G20" s="58"/>
      <c r="H20" s="312">
        <v>0</v>
      </c>
      <c r="I20" s="313">
        <v>0</v>
      </c>
      <c r="J20" s="313">
        <v>84</v>
      </c>
      <c r="K20" s="313">
        <v>0</v>
      </c>
      <c r="L20" s="313">
        <v>454</v>
      </c>
      <c r="M20" s="313">
        <v>918</v>
      </c>
      <c r="N20" s="313">
        <v>50</v>
      </c>
      <c r="O20" s="313">
        <v>0</v>
      </c>
      <c r="P20" s="313">
        <v>4132</v>
      </c>
      <c r="Q20" s="313">
        <v>110961</v>
      </c>
      <c r="R20" s="313">
        <v>0</v>
      </c>
      <c r="S20" s="313">
        <v>4649</v>
      </c>
      <c r="T20" s="313">
        <v>146</v>
      </c>
      <c r="U20" s="313">
        <v>0</v>
      </c>
      <c r="V20" s="313">
        <v>18391</v>
      </c>
      <c r="W20" s="313">
        <v>0</v>
      </c>
      <c r="X20" s="314">
        <v>7035</v>
      </c>
      <c r="Y20" s="315">
        <f t="shared" si="0"/>
        <v>146820</v>
      </c>
    </row>
    <row r="21" spans="2:25" ht="13.5">
      <c r="B21" s="36"/>
      <c r="C21" s="45"/>
      <c r="D21" s="45" t="s">
        <v>158</v>
      </c>
      <c r="E21" s="25"/>
      <c r="F21" s="25"/>
      <c r="G21" s="37"/>
      <c r="H21" s="316">
        <v>5832</v>
      </c>
      <c r="I21" s="317">
        <v>0</v>
      </c>
      <c r="J21" s="317">
        <v>6400</v>
      </c>
      <c r="K21" s="317">
        <v>11724</v>
      </c>
      <c r="L21" s="317">
        <v>180</v>
      </c>
      <c r="M21" s="317">
        <v>0</v>
      </c>
      <c r="N21" s="317">
        <v>0</v>
      </c>
      <c r="O21" s="317">
        <v>12087</v>
      </c>
      <c r="P21" s="317">
        <v>0</v>
      </c>
      <c r="Q21" s="317">
        <v>164962</v>
      </c>
      <c r="R21" s="317">
        <v>0</v>
      </c>
      <c r="S21" s="317">
        <v>1759</v>
      </c>
      <c r="T21" s="317">
        <v>8440</v>
      </c>
      <c r="U21" s="317">
        <v>0</v>
      </c>
      <c r="V21" s="317">
        <v>0</v>
      </c>
      <c r="W21" s="317">
        <v>7242</v>
      </c>
      <c r="X21" s="318">
        <v>0</v>
      </c>
      <c r="Y21" s="304">
        <f t="shared" si="0"/>
        <v>218626</v>
      </c>
    </row>
    <row r="22" spans="2:25" ht="13.5">
      <c r="B22" s="36"/>
      <c r="C22" s="45"/>
      <c r="D22" s="45"/>
      <c r="E22" s="63" t="s">
        <v>159</v>
      </c>
      <c r="F22" s="64"/>
      <c r="G22" s="65"/>
      <c r="H22" s="322">
        <v>5832</v>
      </c>
      <c r="I22" s="323">
        <v>0</v>
      </c>
      <c r="J22" s="323">
        <v>6400</v>
      </c>
      <c r="K22" s="323">
        <v>11724</v>
      </c>
      <c r="L22" s="323">
        <v>180</v>
      </c>
      <c r="M22" s="323">
        <v>0</v>
      </c>
      <c r="N22" s="323">
        <v>0</v>
      </c>
      <c r="O22" s="323">
        <v>12087</v>
      </c>
      <c r="P22" s="323">
        <v>0</v>
      </c>
      <c r="Q22" s="323">
        <v>164962</v>
      </c>
      <c r="R22" s="323">
        <v>0</v>
      </c>
      <c r="S22" s="323">
        <v>1759</v>
      </c>
      <c r="T22" s="323">
        <v>4416</v>
      </c>
      <c r="U22" s="323">
        <v>0</v>
      </c>
      <c r="V22" s="323">
        <v>0</v>
      </c>
      <c r="W22" s="323">
        <v>7242</v>
      </c>
      <c r="X22" s="324">
        <v>0</v>
      </c>
      <c r="Y22" s="325">
        <f t="shared" si="0"/>
        <v>214602</v>
      </c>
    </row>
    <row r="23" spans="2:25" ht="13.5">
      <c r="B23" s="36"/>
      <c r="C23" s="45"/>
      <c r="D23" s="45"/>
      <c r="E23" s="66"/>
      <c r="F23" s="48" t="s">
        <v>160</v>
      </c>
      <c r="G23" s="50"/>
      <c r="H23" s="309">
        <v>5832</v>
      </c>
      <c r="I23" s="310">
        <v>0</v>
      </c>
      <c r="J23" s="310">
        <v>6400</v>
      </c>
      <c r="K23" s="310">
        <v>11724</v>
      </c>
      <c r="L23" s="310">
        <v>180</v>
      </c>
      <c r="M23" s="310">
        <v>0</v>
      </c>
      <c r="N23" s="310">
        <v>0</v>
      </c>
      <c r="O23" s="310">
        <v>12087</v>
      </c>
      <c r="P23" s="310">
        <v>0</v>
      </c>
      <c r="Q23" s="310">
        <v>164962</v>
      </c>
      <c r="R23" s="310">
        <v>0</v>
      </c>
      <c r="S23" s="310">
        <v>1759</v>
      </c>
      <c r="T23" s="310">
        <v>4416</v>
      </c>
      <c r="U23" s="310">
        <v>0</v>
      </c>
      <c r="V23" s="310">
        <v>0</v>
      </c>
      <c r="W23" s="310">
        <v>7242</v>
      </c>
      <c r="X23" s="311">
        <v>0</v>
      </c>
      <c r="Y23" s="308">
        <f t="shared" si="0"/>
        <v>214602</v>
      </c>
    </row>
    <row r="24" spans="2:25" ht="13.5">
      <c r="B24" s="36"/>
      <c r="C24" s="45"/>
      <c r="D24" s="45"/>
      <c r="E24" s="67"/>
      <c r="F24" s="48" t="s">
        <v>246</v>
      </c>
      <c r="G24" s="50"/>
      <c r="H24" s="309">
        <v>0</v>
      </c>
      <c r="I24" s="310">
        <v>0</v>
      </c>
      <c r="J24" s="310">
        <v>0</v>
      </c>
      <c r="K24" s="310">
        <v>0</v>
      </c>
      <c r="L24" s="310">
        <v>0</v>
      </c>
      <c r="M24" s="310">
        <v>0</v>
      </c>
      <c r="N24" s="310">
        <v>0</v>
      </c>
      <c r="O24" s="310">
        <v>0</v>
      </c>
      <c r="P24" s="310">
        <v>0</v>
      </c>
      <c r="Q24" s="310">
        <v>0</v>
      </c>
      <c r="R24" s="310">
        <v>0</v>
      </c>
      <c r="S24" s="310">
        <v>0</v>
      </c>
      <c r="T24" s="310">
        <v>0</v>
      </c>
      <c r="U24" s="310">
        <v>0</v>
      </c>
      <c r="V24" s="310">
        <v>0</v>
      </c>
      <c r="W24" s="310">
        <v>0</v>
      </c>
      <c r="X24" s="311">
        <v>0</v>
      </c>
      <c r="Y24" s="308">
        <f t="shared" si="0"/>
        <v>0</v>
      </c>
    </row>
    <row r="25" spans="2:25" ht="13.5">
      <c r="B25" s="36"/>
      <c r="C25" s="55"/>
      <c r="D25" s="55"/>
      <c r="E25" s="68" t="s">
        <v>161</v>
      </c>
      <c r="F25" s="69"/>
      <c r="G25" s="70"/>
      <c r="H25" s="326">
        <v>0</v>
      </c>
      <c r="I25" s="327">
        <v>0</v>
      </c>
      <c r="J25" s="327">
        <v>0</v>
      </c>
      <c r="K25" s="327">
        <v>0</v>
      </c>
      <c r="L25" s="327">
        <v>0</v>
      </c>
      <c r="M25" s="327">
        <v>0</v>
      </c>
      <c r="N25" s="327">
        <v>0</v>
      </c>
      <c r="O25" s="327">
        <v>0</v>
      </c>
      <c r="P25" s="327">
        <v>0</v>
      </c>
      <c r="Q25" s="327">
        <v>0</v>
      </c>
      <c r="R25" s="327">
        <v>0</v>
      </c>
      <c r="S25" s="327">
        <v>0</v>
      </c>
      <c r="T25" s="327">
        <v>4024</v>
      </c>
      <c r="U25" s="327">
        <v>0</v>
      </c>
      <c r="V25" s="327">
        <v>0</v>
      </c>
      <c r="W25" s="327">
        <v>0</v>
      </c>
      <c r="X25" s="328">
        <v>0</v>
      </c>
      <c r="Y25" s="296">
        <f t="shared" si="0"/>
        <v>4024</v>
      </c>
    </row>
    <row r="26" spans="2:25" ht="14.25" thickBot="1">
      <c r="B26" s="31"/>
      <c r="C26" s="71" t="s">
        <v>162</v>
      </c>
      <c r="D26" s="32"/>
      <c r="E26" s="32"/>
      <c r="F26" s="32"/>
      <c r="G26" s="33"/>
      <c r="H26" s="329">
        <v>113614</v>
      </c>
      <c r="I26" s="330">
        <v>0</v>
      </c>
      <c r="J26" s="330">
        <v>258347</v>
      </c>
      <c r="K26" s="330">
        <v>42703</v>
      </c>
      <c r="L26" s="330">
        <v>15477</v>
      </c>
      <c r="M26" s="330">
        <v>35323</v>
      </c>
      <c r="N26" s="330">
        <v>0</v>
      </c>
      <c r="O26" s="330">
        <v>0</v>
      </c>
      <c r="P26" s="330">
        <v>274006</v>
      </c>
      <c r="Q26" s="330">
        <v>331579</v>
      </c>
      <c r="R26" s="330">
        <v>82</v>
      </c>
      <c r="S26" s="330">
        <v>-1010</v>
      </c>
      <c r="T26" s="330">
        <v>6265</v>
      </c>
      <c r="U26" s="330">
        <v>0</v>
      </c>
      <c r="V26" s="330">
        <v>292221</v>
      </c>
      <c r="W26" s="330">
        <v>358153</v>
      </c>
      <c r="X26" s="331">
        <v>19654</v>
      </c>
      <c r="Y26" s="332">
        <f t="shared" si="0"/>
        <v>1746414</v>
      </c>
    </row>
    <row r="27" spans="2:25" ht="13.5">
      <c r="B27" s="36" t="s">
        <v>163</v>
      </c>
      <c r="C27" s="25"/>
      <c r="D27" s="25"/>
      <c r="E27" s="25"/>
      <c r="F27" s="25"/>
      <c r="G27" s="37"/>
      <c r="H27" s="333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5"/>
      <c r="Y27" s="336"/>
    </row>
    <row r="28" spans="2:25" ht="13.5">
      <c r="B28" s="36"/>
      <c r="C28" s="38" t="s">
        <v>164</v>
      </c>
      <c r="D28" s="39"/>
      <c r="E28" s="39"/>
      <c r="F28" s="39"/>
      <c r="G28" s="40"/>
      <c r="H28" s="316">
        <v>45985</v>
      </c>
      <c r="I28" s="317">
        <v>71723</v>
      </c>
      <c r="J28" s="317">
        <v>166000</v>
      </c>
      <c r="K28" s="317">
        <v>327384</v>
      </c>
      <c r="L28" s="317">
        <v>1</v>
      </c>
      <c r="M28" s="317">
        <v>0</v>
      </c>
      <c r="N28" s="317">
        <v>61449</v>
      </c>
      <c r="O28" s="317">
        <v>114380</v>
      </c>
      <c r="P28" s="317">
        <v>88</v>
      </c>
      <c r="Q28" s="317">
        <v>1827297</v>
      </c>
      <c r="R28" s="317">
        <v>90741</v>
      </c>
      <c r="S28" s="317">
        <v>19852</v>
      </c>
      <c r="T28" s="317">
        <v>114303</v>
      </c>
      <c r="U28" s="317">
        <v>0</v>
      </c>
      <c r="V28" s="317">
        <v>634374</v>
      </c>
      <c r="W28" s="317">
        <v>80</v>
      </c>
      <c r="X28" s="318">
        <v>7231</v>
      </c>
      <c r="Y28" s="304">
        <f aca="true" t="shared" si="1" ref="Y28:Y41">SUM(H28:X28)</f>
        <v>3480888</v>
      </c>
    </row>
    <row r="29" spans="2:25" ht="13.5">
      <c r="B29" s="36"/>
      <c r="C29" s="45"/>
      <c r="D29" s="48" t="s">
        <v>165</v>
      </c>
      <c r="E29" s="49"/>
      <c r="F29" s="49"/>
      <c r="G29" s="50"/>
      <c r="H29" s="309">
        <v>0</v>
      </c>
      <c r="I29" s="310">
        <v>17000</v>
      </c>
      <c r="J29" s="310">
        <v>166000</v>
      </c>
      <c r="K29" s="310">
        <v>0</v>
      </c>
      <c r="L29" s="310">
        <v>0</v>
      </c>
      <c r="M29" s="310">
        <v>0</v>
      </c>
      <c r="N29" s="310">
        <v>48600</v>
      </c>
      <c r="O29" s="310">
        <v>0</v>
      </c>
      <c r="P29" s="310">
        <v>0</v>
      </c>
      <c r="Q29" s="310">
        <v>584200</v>
      </c>
      <c r="R29" s="310">
        <v>0</v>
      </c>
      <c r="S29" s="310">
        <v>0</v>
      </c>
      <c r="T29" s="310">
        <v>0</v>
      </c>
      <c r="U29" s="310">
        <v>0</v>
      </c>
      <c r="V29" s="310">
        <v>0</v>
      </c>
      <c r="W29" s="310">
        <v>0</v>
      </c>
      <c r="X29" s="311">
        <v>0</v>
      </c>
      <c r="Y29" s="308">
        <f t="shared" si="1"/>
        <v>815800</v>
      </c>
    </row>
    <row r="30" spans="2:25" ht="13.5">
      <c r="B30" s="36"/>
      <c r="C30" s="45"/>
      <c r="D30" s="48" t="s">
        <v>166</v>
      </c>
      <c r="E30" s="49"/>
      <c r="F30" s="49"/>
      <c r="G30" s="50"/>
      <c r="H30" s="309">
        <v>0</v>
      </c>
      <c r="I30" s="310">
        <v>0</v>
      </c>
      <c r="J30" s="310">
        <v>0</v>
      </c>
      <c r="K30" s="310">
        <v>0</v>
      </c>
      <c r="L30" s="310">
        <v>0</v>
      </c>
      <c r="M30" s="310">
        <v>0</v>
      </c>
      <c r="N30" s="310">
        <v>0</v>
      </c>
      <c r="O30" s="310">
        <v>0</v>
      </c>
      <c r="P30" s="310">
        <v>0</v>
      </c>
      <c r="Q30" s="310">
        <v>0</v>
      </c>
      <c r="R30" s="310">
        <v>0</v>
      </c>
      <c r="S30" s="310">
        <v>0</v>
      </c>
      <c r="T30" s="310">
        <v>0</v>
      </c>
      <c r="U30" s="310">
        <v>0</v>
      </c>
      <c r="V30" s="310">
        <v>0</v>
      </c>
      <c r="W30" s="310">
        <v>0</v>
      </c>
      <c r="X30" s="311">
        <v>0</v>
      </c>
      <c r="Y30" s="308">
        <f t="shared" si="1"/>
        <v>0</v>
      </c>
    </row>
    <row r="31" spans="2:25" ht="13.5">
      <c r="B31" s="36"/>
      <c r="C31" s="45"/>
      <c r="D31" s="48" t="s">
        <v>167</v>
      </c>
      <c r="E31" s="49"/>
      <c r="F31" s="49"/>
      <c r="G31" s="50"/>
      <c r="H31" s="309">
        <v>45985</v>
      </c>
      <c r="I31" s="310">
        <v>53400</v>
      </c>
      <c r="J31" s="310">
        <v>0</v>
      </c>
      <c r="K31" s="310">
        <v>327384</v>
      </c>
      <c r="L31" s="310">
        <v>0</v>
      </c>
      <c r="M31" s="310">
        <v>0</v>
      </c>
      <c r="N31" s="310">
        <v>12849</v>
      </c>
      <c r="O31" s="310">
        <v>114380</v>
      </c>
      <c r="P31" s="310">
        <v>0</v>
      </c>
      <c r="Q31" s="310">
        <v>1240680</v>
      </c>
      <c r="R31" s="310">
        <v>15581</v>
      </c>
      <c r="S31" s="310">
        <v>19852</v>
      </c>
      <c r="T31" s="310">
        <v>77498</v>
      </c>
      <c r="U31" s="310">
        <v>0</v>
      </c>
      <c r="V31" s="310">
        <v>634374</v>
      </c>
      <c r="W31" s="310">
        <v>0</v>
      </c>
      <c r="X31" s="311">
        <v>7231</v>
      </c>
      <c r="Y31" s="308">
        <f t="shared" si="1"/>
        <v>2549214</v>
      </c>
    </row>
    <row r="32" spans="2:25" ht="13.5">
      <c r="B32" s="36"/>
      <c r="C32" s="45"/>
      <c r="D32" s="48" t="s">
        <v>168</v>
      </c>
      <c r="E32" s="49"/>
      <c r="F32" s="49"/>
      <c r="G32" s="50"/>
      <c r="H32" s="309">
        <v>0</v>
      </c>
      <c r="I32" s="310">
        <v>0</v>
      </c>
      <c r="J32" s="310">
        <v>0</v>
      </c>
      <c r="K32" s="310">
        <v>0</v>
      </c>
      <c r="L32" s="310">
        <v>0</v>
      </c>
      <c r="M32" s="310">
        <v>0</v>
      </c>
      <c r="N32" s="310">
        <v>0</v>
      </c>
      <c r="O32" s="310">
        <v>0</v>
      </c>
      <c r="P32" s="310">
        <v>0</v>
      </c>
      <c r="Q32" s="310">
        <v>0</v>
      </c>
      <c r="R32" s="310">
        <v>0</v>
      </c>
      <c r="S32" s="310">
        <v>0</v>
      </c>
      <c r="T32" s="310">
        <v>0</v>
      </c>
      <c r="U32" s="310">
        <v>0</v>
      </c>
      <c r="V32" s="310">
        <v>0</v>
      </c>
      <c r="W32" s="310">
        <v>0</v>
      </c>
      <c r="X32" s="311">
        <v>0</v>
      </c>
      <c r="Y32" s="308">
        <f t="shared" si="1"/>
        <v>0</v>
      </c>
    </row>
    <row r="33" spans="2:25" ht="13.5">
      <c r="B33" s="36"/>
      <c r="C33" s="45"/>
      <c r="D33" s="48" t="s">
        <v>169</v>
      </c>
      <c r="E33" s="49"/>
      <c r="F33" s="49"/>
      <c r="G33" s="50"/>
      <c r="H33" s="309">
        <v>0</v>
      </c>
      <c r="I33" s="310">
        <v>0</v>
      </c>
      <c r="J33" s="310">
        <v>0</v>
      </c>
      <c r="K33" s="310">
        <v>0</v>
      </c>
      <c r="L33" s="310">
        <v>0</v>
      </c>
      <c r="M33" s="310">
        <v>0</v>
      </c>
      <c r="N33" s="310">
        <v>0</v>
      </c>
      <c r="O33" s="310">
        <v>0</v>
      </c>
      <c r="P33" s="310">
        <v>0</v>
      </c>
      <c r="Q33" s="310">
        <v>0</v>
      </c>
      <c r="R33" s="310">
        <v>0</v>
      </c>
      <c r="S33" s="310">
        <v>0</v>
      </c>
      <c r="T33" s="310">
        <v>0</v>
      </c>
      <c r="U33" s="310">
        <v>0</v>
      </c>
      <c r="V33" s="310">
        <v>0</v>
      </c>
      <c r="W33" s="310">
        <v>0</v>
      </c>
      <c r="X33" s="311">
        <v>0</v>
      </c>
      <c r="Y33" s="308">
        <f t="shared" si="1"/>
        <v>0</v>
      </c>
    </row>
    <row r="34" spans="2:25" ht="13.5">
      <c r="B34" s="36"/>
      <c r="C34" s="45"/>
      <c r="D34" s="48" t="s">
        <v>170</v>
      </c>
      <c r="E34" s="49"/>
      <c r="F34" s="49"/>
      <c r="G34" s="50"/>
      <c r="H34" s="309">
        <v>0</v>
      </c>
      <c r="I34" s="310">
        <v>1323</v>
      </c>
      <c r="J34" s="310">
        <v>0</v>
      </c>
      <c r="K34" s="310">
        <v>0</v>
      </c>
      <c r="L34" s="310">
        <v>0</v>
      </c>
      <c r="M34" s="310">
        <v>0</v>
      </c>
      <c r="N34" s="310">
        <v>0</v>
      </c>
      <c r="O34" s="310">
        <v>0</v>
      </c>
      <c r="P34" s="310">
        <v>0</v>
      </c>
      <c r="Q34" s="310">
        <v>0</v>
      </c>
      <c r="R34" s="310">
        <v>0</v>
      </c>
      <c r="S34" s="310">
        <v>0</v>
      </c>
      <c r="T34" s="310">
        <v>0</v>
      </c>
      <c r="U34" s="310">
        <v>0</v>
      </c>
      <c r="V34" s="310">
        <v>0</v>
      </c>
      <c r="W34" s="310">
        <v>0</v>
      </c>
      <c r="X34" s="311">
        <v>0</v>
      </c>
      <c r="Y34" s="308">
        <f t="shared" si="1"/>
        <v>1323</v>
      </c>
    </row>
    <row r="35" spans="2:25" ht="13.5">
      <c r="B35" s="36"/>
      <c r="C35" s="45"/>
      <c r="D35" s="48" t="s">
        <v>171</v>
      </c>
      <c r="E35" s="49"/>
      <c r="F35" s="49"/>
      <c r="G35" s="50"/>
      <c r="H35" s="309">
        <v>0</v>
      </c>
      <c r="I35" s="310">
        <v>0</v>
      </c>
      <c r="J35" s="310">
        <v>0</v>
      </c>
      <c r="K35" s="310">
        <v>0</v>
      </c>
      <c r="L35" s="310">
        <v>0</v>
      </c>
      <c r="M35" s="310">
        <v>0</v>
      </c>
      <c r="N35" s="310">
        <v>0</v>
      </c>
      <c r="O35" s="310">
        <v>0</v>
      </c>
      <c r="P35" s="310">
        <v>0</v>
      </c>
      <c r="Q35" s="310">
        <v>0</v>
      </c>
      <c r="R35" s="310">
        <v>0</v>
      </c>
      <c r="S35" s="310">
        <v>0</v>
      </c>
      <c r="T35" s="310">
        <v>0</v>
      </c>
      <c r="U35" s="310">
        <v>0</v>
      </c>
      <c r="V35" s="310">
        <v>0</v>
      </c>
      <c r="W35" s="310">
        <v>0</v>
      </c>
      <c r="X35" s="311">
        <v>0</v>
      </c>
      <c r="Y35" s="308">
        <f t="shared" si="1"/>
        <v>0</v>
      </c>
    </row>
    <row r="36" spans="2:25" ht="13.5">
      <c r="B36" s="36"/>
      <c r="C36" s="45"/>
      <c r="D36" s="48" t="s">
        <v>172</v>
      </c>
      <c r="E36" s="49"/>
      <c r="F36" s="49"/>
      <c r="G36" s="50"/>
      <c r="H36" s="309">
        <v>0</v>
      </c>
      <c r="I36" s="310">
        <v>0</v>
      </c>
      <c r="J36" s="310">
        <v>0</v>
      </c>
      <c r="K36" s="310">
        <v>0</v>
      </c>
      <c r="L36" s="310">
        <v>0</v>
      </c>
      <c r="M36" s="310">
        <v>0</v>
      </c>
      <c r="N36" s="310">
        <v>0</v>
      </c>
      <c r="O36" s="310">
        <v>0</v>
      </c>
      <c r="P36" s="310">
        <v>0</v>
      </c>
      <c r="Q36" s="310">
        <v>0</v>
      </c>
      <c r="R36" s="310">
        <v>0</v>
      </c>
      <c r="S36" s="310">
        <v>0</v>
      </c>
      <c r="T36" s="310">
        <v>0</v>
      </c>
      <c r="U36" s="310">
        <v>0</v>
      </c>
      <c r="V36" s="310">
        <v>0</v>
      </c>
      <c r="W36" s="310">
        <v>0</v>
      </c>
      <c r="X36" s="311">
        <v>0</v>
      </c>
      <c r="Y36" s="308">
        <f t="shared" si="1"/>
        <v>0</v>
      </c>
    </row>
    <row r="37" spans="2:25" ht="13.5">
      <c r="B37" s="36"/>
      <c r="C37" s="55"/>
      <c r="D37" s="56" t="s">
        <v>173</v>
      </c>
      <c r="E37" s="57"/>
      <c r="F37" s="57"/>
      <c r="G37" s="58"/>
      <c r="H37" s="312">
        <v>0</v>
      </c>
      <c r="I37" s="313">
        <v>0</v>
      </c>
      <c r="J37" s="313">
        <v>0</v>
      </c>
      <c r="K37" s="313">
        <v>0</v>
      </c>
      <c r="L37" s="313">
        <v>1</v>
      </c>
      <c r="M37" s="313">
        <v>0</v>
      </c>
      <c r="N37" s="313">
        <v>0</v>
      </c>
      <c r="O37" s="313">
        <v>0</v>
      </c>
      <c r="P37" s="313">
        <v>88</v>
      </c>
      <c r="Q37" s="313">
        <v>2417</v>
      </c>
      <c r="R37" s="313">
        <v>75160</v>
      </c>
      <c r="S37" s="313">
        <v>0</v>
      </c>
      <c r="T37" s="313">
        <v>36805</v>
      </c>
      <c r="U37" s="313">
        <v>0</v>
      </c>
      <c r="V37" s="313">
        <v>0</v>
      </c>
      <c r="W37" s="313">
        <v>80</v>
      </c>
      <c r="X37" s="314">
        <v>0</v>
      </c>
      <c r="Y37" s="315">
        <f t="shared" si="1"/>
        <v>114551</v>
      </c>
    </row>
    <row r="38" spans="2:25" ht="13.5">
      <c r="B38" s="36"/>
      <c r="C38" s="38" t="s">
        <v>174</v>
      </c>
      <c r="D38" s="39"/>
      <c r="E38" s="39"/>
      <c r="F38" s="39"/>
      <c r="G38" s="40"/>
      <c r="H38" s="319">
        <v>238780</v>
      </c>
      <c r="I38" s="320">
        <v>47226</v>
      </c>
      <c r="J38" s="320">
        <v>354189</v>
      </c>
      <c r="K38" s="320">
        <v>370087</v>
      </c>
      <c r="L38" s="320">
        <v>16780</v>
      </c>
      <c r="M38" s="320">
        <v>0</v>
      </c>
      <c r="N38" s="320">
        <v>61378</v>
      </c>
      <c r="O38" s="320">
        <v>114380</v>
      </c>
      <c r="P38" s="320">
        <v>275810</v>
      </c>
      <c r="Q38" s="320">
        <v>2227485</v>
      </c>
      <c r="R38" s="320">
        <v>91742</v>
      </c>
      <c r="S38" s="320">
        <v>22045</v>
      </c>
      <c r="T38" s="320">
        <v>99388</v>
      </c>
      <c r="U38" s="320">
        <v>0</v>
      </c>
      <c r="V38" s="320">
        <v>574762</v>
      </c>
      <c r="W38" s="320">
        <v>254619</v>
      </c>
      <c r="X38" s="321">
        <v>34135</v>
      </c>
      <c r="Y38" s="300">
        <f t="shared" si="1"/>
        <v>4782806</v>
      </c>
    </row>
    <row r="39" spans="2:25" ht="13.5">
      <c r="B39" s="36"/>
      <c r="C39" s="45"/>
      <c r="D39" s="38" t="s">
        <v>175</v>
      </c>
      <c r="E39" s="39"/>
      <c r="F39" s="39"/>
      <c r="G39" s="40"/>
      <c r="H39" s="316">
        <v>136940</v>
      </c>
      <c r="I39" s="317">
        <v>47226</v>
      </c>
      <c r="J39" s="317">
        <v>354189</v>
      </c>
      <c r="K39" s="317">
        <v>79921</v>
      </c>
      <c r="L39" s="317">
        <v>0</v>
      </c>
      <c r="M39" s="317">
        <v>0</v>
      </c>
      <c r="N39" s="317">
        <v>61378</v>
      </c>
      <c r="O39" s="317">
        <v>0</v>
      </c>
      <c r="P39" s="317">
        <v>0</v>
      </c>
      <c r="Q39" s="317">
        <v>1203268</v>
      </c>
      <c r="R39" s="317">
        <v>2625</v>
      </c>
      <c r="S39" s="317">
        <v>0</v>
      </c>
      <c r="T39" s="317">
        <v>44875</v>
      </c>
      <c r="U39" s="317">
        <v>0</v>
      </c>
      <c r="V39" s="317">
        <v>574762</v>
      </c>
      <c r="W39" s="317">
        <v>14961</v>
      </c>
      <c r="X39" s="318">
        <v>34135</v>
      </c>
      <c r="Y39" s="304">
        <f t="shared" si="1"/>
        <v>2554280</v>
      </c>
    </row>
    <row r="40" spans="2:25" ht="13.5">
      <c r="B40" s="36"/>
      <c r="C40" s="45"/>
      <c r="D40" s="45"/>
      <c r="E40" s="63" t="s">
        <v>176</v>
      </c>
      <c r="F40" s="48" t="s">
        <v>177</v>
      </c>
      <c r="G40" s="50"/>
      <c r="H40" s="309">
        <v>0</v>
      </c>
      <c r="I40" s="310">
        <v>35475</v>
      </c>
      <c r="J40" s="310">
        <v>0</v>
      </c>
      <c r="K40" s="310">
        <v>34372</v>
      </c>
      <c r="L40" s="310">
        <v>0</v>
      </c>
      <c r="M40" s="310">
        <v>0</v>
      </c>
      <c r="N40" s="310">
        <v>12729</v>
      </c>
      <c r="O40" s="310">
        <v>0</v>
      </c>
      <c r="P40" s="310">
        <v>0</v>
      </c>
      <c r="Q40" s="310">
        <v>133333</v>
      </c>
      <c r="R40" s="310">
        <v>0</v>
      </c>
      <c r="S40" s="310">
        <v>0</v>
      </c>
      <c r="T40" s="310">
        <v>0</v>
      </c>
      <c r="U40" s="310">
        <v>0</v>
      </c>
      <c r="V40" s="310">
        <v>30057</v>
      </c>
      <c r="W40" s="310">
        <v>0</v>
      </c>
      <c r="X40" s="311">
        <v>20097</v>
      </c>
      <c r="Y40" s="308">
        <f t="shared" si="1"/>
        <v>266063</v>
      </c>
    </row>
    <row r="41" spans="2:25" ht="13.5">
      <c r="B41" s="36"/>
      <c r="C41" s="45"/>
      <c r="D41" s="45"/>
      <c r="E41" s="73"/>
      <c r="F41" s="48" t="s">
        <v>178</v>
      </c>
      <c r="G41" s="50"/>
      <c r="H41" s="309">
        <v>0</v>
      </c>
      <c r="I41" s="310">
        <v>703</v>
      </c>
      <c r="J41" s="310">
        <v>0</v>
      </c>
      <c r="K41" s="310">
        <v>0</v>
      </c>
      <c r="L41" s="310">
        <v>0</v>
      </c>
      <c r="M41" s="310">
        <v>0</v>
      </c>
      <c r="N41" s="310">
        <v>0</v>
      </c>
      <c r="O41" s="310">
        <v>0</v>
      </c>
      <c r="P41" s="310">
        <v>0</v>
      </c>
      <c r="Q41" s="310">
        <v>0</v>
      </c>
      <c r="R41" s="310">
        <v>0</v>
      </c>
      <c r="S41" s="310">
        <v>0</v>
      </c>
      <c r="T41" s="310">
        <v>0</v>
      </c>
      <c r="U41" s="310">
        <v>0</v>
      </c>
      <c r="V41" s="310">
        <v>0</v>
      </c>
      <c r="W41" s="310">
        <v>0</v>
      </c>
      <c r="X41" s="311">
        <v>0</v>
      </c>
      <c r="Y41" s="308">
        <f t="shared" si="1"/>
        <v>703</v>
      </c>
    </row>
    <row r="42" spans="2:25" ht="13.5">
      <c r="B42" s="36"/>
      <c r="C42" s="45"/>
      <c r="D42" s="45"/>
      <c r="E42" s="66" t="s">
        <v>179</v>
      </c>
      <c r="F42" s="25"/>
      <c r="G42" s="37"/>
      <c r="H42" s="337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9"/>
      <c r="Y42" s="340"/>
    </row>
    <row r="43" spans="2:25" ht="13.5">
      <c r="B43" s="36"/>
      <c r="C43" s="45"/>
      <c r="D43" s="45"/>
      <c r="E43" s="66"/>
      <c r="F43" s="48" t="s">
        <v>180</v>
      </c>
      <c r="G43" s="50"/>
      <c r="H43" s="309">
        <v>0</v>
      </c>
      <c r="I43" s="310">
        <v>1323</v>
      </c>
      <c r="J43" s="310">
        <v>0</v>
      </c>
      <c r="K43" s="310">
        <v>0</v>
      </c>
      <c r="L43" s="310">
        <v>0</v>
      </c>
      <c r="M43" s="310">
        <v>0</v>
      </c>
      <c r="N43" s="310">
        <v>0</v>
      </c>
      <c r="O43" s="310">
        <v>0</v>
      </c>
      <c r="P43" s="310">
        <v>0</v>
      </c>
      <c r="Q43" s="310">
        <v>0</v>
      </c>
      <c r="R43" s="310">
        <v>0</v>
      </c>
      <c r="S43" s="310">
        <v>0</v>
      </c>
      <c r="T43" s="310">
        <v>0</v>
      </c>
      <c r="U43" s="310">
        <v>0</v>
      </c>
      <c r="V43" s="310">
        <v>0</v>
      </c>
      <c r="W43" s="310">
        <v>0</v>
      </c>
      <c r="X43" s="311">
        <v>0</v>
      </c>
      <c r="Y43" s="308">
        <f>SUM(H43:X43)</f>
        <v>1323</v>
      </c>
    </row>
    <row r="44" spans="2:25" ht="13.5">
      <c r="B44" s="36"/>
      <c r="C44" s="45"/>
      <c r="D44" s="45"/>
      <c r="E44" s="66"/>
      <c r="F44" s="6" t="s">
        <v>181</v>
      </c>
      <c r="G44" s="50"/>
      <c r="H44" s="309">
        <v>0</v>
      </c>
      <c r="I44" s="310">
        <v>0</v>
      </c>
      <c r="J44" s="310">
        <v>0</v>
      </c>
      <c r="K44" s="310">
        <v>0</v>
      </c>
      <c r="L44" s="310">
        <v>0</v>
      </c>
      <c r="M44" s="310">
        <v>0</v>
      </c>
      <c r="N44" s="310">
        <v>0</v>
      </c>
      <c r="O44" s="310">
        <v>0</v>
      </c>
      <c r="P44" s="310">
        <v>0</v>
      </c>
      <c r="Q44" s="310">
        <v>0</v>
      </c>
      <c r="R44" s="310">
        <v>0</v>
      </c>
      <c r="S44" s="310">
        <v>0</v>
      </c>
      <c r="T44" s="310">
        <v>0</v>
      </c>
      <c r="U44" s="310">
        <v>0</v>
      </c>
      <c r="V44" s="310">
        <v>0</v>
      </c>
      <c r="W44" s="310">
        <v>0</v>
      </c>
      <c r="X44" s="311">
        <v>0</v>
      </c>
      <c r="Y44" s="308">
        <f>SUM(H44:X44)</f>
        <v>0</v>
      </c>
    </row>
    <row r="45" spans="2:25" ht="13.5">
      <c r="B45" s="36"/>
      <c r="C45" s="45"/>
      <c r="D45" s="45"/>
      <c r="E45" s="66"/>
      <c r="F45" s="48" t="s">
        <v>182</v>
      </c>
      <c r="G45" s="50"/>
      <c r="H45" s="309">
        <v>136940</v>
      </c>
      <c r="I45" s="310">
        <v>45903</v>
      </c>
      <c r="J45" s="310">
        <v>354189</v>
      </c>
      <c r="K45" s="310">
        <v>79921</v>
      </c>
      <c r="L45" s="310">
        <v>0</v>
      </c>
      <c r="M45" s="310">
        <v>0</v>
      </c>
      <c r="N45" s="310">
        <v>61378</v>
      </c>
      <c r="O45" s="310">
        <v>0</v>
      </c>
      <c r="P45" s="310">
        <v>0</v>
      </c>
      <c r="Q45" s="310">
        <v>1203268</v>
      </c>
      <c r="R45" s="310">
        <v>2625</v>
      </c>
      <c r="S45" s="310">
        <v>0</v>
      </c>
      <c r="T45" s="310">
        <v>44875</v>
      </c>
      <c r="U45" s="310">
        <v>0</v>
      </c>
      <c r="V45" s="310">
        <v>574762</v>
      </c>
      <c r="W45" s="310">
        <v>14961</v>
      </c>
      <c r="X45" s="311">
        <v>34135</v>
      </c>
      <c r="Y45" s="308">
        <f>SUM(H45:X45)</f>
        <v>2552957</v>
      </c>
    </row>
    <row r="46" spans="2:25" ht="13.5">
      <c r="B46" s="36"/>
      <c r="C46" s="45"/>
      <c r="D46" s="45"/>
      <c r="E46" s="67"/>
      <c r="F46" s="6" t="s">
        <v>181</v>
      </c>
      <c r="G46" s="50"/>
      <c r="H46" s="309">
        <v>0</v>
      </c>
      <c r="I46" s="310">
        <v>17000</v>
      </c>
      <c r="J46" s="310">
        <v>166000</v>
      </c>
      <c r="K46" s="310">
        <v>0</v>
      </c>
      <c r="L46" s="310">
        <v>0</v>
      </c>
      <c r="M46" s="310">
        <v>0</v>
      </c>
      <c r="N46" s="310">
        <v>48600</v>
      </c>
      <c r="O46" s="310">
        <v>0</v>
      </c>
      <c r="P46" s="310">
        <v>0</v>
      </c>
      <c r="Q46" s="310">
        <v>584200</v>
      </c>
      <c r="R46" s="310">
        <v>0</v>
      </c>
      <c r="S46" s="310">
        <v>0</v>
      </c>
      <c r="T46" s="310">
        <v>0</v>
      </c>
      <c r="U46" s="310">
        <v>0</v>
      </c>
      <c r="V46" s="310">
        <v>0</v>
      </c>
      <c r="W46" s="310">
        <v>0</v>
      </c>
      <c r="X46" s="311">
        <v>0</v>
      </c>
      <c r="Y46" s="308">
        <f>SUM(H46:X46)</f>
        <v>815800</v>
      </c>
    </row>
    <row r="47" spans="2:25" ht="13.5">
      <c r="B47" s="36"/>
      <c r="C47" s="45"/>
      <c r="D47" s="45"/>
      <c r="E47" s="66" t="s">
        <v>183</v>
      </c>
      <c r="F47" s="25"/>
      <c r="G47" s="50"/>
      <c r="H47" s="341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3"/>
      <c r="Y47" s="340"/>
    </row>
    <row r="48" spans="2:25" ht="13.5">
      <c r="B48" s="36"/>
      <c r="C48" s="45"/>
      <c r="D48" s="45"/>
      <c r="E48" s="66"/>
      <c r="F48" s="63" t="s">
        <v>184</v>
      </c>
      <c r="G48" s="37"/>
      <c r="H48" s="337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9"/>
      <c r="Y48" s="344"/>
    </row>
    <row r="49" spans="2:25" ht="13.5">
      <c r="B49" s="36"/>
      <c r="C49" s="45"/>
      <c r="D49" s="45"/>
      <c r="E49" s="66"/>
      <c r="F49" s="66"/>
      <c r="G49" s="74" t="s">
        <v>104</v>
      </c>
      <c r="H49" s="309">
        <v>0</v>
      </c>
      <c r="I49" s="310">
        <v>0</v>
      </c>
      <c r="J49" s="310">
        <v>0</v>
      </c>
      <c r="K49" s="310">
        <v>0</v>
      </c>
      <c r="L49" s="310">
        <v>0</v>
      </c>
      <c r="M49" s="310">
        <v>0</v>
      </c>
      <c r="N49" s="310">
        <v>0</v>
      </c>
      <c r="O49" s="310">
        <v>0</v>
      </c>
      <c r="P49" s="310">
        <v>0</v>
      </c>
      <c r="Q49" s="310">
        <v>0</v>
      </c>
      <c r="R49" s="310">
        <v>0</v>
      </c>
      <c r="S49" s="310">
        <v>0</v>
      </c>
      <c r="T49" s="310">
        <v>0</v>
      </c>
      <c r="U49" s="310">
        <v>0</v>
      </c>
      <c r="V49" s="310">
        <v>0</v>
      </c>
      <c r="W49" s="310">
        <v>0</v>
      </c>
      <c r="X49" s="311">
        <v>0</v>
      </c>
      <c r="Y49" s="308">
        <f aca="true" t="shared" si="2" ref="Y49:Y75">SUM(H49:X49)</f>
        <v>0</v>
      </c>
    </row>
    <row r="50" spans="2:25" ht="13.5">
      <c r="B50" s="36"/>
      <c r="C50" s="45"/>
      <c r="D50" s="45"/>
      <c r="E50" s="66"/>
      <c r="F50" s="66"/>
      <c r="G50" s="75" t="s">
        <v>266</v>
      </c>
      <c r="H50" s="309">
        <v>0</v>
      </c>
      <c r="I50" s="310">
        <v>0</v>
      </c>
      <c r="J50" s="310">
        <v>0</v>
      </c>
      <c r="K50" s="310">
        <v>0</v>
      </c>
      <c r="L50" s="310">
        <v>0</v>
      </c>
      <c r="M50" s="310">
        <v>0</v>
      </c>
      <c r="N50" s="310">
        <v>0</v>
      </c>
      <c r="O50" s="310">
        <v>0</v>
      </c>
      <c r="P50" s="310">
        <v>0</v>
      </c>
      <c r="Q50" s="310">
        <v>0</v>
      </c>
      <c r="R50" s="310">
        <v>0</v>
      </c>
      <c r="S50" s="310">
        <v>0</v>
      </c>
      <c r="T50" s="310">
        <v>0</v>
      </c>
      <c r="U50" s="310">
        <v>0</v>
      </c>
      <c r="V50" s="310">
        <v>0</v>
      </c>
      <c r="W50" s="310">
        <v>0</v>
      </c>
      <c r="X50" s="311">
        <v>0</v>
      </c>
      <c r="Y50" s="308">
        <f t="shared" si="2"/>
        <v>0</v>
      </c>
    </row>
    <row r="51" spans="2:25" ht="13.5">
      <c r="B51" s="36"/>
      <c r="C51" s="45"/>
      <c r="D51" s="45"/>
      <c r="E51" s="66"/>
      <c r="F51" s="66"/>
      <c r="G51" s="76" t="s">
        <v>185</v>
      </c>
      <c r="H51" s="322">
        <v>0</v>
      </c>
      <c r="I51" s="323">
        <v>17000</v>
      </c>
      <c r="J51" s="323">
        <v>166000</v>
      </c>
      <c r="K51" s="323">
        <v>0</v>
      </c>
      <c r="L51" s="323">
        <v>0</v>
      </c>
      <c r="M51" s="323">
        <v>0</v>
      </c>
      <c r="N51" s="323">
        <v>48600</v>
      </c>
      <c r="O51" s="323">
        <v>0</v>
      </c>
      <c r="P51" s="323">
        <v>0</v>
      </c>
      <c r="Q51" s="323">
        <v>584200</v>
      </c>
      <c r="R51" s="323">
        <v>0</v>
      </c>
      <c r="S51" s="323">
        <v>0</v>
      </c>
      <c r="T51" s="323">
        <v>0</v>
      </c>
      <c r="U51" s="323">
        <v>0</v>
      </c>
      <c r="V51" s="323">
        <v>0</v>
      </c>
      <c r="W51" s="323">
        <v>0</v>
      </c>
      <c r="X51" s="324">
        <v>0</v>
      </c>
      <c r="Y51" s="325">
        <f t="shared" si="2"/>
        <v>815800</v>
      </c>
    </row>
    <row r="52" spans="2:25" ht="13.5">
      <c r="B52" s="36"/>
      <c r="C52" s="45"/>
      <c r="D52" s="45"/>
      <c r="E52" s="66"/>
      <c r="F52" s="48" t="s">
        <v>186</v>
      </c>
      <c r="G52" s="50"/>
      <c r="H52" s="309">
        <v>0</v>
      </c>
      <c r="I52" s="310">
        <v>1323</v>
      </c>
      <c r="J52" s="310">
        <v>0</v>
      </c>
      <c r="K52" s="310">
        <v>0</v>
      </c>
      <c r="L52" s="310">
        <v>0</v>
      </c>
      <c r="M52" s="310">
        <v>0</v>
      </c>
      <c r="N52" s="310">
        <v>0</v>
      </c>
      <c r="O52" s="310">
        <v>0</v>
      </c>
      <c r="P52" s="310">
        <v>0</v>
      </c>
      <c r="Q52" s="310">
        <v>0</v>
      </c>
      <c r="R52" s="310">
        <v>0</v>
      </c>
      <c r="S52" s="310">
        <v>0</v>
      </c>
      <c r="T52" s="310">
        <v>0</v>
      </c>
      <c r="U52" s="310">
        <v>0</v>
      </c>
      <c r="V52" s="310">
        <v>0</v>
      </c>
      <c r="W52" s="310">
        <v>0</v>
      </c>
      <c r="X52" s="311">
        <v>0</v>
      </c>
      <c r="Y52" s="308">
        <f t="shared" si="2"/>
        <v>1323</v>
      </c>
    </row>
    <row r="53" spans="2:25" ht="13.5">
      <c r="B53" s="36"/>
      <c r="C53" s="45"/>
      <c r="D53" s="45"/>
      <c r="E53" s="66"/>
      <c r="F53" s="48" t="s">
        <v>187</v>
      </c>
      <c r="G53" s="50"/>
      <c r="H53" s="309">
        <v>0</v>
      </c>
      <c r="I53" s="310">
        <v>0</v>
      </c>
      <c r="J53" s="310">
        <v>0</v>
      </c>
      <c r="K53" s="310">
        <v>0</v>
      </c>
      <c r="L53" s="310">
        <v>0</v>
      </c>
      <c r="M53" s="310">
        <v>0</v>
      </c>
      <c r="N53" s="310">
        <v>0</v>
      </c>
      <c r="O53" s="310">
        <v>0</v>
      </c>
      <c r="P53" s="310">
        <v>0</v>
      </c>
      <c r="Q53" s="310">
        <v>0</v>
      </c>
      <c r="R53" s="310">
        <v>0</v>
      </c>
      <c r="S53" s="310">
        <v>0</v>
      </c>
      <c r="T53" s="310">
        <v>0</v>
      </c>
      <c r="U53" s="310">
        <v>0</v>
      </c>
      <c r="V53" s="310">
        <v>0</v>
      </c>
      <c r="W53" s="310">
        <v>0</v>
      </c>
      <c r="X53" s="311">
        <v>0</v>
      </c>
      <c r="Y53" s="308">
        <f t="shared" si="2"/>
        <v>0</v>
      </c>
    </row>
    <row r="54" spans="2:25" ht="13.5">
      <c r="B54" s="36"/>
      <c r="C54" s="45"/>
      <c r="D54" s="45"/>
      <c r="E54" s="66"/>
      <c r="F54" s="48" t="s">
        <v>188</v>
      </c>
      <c r="G54" s="50"/>
      <c r="H54" s="309">
        <v>0</v>
      </c>
      <c r="I54" s="310">
        <v>0</v>
      </c>
      <c r="J54" s="310">
        <v>0</v>
      </c>
      <c r="K54" s="310">
        <v>0</v>
      </c>
      <c r="L54" s="310">
        <v>0</v>
      </c>
      <c r="M54" s="310">
        <v>0</v>
      </c>
      <c r="N54" s="310">
        <v>0</v>
      </c>
      <c r="O54" s="310">
        <v>0</v>
      </c>
      <c r="P54" s="310">
        <v>0</v>
      </c>
      <c r="Q54" s="310">
        <v>0</v>
      </c>
      <c r="R54" s="310">
        <v>0</v>
      </c>
      <c r="S54" s="310">
        <v>0</v>
      </c>
      <c r="T54" s="310">
        <v>0</v>
      </c>
      <c r="U54" s="310">
        <v>0</v>
      </c>
      <c r="V54" s="310">
        <v>0</v>
      </c>
      <c r="W54" s="310">
        <v>0</v>
      </c>
      <c r="X54" s="311">
        <v>0</v>
      </c>
      <c r="Y54" s="308">
        <f t="shared" si="2"/>
        <v>0</v>
      </c>
    </row>
    <row r="55" spans="2:25" ht="13.5">
      <c r="B55" s="36"/>
      <c r="C55" s="45"/>
      <c r="D55" s="45"/>
      <c r="E55" s="66"/>
      <c r="F55" s="48" t="s">
        <v>189</v>
      </c>
      <c r="G55" s="50"/>
      <c r="H55" s="309">
        <v>45985</v>
      </c>
      <c r="I55" s="310">
        <v>28903</v>
      </c>
      <c r="J55" s="310">
        <v>0</v>
      </c>
      <c r="K55" s="310">
        <v>79221</v>
      </c>
      <c r="L55" s="310">
        <v>0</v>
      </c>
      <c r="M55" s="310">
        <v>0</v>
      </c>
      <c r="N55" s="310">
        <v>12778</v>
      </c>
      <c r="O55" s="310">
        <v>0</v>
      </c>
      <c r="P55" s="310">
        <v>0</v>
      </c>
      <c r="Q55" s="310">
        <v>619068</v>
      </c>
      <c r="R55" s="310">
        <v>2625</v>
      </c>
      <c r="S55" s="310">
        <v>0</v>
      </c>
      <c r="T55" s="310">
        <v>0</v>
      </c>
      <c r="U55" s="310">
        <v>0</v>
      </c>
      <c r="V55" s="310">
        <v>574762</v>
      </c>
      <c r="W55" s="310">
        <v>0</v>
      </c>
      <c r="X55" s="311">
        <v>7231</v>
      </c>
      <c r="Y55" s="308">
        <f t="shared" si="2"/>
        <v>1370573</v>
      </c>
    </row>
    <row r="56" spans="2:25" ht="13.5">
      <c r="B56" s="36"/>
      <c r="C56" s="45"/>
      <c r="D56" s="55"/>
      <c r="E56" s="68"/>
      <c r="F56" s="56" t="s">
        <v>185</v>
      </c>
      <c r="G56" s="58"/>
      <c r="H56" s="312">
        <v>90955</v>
      </c>
      <c r="I56" s="313">
        <v>0</v>
      </c>
      <c r="J56" s="313">
        <v>188189</v>
      </c>
      <c r="K56" s="313">
        <v>700</v>
      </c>
      <c r="L56" s="313">
        <v>0</v>
      </c>
      <c r="M56" s="313">
        <v>0</v>
      </c>
      <c r="N56" s="313">
        <v>0</v>
      </c>
      <c r="O56" s="313">
        <v>0</v>
      </c>
      <c r="P56" s="313">
        <v>0</v>
      </c>
      <c r="Q56" s="313">
        <v>0</v>
      </c>
      <c r="R56" s="313">
        <v>0</v>
      </c>
      <c r="S56" s="313">
        <v>0</v>
      </c>
      <c r="T56" s="313">
        <v>44875</v>
      </c>
      <c r="U56" s="313">
        <v>0</v>
      </c>
      <c r="V56" s="313">
        <v>0</v>
      </c>
      <c r="W56" s="313">
        <v>14961</v>
      </c>
      <c r="X56" s="314">
        <v>26904</v>
      </c>
      <c r="Y56" s="315">
        <f t="shared" si="2"/>
        <v>366584</v>
      </c>
    </row>
    <row r="57" spans="2:25" ht="13.5">
      <c r="B57" s="36"/>
      <c r="C57" s="45"/>
      <c r="D57" s="38" t="s">
        <v>190</v>
      </c>
      <c r="E57" s="39"/>
      <c r="F57" s="39"/>
      <c r="G57" s="40"/>
      <c r="H57" s="316">
        <v>101840</v>
      </c>
      <c r="I57" s="317">
        <v>0</v>
      </c>
      <c r="J57" s="317">
        <v>0</v>
      </c>
      <c r="K57" s="317">
        <v>279412</v>
      </c>
      <c r="L57" s="317">
        <v>16780</v>
      </c>
      <c r="M57" s="317">
        <v>0</v>
      </c>
      <c r="N57" s="317">
        <v>0</v>
      </c>
      <c r="O57" s="317">
        <v>114380</v>
      </c>
      <c r="P57" s="317">
        <v>0</v>
      </c>
      <c r="Q57" s="317">
        <v>1024208</v>
      </c>
      <c r="R57" s="317">
        <v>0</v>
      </c>
      <c r="S57" s="317">
        <v>19852</v>
      </c>
      <c r="T57" s="317">
        <v>46060</v>
      </c>
      <c r="U57" s="317">
        <v>0</v>
      </c>
      <c r="V57" s="317">
        <v>0</v>
      </c>
      <c r="W57" s="317">
        <v>228285</v>
      </c>
      <c r="X57" s="318">
        <v>0</v>
      </c>
      <c r="Y57" s="304">
        <f t="shared" si="2"/>
        <v>1830817</v>
      </c>
    </row>
    <row r="58" spans="2:25" ht="13.5">
      <c r="B58" s="36"/>
      <c r="C58" s="45"/>
      <c r="D58" s="45"/>
      <c r="E58" s="77" t="s">
        <v>191</v>
      </c>
      <c r="F58" s="7" t="s">
        <v>192</v>
      </c>
      <c r="G58" s="50"/>
      <c r="H58" s="309">
        <v>0</v>
      </c>
      <c r="I58" s="310">
        <v>0</v>
      </c>
      <c r="J58" s="310">
        <v>0</v>
      </c>
      <c r="K58" s="310">
        <v>0</v>
      </c>
      <c r="L58" s="310">
        <v>0</v>
      </c>
      <c r="M58" s="310">
        <v>0</v>
      </c>
      <c r="N58" s="310">
        <v>0</v>
      </c>
      <c r="O58" s="310">
        <v>0</v>
      </c>
      <c r="P58" s="310">
        <v>0</v>
      </c>
      <c r="Q58" s="310">
        <v>0</v>
      </c>
      <c r="R58" s="310">
        <v>0</v>
      </c>
      <c r="S58" s="310">
        <v>0</v>
      </c>
      <c r="T58" s="310">
        <v>0</v>
      </c>
      <c r="U58" s="310">
        <v>0</v>
      </c>
      <c r="V58" s="310">
        <v>0</v>
      </c>
      <c r="W58" s="310">
        <v>0</v>
      </c>
      <c r="X58" s="311">
        <v>0</v>
      </c>
      <c r="Y58" s="308">
        <f t="shared" si="2"/>
        <v>0</v>
      </c>
    </row>
    <row r="59" spans="2:25" ht="13.5">
      <c r="B59" s="36"/>
      <c r="C59" s="45"/>
      <c r="D59" s="45"/>
      <c r="E59" s="78"/>
      <c r="F59" s="414" t="s">
        <v>267</v>
      </c>
      <c r="G59" s="415"/>
      <c r="H59" s="309">
        <v>0</v>
      </c>
      <c r="I59" s="310">
        <v>0</v>
      </c>
      <c r="J59" s="310">
        <v>0</v>
      </c>
      <c r="K59" s="310">
        <v>0</v>
      </c>
      <c r="L59" s="310">
        <v>0</v>
      </c>
      <c r="M59" s="310">
        <v>0</v>
      </c>
      <c r="N59" s="310">
        <v>0</v>
      </c>
      <c r="O59" s="310">
        <v>0</v>
      </c>
      <c r="P59" s="310">
        <v>0</v>
      </c>
      <c r="Q59" s="310">
        <v>0</v>
      </c>
      <c r="R59" s="310">
        <v>0</v>
      </c>
      <c r="S59" s="310">
        <v>0</v>
      </c>
      <c r="T59" s="310">
        <v>0</v>
      </c>
      <c r="U59" s="310">
        <v>0</v>
      </c>
      <c r="V59" s="310">
        <v>0</v>
      </c>
      <c r="W59" s="310">
        <v>0</v>
      </c>
      <c r="X59" s="311">
        <v>0</v>
      </c>
      <c r="Y59" s="308">
        <f t="shared" si="2"/>
        <v>0</v>
      </c>
    </row>
    <row r="60" spans="2:25" ht="13.5">
      <c r="B60" s="36"/>
      <c r="C60" s="45"/>
      <c r="D60" s="55"/>
      <c r="E60" s="79"/>
      <c r="F60" s="8" t="s">
        <v>193</v>
      </c>
      <c r="G60" s="58"/>
      <c r="H60" s="312">
        <v>0</v>
      </c>
      <c r="I60" s="313">
        <v>0</v>
      </c>
      <c r="J60" s="313">
        <v>0</v>
      </c>
      <c r="K60" s="313">
        <v>0</v>
      </c>
      <c r="L60" s="313">
        <v>0</v>
      </c>
      <c r="M60" s="313">
        <v>0</v>
      </c>
      <c r="N60" s="313">
        <v>0</v>
      </c>
      <c r="O60" s="313">
        <v>0</v>
      </c>
      <c r="P60" s="313">
        <v>0</v>
      </c>
      <c r="Q60" s="313">
        <v>0</v>
      </c>
      <c r="R60" s="313">
        <v>0</v>
      </c>
      <c r="S60" s="313">
        <v>0</v>
      </c>
      <c r="T60" s="313">
        <v>0</v>
      </c>
      <c r="U60" s="313">
        <v>0</v>
      </c>
      <c r="V60" s="313">
        <v>0</v>
      </c>
      <c r="W60" s="313">
        <v>0</v>
      </c>
      <c r="X60" s="314">
        <v>0</v>
      </c>
      <c r="Y60" s="315">
        <f t="shared" si="2"/>
        <v>0</v>
      </c>
    </row>
    <row r="61" spans="2:25" ht="13.5">
      <c r="B61" s="36"/>
      <c r="C61" s="45"/>
      <c r="D61" s="43" t="s">
        <v>194</v>
      </c>
      <c r="E61" s="80"/>
      <c r="F61" s="80"/>
      <c r="G61" s="81"/>
      <c r="H61" s="319">
        <v>0</v>
      </c>
      <c r="I61" s="320">
        <v>0</v>
      </c>
      <c r="J61" s="320">
        <v>0</v>
      </c>
      <c r="K61" s="320">
        <v>0</v>
      </c>
      <c r="L61" s="320">
        <v>0</v>
      </c>
      <c r="M61" s="320">
        <v>0</v>
      </c>
      <c r="N61" s="320">
        <v>0</v>
      </c>
      <c r="O61" s="320">
        <v>0</v>
      </c>
      <c r="P61" s="320">
        <v>0</v>
      </c>
      <c r="Q61" s="320">
        <v>0</v>
      </c>
      <c r="R61" s="320">
        <v>0</v>
      </c>
      <c r="S61" s="320">
        <v>0</v>
      </c>
      <c r="T61" s="320">
        <v>0</v>
      </c>
      <c r="U61" s="320">
        <v>0</v>
      </c>
      <c r="V61" s="320">
        <v>0</v>
      </c>
      <c r="W61" s="320">
        <v>0</v>
      </c>
      <c r="X61" s="321">
        <v>0</v>
      </c>
      <c r="Y61" s="300">
        <f t="shared" si="2"/>
        <v>0</v>
      </c>
    </row>
    <row r="62" spans="2:25" ht="13.5">
      <c r="B62" s="36"/>
      <c r="C62" s="45"/>
      <c r="D62" s="43" t="s">
        <v>195</v>
      </c>
      <c r="E62" s="80"/>
      <c r="F62" s="80"/>
      <c r="G62" s="81"/>
      <c r="H62" s="319">
        <v>0</v>
      </c>
      <c r="I62" s="320">
        <v>0</v>
      </c>
      <c r="J62" s="320">
        <v>0</v>
      </c>
      <c r="K62" s="320">
        <v>10754</v>
      </c>
      <c r="L62" s="320">
        <v>0</v>
      </c>
      <c r="M62" s="320">
        <v>0</v>
      </c>
      <c r="N62" s="320">
        <v>0</v>
      </c>
      <c r="O62" s="320">
        <v>0</v>
      </c>
      <c r="P62" s="320">
        <v>275810</v>
      </c>
      <c r="Q62" s="320">
        <v>0</v>
      </c>
      <c r="R62" s="320">
        <v>0</v>
      </c>
      <c r="S62" s="320">
        <v>2193</v>
      </c>
      <c r="T62" s="320">
        <v>7277</v>
      </c>
      <c r="U62" s="320">
        <v>0</v>
      </c>
      <c r="V62" s="320">
        <v>0</v>
      </c>
      <c r="W62" s="320">
        <v>0</v>
      </c>
      <c r="X62" s="321">
        <v>0</v>
      </c>
      <c r="Y62" s="300">
        <f t="shared" si="2"/>
        <v>296034</v>
      </c>
    </row>
    <row r="63" spans="2:25" ht="12.75" customHeight="1">
      <c r="B63" s="36"/>
      <c r="C63" s="55"/>
      <c r="D63" s="43" t="s">
        <v>196</v>
      </c>
      <c r="E63" s="80"/>
      <c r="F63" s="80"/>
      <c r="G63" s="81"/>
      <c r="H63" s="319">
        <v>0</v>
      </c>
      <c r="I63" s="320">
        <v>0</v>
      </c>
      <c r="J63" s="320">
        <v>0</v>
      </c>
      <c r="K63" s="320">
        <v>0</v>
      </c>
      <c r="L63" s="320">
        <v>0</v>
      </c>
      <c r="M63" s="320">
        <v>0</v>
      </c>
      <c r="N63" s="320">
        <v>0</v>
      </c>
      <c r="O63" s="320">
        <v>0</v>
      </c>
      <c r="P63" s="320">
        <v>0</v>
      </c>
      <c r="Q63" s="320">
        <v>9</v>
      </c>
      <c r="R63" s="320">
        <v>89117</v>
      </c>
      <c r="S63" s="320">
        <v>0</v>
      </c>
      <c r="T63" s="320">
        <v>1176</v>
      </c>
      <c r="U63" s="320">
        <v>0</v>
      </c>
      <c r="V63" s="320">
        <v>0</v>
      </c>
      <c r="W63" s="320">
        <v>11373</v>
      </c>
      <c r="X63" s="321">
        <v>0</v>
      </c>
      <c r="Y63" s="300">
        <f t="shared" si="2"/>
        <v>101675</v>
      </c>
    </row>
    <row r="64" spans="2:25" ht="14.25" thickBot="1">
      <c r="B64" s="31"/>
      <c r="C64" s="72" t="s">
        <v>197</v>
      </c>
      <c r="D64" s="32"/>
      <c r="E64" s="32"/>
      <c r="F64" s="32"/>
      <c r="G64" s="33"/>
      <c r="H64" s="329">
        <v>-192795</v>
      </c>
      <c r="I64" s="330">
        <v>24497</v>
      </c>
      <c r="J64" s="330">
        <v>-188189</v>
      </c>
      <c r="K64" s="330">
        <v>-42703</v>
      </c>
      <c r="L64" s="330">
        <v>-16779</v>
      </c>
      <c r="M64" s="330">
        <v>0</v>
      </c>
      <c r="N64" s="330">
        <v>71</v>
      </c>
      <c r="O64" s="330">
        <v>0</v>
      </c>
      <c r="P64" s="330">
        <v>-275722</v>
      </c>
      <c r="Q64" s="330">
        <v>-400188</v>
      </c>
      <c r="R64" s="330">
        <v>-1001</v>
      </c>
      <c r="S64" s="330">
        <v>-2193</v>
      </c>
      <c r="T64" s="330">
        <v>14915</v>
      </c>
      <c r="U64" s="330">
        <v>0</v>
      </c>
      <c r="V64" s="330">
        <v>59612</v>
      </c>
      <c r="W64" s="330">
        <v>-254539</v>
      </c>
      <c r="X64" s="331">
        <v>-26904</v>
      </c>
      <c r="Y64" s="332">
        <f t="shared" si="2"/>
        <v>-1301918</v>
      </c>
    </row>
    <row r="65" spans="2:25" ht="13.5">
      <c r="B65" s="82" t="s">
        <v>198</v>
      </c>
      <c r="C65" s="69"/>
      <c r="D65" s="69"/>
      <c r="E65" s="69"/>
      <c r="F65" s="69"/>
      <c r="G65" s="70"/>
      <c r="H65" s="326">
        <v>-79181</v>
      </c>
      <c r="I65" s="327">
        <v>24497</v>
      </c>
      <c r="J65" s="327">
        <v>70158</v>
      </c>
      <c r="K65" s="327">
        <v>0</v>
      </c>
      <c r="L65" s="327">
        <v>-1302</v>
      </c>
      <c r="M65" s="327">
        <v>35323</v>
      </c>
      <c r="N65" s="327">
        <v>71</v>
      </c>
      <c r="O65" s="327">
        <v>0</v>
      </c>
      <c r="P65" s="327">
        <v>-1716</v>
      </c>
      <c r="Q65" s="327">
        <v>-68609</v>
      </c>
      <c r="R65" s="327">
        <v>-919</v>
      </c>
      <c r="S65" s="327">
        <v>-3203</v>
      </c>
      <c r="T65" s="327">
        <v>21180</v>
      </c>
      <c r="U65" s="327">
        <v>0</v>
      </c>
      <c r="V65" s="327">
        <v>351833</v>
      </c>
      <c r="W65" s="327">
        <v>103614</v>
      </c>
      <c r="X65" s="328">
        <v>-7250</v>
      </c>
      <c r="Y65" s="296">
        <f t="shared" si="2"/>
        <v>444496</v>
      </c>
    </row>
    <row r="66" spans="2:25" ht="13.5">
      <c r="B66" s="83" t="s">
        <v>199</v>
      </c>
      <c r="C66" s="39"/>
      <c r="D66" s="39"/>
      <c r="E66" s="39"/>
      <c r="F66" s="39"/>
      <c r="G66" s="40"/>
      <c r="H66" s="319">
        <v>0</v>
      </c>
      <c r="I66" s="320">
        <v>0</v>
      </c>
      <c r="J66" s="320">
        <v>96354</v>
      </c>
      <c r="K66" s="320">
        <v>0</v>
      </c>
      <c r="L66" s="320">
        <v>0</v>
      </c>
      <c r="M66" s="320">
        <v>0</v>
      </c>
      <c r="N66" s="320">
        <v>0</v>
      </c>
      <c r="O66" s="320">
        <v>0</v>
      </c>
      <c r="P66" s="320">
        <v>88</v>
      </c>
      <c r="Q66" s="320">
        <v>0</v>
      </c>
      <c r="R66" s="320">
        <v>0</v>
      </c>
      <c r="S66" s="320">
        <v>0</v>
      </c>
      <c r="T66" s="320">
        <v>16</v>
      </c>
      <c r="U66" s="320">
        <v>0</v>
      </c>
      <c r="V66" s="320">
        <v>0</v>
      </c>
      <c r="W66" s="320">
        <v>0</v>
      </c>
      <c r="X66" s="321">
        <v>0</v>
      </c>
      <c r="Y66" s="300">
        <f t="shared" si="2"/>
        <v>96458</v>
      </c>
    </row>
    <row r="67" spans="2:25" ht="13.5">
      <c r="B67" s="83" t="s">
        <v>200</v>
      </c>
      <c r="C67" s="39"/>
      <c r="D67" s="39"/>
      <c r="E67" s="39"/>
      <c r="F67" s="39"/>
      <c r="G67" s="40"/>
      <c r="H67" s="316">
        <v>695985</v>
      </c>
      <c r="I67" s="317">
        <v>38</v>
      </c>
      <c r="J67" s="317">
        <v>70172</v>
      </c>
      <c r="K67" s="317">
        <v>2000</v>
      </c>
      <c r="L67" s="317">
        <v>4683</v>
      </c>
      <c r="M67" s="317">
        <v>2452</v>
      </c>
      <c r="N67" s="317">
        <v>0</v>
      </c>
      <c r="O67" s="317">
        <v>0</v>
      </c>
      <c r="P67" s="317">
        <v>2895</v>
      </c>
      <c r="Q67" s="317">
        <v>391490</v>
      </c>
      <c r="R67" s="317">
        <v>6165</v>
      </c>
      <c r="S67" s="317">
        <v>3925</v>
      </c>
      <c r="T67" s="317">
        <v>4595</v>
      </c>
      <c r="U67" s="317">
        <v>0</v>
      </c>
      <c r="V67" s="317">
        <v>181743</v>
      </c>
      <c r="W67" s="317">
        <v>154159</v>
      </c>
      <c r="X67" s="318">
        <v>24789</v>
      </c>
      <c r="Y67" s="304">
        <f t="shared" si="2"/>
        <v>1545091</v>
      </c>
    </row>
    <row r="68" spans="2:25" ht="13.5">
      <c r="B68" s="82"/>
      <c r="C68" s="56" t="s">
        <v>201</v>
      </c>
      <c r="D68" s="57"/>
      <c r="E68" s="57"/>
      <c r="F68" s="57"/>
      <c r="G68" s="58"/>
      <c r="H68" s="312">
        <v>0</v>
      </c>
      <c r="I68" s="313">
        <v>0</v>
      </c>
      <c r="J68" s="313">
        <v>0</v>
      </c>
      <c r="K68" s="313">
        <v>0</v>
      </c>
      <c r="L68" s="313">
        <v>0</v>
      </c>
      <c r="M68" s="313">
        <v>0</v>
      </c>
      <c r="N68" s="313">
        <v>0</v>
      </c>
      <c r="O68" s="313">
        <v>0</v>
      </c>
      <c r="P68" s="313">
        <v>0</v>
      </c>
      <c r="Q68" s="313">
        <v>0</v>
      </c>
      <c r="R68" s="313">
        <v>0</v>
      </c>
      <c r="S68" s="313">
        <v>0</v>
      </c>
      <c r="T68" s="313">
        <v>0</v>
      </c>
      <c r="U68" s="313">
        <v>0</v>
      </c>
      <c r="V68" s="313">
        <v>0</v>
      </c>
      <c r="W68" s="313">
        <v>0</v>
      </c>
      <c r="X68" s="314">
        <v>0</v>
      </c>
      <c r="Y68" s="315">
        <f t="shared" si="2"/>
        <v>0</v>
      </c>
    </row>
    <row r="69" spans="2:25" ht="13.5">
      <c r="B69" s="82" t="s">
        <v>202</v>
      </c>
      <c r="C69" s="69"/>
      <c r="D69" s="69"/>
      <c r="E69" s="69"/>
      <c r="F69" s="69"/>
      <c r="G69" s="70"/>
      <c r="H69" s="319">
        <v>0</v>
      </c>
      <c r="I69" s="320">
        <v>0</v>
      </c>
      <c r="J69" s="320">
        <v>0</v>
      </c>
      <c r="K69" s="320">
        <v>0</v>
      </c>
      <c r="L69" s="320">
        <v>0</v>
      </c>
      <c r="M69" s="320">
        <v>0</v>
      </c>
      <c r="N69" s="320">
        <v>0</v>
      </c>
      <c r="O69" s="320">
        <v>0</v>
      </c>
      <c r="P69" s="320">
        <v>0</v>
      </c>
      <c r="Q69" s="320">
        <v>0</v>
      </c>
      <c r="R69" s="320">
        <v>0</v>
      </c>
      <c r="S69" s="320">
        <v>0</v>
      </c>
      <c r="T69" s="320">
        <v>0</v>
      </c>
      <c r="U69" s="320">
        <v>0</v>
      </c>
      <c r="V69" s="320">
        <v>0</v>
      </c>
      <c r="W69" s="320">
        <v>0</v>
      </c>
      <c r="X69" s="321">
        <v>0</v>
      </c>
      <c r="Y69" s="300">
        <f t="shared" si="2"/>
        <v>0</v>
      </c>
    </row>
    <row r="70" spans="2:25" ht="13.5">
      <c r="B70" s="84" t="s">
        <v>203</v>
      </c>
      <c r="C70" s="80"/>
      <c r="D70" s="80"/>
      <c r="E70" s="80"/>
      <c r="F70" s="80"/>
      <c r="G70" s="81"/>
      <c r="H70" s="319">
        <v>616804</v>
      </c>
      <c r="I70" s="320">
        <v>24535</v>
      </c>
      <c r="J70" s="320">
        <v>43976</v>
      </c>
      <c r="K70" s="320">
        <v>2000</v>
      </c>
      <c r="L70" s="320">
        <v>3381</v>
      </c>
      <c r="M70" s="320">
        <v>37775</v>
      </c>
      <c r="N70" s="320">
        <v>71</v>
      </c>
      <c r="O70" s="320">
        <v>0</v>
      </c>
      <c r="P70" s="320">
        <v>1091</v>
      </c>
      <c r="Q70" s="320">
        <v>322881</v>
      </c>
      <c r="R70" s="320">
        <v>5246</v>
      </c>
      <c r="S70" s="320">
        <v>722</v>
      </c>
      <c r="T70" s="320">
        <v>25759</v>
      </c>
      <c r="U70" s="320">
        <v>0</v>
      </c>
      <c r="V70" s="320">
        <v>533576</v>
      </c>
      <c r="W70" s="320">
        <v>257773</v>
      </c>
      <c r="X70" s="321">
        <v>17539</v>
      </c>
      <c r="Y70" s="300">
        <f t="shared" si="2"/>
        <v>1893129</v>
      </c>
    </row>
    <row r="71" spans="2:25" ht="13.5">
      <c r="B71" s="83" t="s">
        <v>204</v>
      </c>
      <c r="C71" s="39"/>
      <c r="D71" s="39"/>
      <c r="E71" s="39"/>
      <c r="F71" s="39"/>
      <c r="G71" s="40"/>
      <c r="H71" s="316">
        <v>0</v>
      </c>
      <c r="I71" s="317">
        <v>6477</v>
      </c>
      <c r="J71" s="317">
        <v>0</v>
      </c>
      <c r="K71" s="317">
        <v>0</v>
      </c>
      <c r="L71" s="317">
        <v>0</v>
      </c>
      <c r="M71" s="317">
        <v>0</v>
      </c>
      <c r="N71" s="317">
        <v>0</v>
      </c>
      <c r="O71" s="317">
        <v>0</v>
      </c>
      <c r="P71" s="317">
        <v>0</v>
      </c>
      <c r="Q71" s="317">
        <v>0</v>
      </c>
      <c r="R71" s="317">
        <v>0</v>
      </c>
      <c r="S71" s="317">
        <v>0</v>
      </c>
      <c r="T71" s="317">
        <v>0</v>
      </c>
      <c r="U71" s="317">
        <v>0</v>
      </c>
      <c r="V71" s="317">
        <v>0</v>
      </c>
      <c r="W71" s="317">
        <v>0</v>
      </c>
      <c r="X71" s="318">
        <v>0</v>
      </c>
      <c r="Y71" s="304">
        <f t="shared" si="2"/>
        <v>6477</v>
      </c>
    </row>
    <row r="72" spans="2:25" ht="13.5">
      <c r="B72" s="36"/>
      <c r="C72" s="63" t="s">
        <v>205</v>
      </c>
      <c r="D72" s="85"/>
      <c r="E72" s="48" t="s">
        <v>206</v>
      </c>
      <c r="F72" s="49"/>
      <c r="G72" s="50"/>
      <c r="H72" s="309">
        <v>0</v>
      </c>
      <c r="I72" s="310">
        <v>6477</v>
      </c>
      <c r="J72" s="310">
        <v>0</v>
      </c>
      <c r="K72" s="310">
        <v>0</v>
      </c>
      <c r="L72" s="310">
        <v>0</v>
      </c>
      <c r="M72" s="310">
        <v>0</v>
      </c>
      <c r="N72" s="310">
        <v>0</v>
      </c>
      <c r="O72" s="310">
        <v>0</v>
      </c>
      <c r="P72" s="310">
        <v>0</v>
      </c>
      <c r="Q72" s="310">
        <v>0</v>
      </c>
      <c r="R72" s="310">
        <v>0</v>
      </c>
      <c r="S72" s="310">
        <v>0</v>
      </c>
      <c r="T72" s="310">
        <v>0</v>
      </c>
      <c r="U72" s="310">
        <v>0</v>
      </c>
      <c r="V72" s="310">
        <v>0</v>
      </c>
      <c r="W72" s="310">
        <v>0</v>
      </c>
      <c r="X72" s="311">
        <v>0</v>
      </c>
      <c r="Y72" s="308">
        <f t="shared" si="2"/>
        <v>6477</v>
      </c>
    </row>
    <row r="73" spans="2:25" ht="13.5">
      <c r="B73" s="36"/>
      <c r="C73" s="66"/>
      <c r="D73" s="86"/>
      <c r="E73" s="48" t="s">
        <v>184</v>
      </c>
      <c r="F73" s="49"/>
      <c r="G73" s="50"/>
      <c r="H73" s="309">
        <v>0</v>
      </c>
      <c r="I73" s="310">
        <v>0</v>
      </c>
      <c r="J73" s="310">
        <v>0</v>
      </c>
      <c r="K73" s="310">
        <v>0</v>
      </c>
      <c r="L73" s="310">
        <v>0</v>
      </c>
      <c r="M73" s="310">
        <v>0</v>
      </c>
      <c r="N73" s="310">
        <v>0</v>
      </c>
      <c r="O73" s="310">
        <v>0</v>
      </c>
      <c r="P73" s="310">
        <v>0</v>
      </c>
      <c r="Q73" s="310">
        <v>0</v>
      </c>
      <c r="R73" s="310">
        <v>0</v>
      </c>
      <c r="S73" s="310">
        <v>0</v>
      </c>
      <c r="T73" s="310">
        <v>0</v>
      </c>
      <c r="U73" s="310">
        <v>0</v>
      </c>
      <c r="V73" s="310">
        <v>0</v>
      </c>
      <c r="W73" s="310">
        <v>0</v>
      </c>
      <c r="X73" s="311">
        <v>0</v>
      </c>
      <c r="Y73" s="308">
        <f t="shared" si="2"/>
        <v>0</v>
      </c>
    </row>
    <row r="74" spans="2:25" ht="13.5">
      <c r="B74" s="82"/>
      <c r="C74" s="68"/>
      <c r="D74" s="87"/>
      <c r="E74" s="56" t="s">
        <v>185</v>
      </c>
      <c r="F74" s="57"/>
      <c r="G74" s="58"/>
      <c r="H74" s="312">
        <v>0</v>
      </c>
      <c r="I74" s="313">
        <v>0</v>
      </c>
      <c r="J74" s="313">
        <v>0</v>
      </c>
      <c r="K74" s="313">
        <v>0</v>
      </c>
      <c r="L74" s="313">
        <v>0</v>
      </c>
      <c r="M74" s="313">
        <v>0</v>
      </c>
      <c r="N74" s="313">
        <v>0</v>
      </c>
      <c r="O74" s="313">
        <v>0</v>
      </c>
      <c r="P74" s="313">
        <v>0</v>
      </c>
      <c r="Q74" s="313">
        <v>0</v>
      </c>
      <c r="R74" s="313">
        <v>0</v>
      </c>
      <c r="S74" s="313">
        <v>0</v>
      </c>
      <c r="T74" s="313">
        <v>0</v>
      </c>
      <c r="U74" s="313">
        <v>0</v>
      </c>
      <c r="V74" s="313">
        <v>0</v>
      </c>
      <c r="W74" s="313">
        <v>0</v>
      </c>
      <c r="X74" s="314">
        <v>0</v>
      </c>
      <c r="Y74" s="315">
        <f t="shared" si="2"/>
        <v>0</v>
      </c>
    </row>
    <row r="75" spans="2:25" ht="13.5">
      <c r="B75" s="84" t="s">
        <v>207</v>
      </c>
      <c r="C75" s="80"/>
      <c r="D75" s="80"/>
      <c r="E75" s="80"/>
      <c r="F75" s="80"/>
      <c r="G75" s="81"/>
      <c r="H75" s="319">
        <v>82478</v>
      </c>
      <c r="I75" s="320">
        <v>24488</v>
      </c>
      <c r="J75" s="320">
        <v>12197</v>
      </c>
      <c r="K75" s="320">
        <v>0</v>
      </c>
      <c r="L75" s="320">
        <v>0</v>
      </c>
      <c r="M75" s="320">
        <v>0</v>
      </c>
      <c r="N75" s="320">
        <v>71</v>
      </c>
      <c r="O75" s="320">
        <v>0</v>
      </c>
      <c r="P75" s="320">
        <v>0</v>
      </c>
      <c r="Q75" s="320">
        <v>146760</v>
      </c>
      <c r="R75" s="320">
        <v>0</v>
      </c>
      <c r="S75" s="320">
        <v>0</v>
      </c>
      <c r="T75" s="320">
        <v>15500</v>
      </c>
      <c r="U75" s="320">
        <v>0</v>
      </c>
      <c r="V75" s="320">
        <v>59612</v>
      </c>
      <c r="W75" s="320">
        <v>21703</v>
      </c>
      <c r="X75" s="321">
        <v>12398</v>
      </c>
      <c r="Y75" s="300">
        <f t="shared" si="2"/>
        <v>375207</v>
      </c>
    </row>
    <row r="76" spans="2:25" ht="13.5">
      <c r="B76" s="36" t="s">
        <v>208</v>
      </c>
      <c r="C76" s="25"/>
      <c r="D76" s="25"/>
      <c r="E76" s="25"/>
      <c r="F76" s="25"/>
      <c r="G76" s="37"/>
      <c r="H76" s="345"/>
      <c r="I76" s="346"/>
      <c r="J76" s="346"/>
      <c r="K76" s="346"/>
      <c r="L76" s="346"/>
      <c r="M76" s="346"/>
      <c r="N76" s="346"/>
      <c r="O76" s="346"/>
      <c r="P76" s="346"/>
      <c r="Q76" s="346"/>
      <c r="R76" s="346"/>
      <c r="S76" s="346"/>
      <c r="T76" s="346"/>
      <c r="U76" s="346"/>
      <c r="V76" s="346"/>
      <c r="W76" s="346"/>
      <c r="X76" s="347"/>
      <c r="Y76" s="348"/>
    </row>
    <row r="77" spans="2:25" ht="13.5">
      <c r="B77" s="36"/>
      <c r="C77" s="88" t="s">
        <v>209</v>
      </c>
      <c r="D77" s="89"/>
      <c r="E77" s="89"/>
      <c r="F77" s="89"/>
      <c r="G77" s="90"/>
      <c r="H77" s="349">
        <v>534326</v>
      </c>
      <c r="I77" s="350">
        <v>47</v>
      </c>
      <c r="J77" s="350">
        <v>31779</v>
      </c>
      <c r="K77" s="350">
        <v>2000</v>
      </c>
      <c r="L77" s="350">
        <v>3381</v>
      </c>
      <c r="M77" s="350">
        <v>37775</v>
      </c>
      <c r="N77" s="350">
        <v>0</v>
      </c>
      <c r="O77" s="350">
        <v>0</v>
      </c>
      <c r="P77" s="350">
        <v>1091</v>
      </c>
      <c r="Q77" s="350">
        <v>176121</v>
      </c>
      <c r="R77" s="350">
        <v>5246</v>
      </c>
      <c r="S77" s="350">
        <v>722</v>
      </c>
      <c r="T77" s="350">
        <v>10259</v>
      </c>
      <c r="U77" s="350">
        <v>0</v>
      </c>
      <c r="V77" s="350">
        <v>473964</v>
      </c>
      <c r="W77" s="350">
        <v>236070</v>
      </c>
      <c r="X77" s="351">
        <v>5141</v>
      </c>
      <c r="Y77" s="352">
        <f aca="true" t="shared" si="3" ref="Y77:Y92">SUM(H77:X77)</f>
        <v>1517922</v>
      </c>
    </row>
    <row r="78" spans="2:25" ht="14.25" thickBot="1">
      <c r="B78" s="36"/>
      <c r="C78" s="45" t="s">
        <v>210</v>
      </c>
      <c r="D78" s="25"/>
      <c r="E78" s="25"/>
      <c r="F78" s="25"/>
      <c r="G78" s="37"/>
      <c r="H78" s="353">
        <v>0</v>
      </c>
      <c r="I78" s="354">
        <v>0</v>
      </c>
      <c r="J78" s="354">
        <v>0</v>
      </c>
      <c r="K78" s="354">
        <v>0</v>
      </c>
      <c r="L78" s="354">
        <v>0</v>
      </c>
      <c r="M78" s="354">
        <v>0</v>
      </c>
      <c r="N78" s="354">
        <v>0</v>
      </c>
      <c r="O78" s="354">
        <v>0</v>
      </c>
      <c r="P78" s="354">
        <v>0</v>
      </c>
      <c r="Q78" s="354">
        <v>0</v>
      </c>
      <c r="R78" s="354">
        <v>0</v>
      </c>
      <c r="S78" s="354">
        <v>0</v>
      </c>
      <c r="T78" s="354">
        <v>0</v>
      </c>
      <c r="U78" s="354">
        <v>0</v>
      </c>
      <c r="V78" s="354">
        <v>0</v>
      </c>
      <c r="W78" s="354">
        <v>0</v>
      </c>
      <c r="X78" s="355">
        <v>0</v>
      </c>
      <c r="Y78" s="356">
        <f t="shared" si="3"/>
        <v>0</v>
      </c>
    </row>
    <row r="79" spans="2:25" ht="13.5">
      <c r="B79" s="170" t="s">
        <v>61</v>
      </c>
      <c r="C79" s="130"/>
      <c r="D79" s="130"/>
      <c r="E79" s="130"/>
      <c r="F79" s="130"/>
      <c r="G79" s="131"/>
      <c r="H79" s="357">
        <v>0</v>
      </c>
      <c r="I79" s="358">
        <v>0</v>
      </c>
      <c r="J79" s="358">
        <v>0</v>
      </c>
      <c r="K79" s="358">
        <v>0</v>
      </c>
      <c r="L79" s="358">
        <v>0</v>
      </c>
      <c r="M79" s="358">
        <v>0</v>
      </c>
      <c r="N79" s="358">
        <v>0</v>
      </c>
      <c r="O79" s="358">
        <v>0</v>
      </c>
      <c r="P79" s="358">
        <v>0</v>
      </c>
      <c r="Q79" s="358">
        <v>0</v>
      </c>
      <c r="R79" s="358">
        <v>0</v>
      </c>
      <c r="S79" s="358">
        <v>0</v>
      </c>
      <c r="T79" s="358">
        <v>0</v>
      </c>
      <c r="U79" s="358">
        <v>0</v>
      </c>
      <c r="V79" s="358">
        <v>0</v>
      </c>
      <c r="W79" s="358">
        <v>0</v>
      </c>
      <c r="X79" s="359">
        <v>0</v>
      </c>
      <c r="Y79" s="360">
        <f t="shared" si="3"/>
        <v>0</v>
      </c>
    </row>
    <row r="80" spans="2:25" ht="14.25" thickBot="1">
      <c r="B80" s="171" t="s">
        <v>62</v>
      </c>
      <c r="C80" s="172"/>
      <c r="D80" s="172"/>
      <c r="E80" s="172"/>
      <c r="F80" s="172"/>
      <c r="G80" s="173"/>
      <c r="H80" s="361">
        <v>0</v>
      </c>
      <c r="I80" s="362">
        <v>0</v>
      </c>
      <c r="J80" s="362">
        <v>0</v>
      </c>
      <c r="K80" s="362">
        <v>0</v>
      </c>
      <c r="L80" s="362">
        <v>0</v>
      </c>
      <c r="M80" s="362">
        <v>0</v>
      </c>
      <c r="N80" s="362">
        <v>0</v>
      </c>
      <c r="O80" s="362">
        <v>0</v>
      </c>
      <c r="P80" s="362">
        <v>0</v>
      </c>
      <c r="Q80" s="362">
        <v>0</v>
      </c>
      <c r="R80" s="330">
        <v>0</v>
      </c>
      <c r="S80" s="330">
        <v>0</v>
      </c>
      <c r="T80" s="330">
        <v>0</v>
      </c>
      <c r="U80" s="330">
        <v>0</v>
      </c>
      <c r="V80" s="330">
        <v>0</v>
      </c>
      <c r="W80" s="330">
        <v>0</v>
      </c>
      <c r="X80" s="331">
        <v>0</v>
      </c>
      <c r="Y80" s="332">
        <f t="shared" si="3"/>
        <v>0</v>
      </c>
    </row>
    <row r="81" spans="2:25" ht="13.5">
      <c r="B81" s="27" t="s">
        <v>63</v>
      </c>
      <c r="C81" s="28"/>
      <c r="D81" s="28"/>
      <c r="E81" s="28"/>
      <c r="F81" s="28"/>
      <c r="G81" s="93"/>
      <c r="H81" s="363">
        <f>SUM(H82:H83)</f>
        <v>0</v>
      </c>
      <c r="I81" s="364">
        <f>SUM(I82:I83)</f>
        <v>0</v>
      </c>
      <c r="J81" s="364">
        <f>SUM(J82:J83)</f>
        <v>0</v>
      </c>
      <c r="K81" s="364">
        <f aca="true" t="shared" si="4" ref="K81:X81">SUM(K82:K83)</f>
        <v>11531</v>
      </c>
      <c r="L81" s="364">
        <f t="shared" si="4"/>
        <v>16110</v>
      </c>
      <c r="M81" s="364">
        <f t="shared" si="4"/>
        <v>0</v>
      </c>
      <c r="N81" s="364">
        <f t="shared" si="4"/>
        <v>50</v>
      </c>
      <c r="O81" s="364">
        <f t="shared" si="4"/>
        <v>12087</v>
      </c>
      <c r="P81" s="364">
        <f>SUM(P82:P83)</f>
        <v>3358</v>
      </c>
      <c r="Q81" s="364">
        <f t="shared" si="4"/>
        <v>266733</v>
      </c>
      <c r="R81" s="364">
        <f t="shared" si="4"/>
        <v>0</v>
      </c>
      <c r="S81" s="364">
        <f t="shared" si="4"/>
        <v>3205</v>
      </c>
      <c r="T81" s="364">
        <f t="shared" si="4"/>
        <v>1989</v>
      </c>
      <c r="U81" s="364">
        <f t="shared" si="4"/>
        <v>0</v>
      </c>
      <c r="V81" s="364">
        <f t="shared" si="4"/>
        <v>98605</v>
      </c>
      <c r="W81" s="364">
        <f t="shared" si="4"/>
        <v>0</v>
      </c>
      <c r="X81" s="365">
        <f t="shared" si="4"/>
        <v>7035</v>
      </c>
      <c r="Y81" s="366">
        <f t="shared" si="3"/>
        <v>420703</v>
      </c>
    </row>
    <row r="82" spans="2:25" ht="13.5">
      <c r="B82" s="36"/>
      <c r="C82" s="25"/>
      <c r="D82" s="25"/>
      <c r="E82" s="25"/>
      <c r="F82" s="48" t="s">
        <v>28</v>
      </c>
      <c r="G82" s="50"/>
      <c r="H82" s="367">
        <v>0</v>
      </c>
      <c r="I82" s="368">
        <v>0</v>
      </c>
      <c r="J82" s="368">
        <v>0</v>
      </c>
      <c r="K82" s="368">
        <v>0</v>
      </c>
      <c r="L82" s="368">
        <v>0</v>
      </c>
      <c r="M82" s="368">
        <v>0</v>
      </c>
      <c r="N82" s="368">
        <v>0</v>
      </c>
      <c r="O82" s="368">
        <v>0</v>
      </c>
      <c r="P82" s="368">
        <v>0</v>
      </c>
      <c r="Q82" s="368">
        <v>0</v>
      </c>
      <c r="R82" s="368">
        <v>0</v>
      </c>
      <c r="S82" s="368">
        <v>0</v>
      </c>
      <c r="T82" s="368">
        <v>0</v>
      </c>
      <c r="U82" s="368">
        <v>0</v>
      </c>
      <c r="V82" s="368">
        <v>0</v>
      </c>
      <c r="W82" s="368">
        <v>0</v>
      </c>
      <c r="X82" s="369">
        <v>0</v>
      </c>
      <c r="Y82" s="308">
        <f t="shared" si="3"/>
        <v>0</v>
      </c>
    </row>
    <row r="83" spans="2:25" ht="13.5">
      <c r="B83" s="82"/>
      <c r="C83" s="69"/>
      <c r="D83" s="69"/>
      <c r="E83" s="69"/>
      <c r="F83" s="56" t="s">
        <v>29</v>
      </c>
      <c r="G83" s="58"/>
      <c r="H83" s="370">
        <v>0</v>
      </c>
      <c r="I83" s="371">
        <v>0</v>
      </c>
      <c r="J83" s="371">
        <v>0</v>
      </c>
      <c r="K83" s="371">
        <v>11531</v>
      </c>
      <c r="L83" s="371">
        <v>16110</v>
      </c>
      <c r="M83" s="371">
        <v>0</v>
      </c>
      <c r="N83" s="371">
        <v>50</v>
      </c>
      <c r="O83" s="371">
        <v>12087</v>
      </c>
      <c r="P83" s="371">
        <v>3358</v>
      </c>
      <c r="Q83" s="371">
        <v>266733</v>
      </c>
      <c r="R83" s="371">
        <v>0</v>
      </c>
      <c r="S83" s="371">
        <v>3205</v>
      </c>
      <c r="T83" s="371">
        <v>1989</v>
      </c>
      <c r="U83" s="371">
        <v>0</v>
      </c>
      <c r="V83" s="371">
        <v>98605</v>
      </c>
      <c r="W83" s="371">
        <v>0</v>
      </c>
      <c r="X83" s="372">
        <v>7035</v>
      </c>
      <c r="Y83" s="315">
        <f t="shared" si="3"/>
        <v>420703</v>
      </c>
    </row>
    <row r="84" spans="2:25" ht="13.5">
      <c r="B84" s="83" t="s">
        <v>65</v>
      </c>
      <c r="C84" s="39"/>
      <c r="D84" s="39"/>
      <c r="E84" s="39"/>
      <c r="F84" s="39"/>
      <c r="G84" s="40"/>
      <c r="H84" s="373">
        <f>SUM(H85:H86)</f>
        <v>45985</v>
      </c>
      <c r="I84" s="374">
        <f>SUM(I85:I86)</f>
        <v>53400</v>
      </c>
      <c r="J84" s="374">
        <f>SUM(J85:J86)</f>
        <v>0</v>
      </c>
      <c r="K84" s="374">
        <f aca="true" t="shared" si="5" ref="K84:X84">SUM(K85:K86)</f>
        <v>327384</v>
      </c>
      <c r="L84" s="374">
        <f t="shared" si="5"/>
        <v>0</v>
      </c>
      <c r="M84" s="374">
        <f t="shared" si="5"/>
        <v>0</v>
      </c>
      <c r="N84" s="374">
        <f t="shared" si="5"/>
        <v>12849</v>
      </c>
      <c r="O84" s="374">
        <f t="shared" si="5"/>
        <v>114380</v>
      </c>
      <c r="P84" s="374">
        <f>SUM(P85:P86)</f>
        <v>0</v>
      </c>
      <c r="Q84" s="374">
        <f t="shared" si="5"/>
        <v>1240680</v>
      </c>
      <c r="R84" s="374">
        <f t="shared" si="5"/>
        <v>15581</v>
      </c>
      <c r="S84" s="374">
        <f t="shared" si="5"/>
        <v>19852</v>
      </c>
      <c r="T84" s="374">
        <f t="shared" si="5"/>
        <v>77498</v>
      </c>
      <c r="U84" s="374">
        <f t="shared" si="5"/>
        <v>0</v>
      </c>
      <c r="V84" s="374">
        <f t="shared" si="5"/>
        <v>634374</v>
      </c>
      <c r="W84" s="374">
        <f t="shared" si="5"/>
        <v>0</v>
      </c>
      <c r="X84" s="375">
        <f t="shared" si="5"/>
        <v>7231</v>
      </c>
      <c r="Y84" s="304">
        <f t="shared" si="3"/>
        <v>2549214</v>
      </c>
    </row>
    <row r="85" spans="2:25" ht="13.5">
      <c r="B85" s="36"/>
      <c r="C85" s="25"/>
      <c r="D85" s="25"/>
      <c r="E85" s="25"/>
      <c r="F85" s="48" t="s">
        <v>28</v>
      </c>
      <c r="G85" s="50"/>
      <c r="H85" s="309">
        <v>0</v>
      </c>
      <c r="I85" s="310">
        <v>0</v>
      </c>
      <c r="J85" s="310">
        <v>0</v>
      </c>
      <c r="K85" s="310">
        <v>0</v>
      </c>
      <c r="L85" s="310">
        <v>0</v>
      </c>
      <c r="M85" s="310">
        <v>0</v>
      </c>
      <c r="N85" s="310">
        <v>0</v>
      </c>
      <c r="O85" s="310">
        <v>0</v>
      </c>
      <c r="P85" s="310">
        <v>0</v>
      </c>
      <c r="Q85" s="310">
        <v>0</v>
      </c>
      <c r="R85" s="310">
        <v>0</v>
      </c>
      <c r="S85" s="310">
        <v>0</v>
      </c>
      <c r="T85" s="310">
        <v>0</v>
      </c>
      <c r="U85" s="310">
        <v>0</v>
      </c>
      <c r="V85" s="310">
        <v>0</v>
      </c>
      <c r="W85" s="310">
        <v>0</v>
      </c>
      <c r="X85" s="311">
        <v>0</v>
      </c>
      <c r="Y85" s="308">
        <f t="shared" si="3"/>
        <v>0</v>
      </c>
    </row>
    <row r="86" spans="2:25" ht="13.5">
      <c r="B86" s="82"/>
      <c r="C86" s="69"/>
      <c r="D86" s="69"/>
      <c r="E86" s="69"/>
      <c r="F86" s="56" t="s">
        <v>29</v>
      </c>
      <c r="G86" s="58"/>
      <c r="H86" s="312">
        <v>45985</v>
      </c>
      <c r="I86" s="313">
        <v>53400</v>
      </c>
      <c r="J86" s="313">
        <v>0</v>
      </c>
      <c r="K86" s="313">
        <v>327384</v>
      </c>
      <c r="L86" s="313">
        <v>0</v>
      </c>
      <c r="M86" s="313">
        <v>0</v>
      </c>
      <c r="N86" s="313">
        <v>12849</v>
      </c>
      <c r="O86" s="313">
        <v>114380</v>
      </c>
      <c r="P86" s="313">
        <v>0</v>
      </c>
      <c r="Q86" s="313">
        <v>1240680</v>
      </c>
      <c r="R86" s="313">
        <v>15581</v>
      </c>
      <c r="S86" s="313">
        <v>19852</v>
      </c>
      <c r="T86" s="313">
        <v>77498</v>
      </c>
      <c r="U86" s="313">
        <v>0</v>
      </c>
      <c r="V86" s="313">
        <v>634374</v>
      </c>
      <c r="W86" s="313">
        <v>0</v>
      </c>
      <c r="X86" s="314">
        <v>7231</v>
      </c>
      <c r="Y86" s="315">
        <f t="shared" si="3"/>
        <v>2549214</v>
      </c>
    </row>
    <row r="87" spans="2:25" ht="13.5">
      <c r="B87" s="404" t="s">
        <v>66</v>
      </c>
      <c r="C87" s="405"/>
      <c r="D87" s="405"/>
      <c r="E87" s="405"/>
      <c r="F87" s="94" t="s">
        <v>30</v>
      </c>
      <c r="G87" s="90"/>
      <c r="H87" s="349">
        <v>0</v>
      </c>
      <c r="I87" s="350">
        <v>0</v>
      </c>
      <c r="J87" s="350">
        <v>0</v>
      </c>
      <c r="K87" s="350">
        <v>0</v>
      </c>
      <c r="L87" s="350">
        <v>0</v>
      </c>
      <c r="M87" s="350">
        <v>0</v>
      </c>
      <c r="N87" s="350">
        <v>0</v>
      </c>
      <c r="O87" s="350">
        <v>0</v>
      </c>
      <c r="P87" s="350">
        <v>0</v>
      </c>
      <c r="Q87" s="350">
        <v>0</v>
      </c>
      <c r="R87" s="350">
        <v>0</v>
      </c>
      <c r="S87" s="350">
        <v>0</v>
      </c>
      <c r="T87" s="350">
        <v>0</v>
      </c>
      <c r="U87" s="350">
        <v>0</v>
      </c>
      <c r="V87" s="350">
        <v>0</v>
      </c>
      <c r="W87" s="350">
        <v>0</v>
      </c>
      <c r="X87" s="351">
        <v>0</v>
      </c>
      <c r="Y87" s="352">
        <f t="shared" si="3"/>
        <v>0</v>
      </c>
    </row>
    <row r="88" spans="2:25" ht="13.5">
      <c r="B88" s="409"/>
      <c r="C88" s="410"/>
      <c r="D88" s="410"/>
      <c r="E88" s="410"/>
      <c r="F88" s="68" t="s">
        <v>31</v>
      </c>
      <c r="G88" s="70"/>
      <c r="H88" s="326">
        <v>0</v>
      </c>
      <c r="I88" s="327">
        <v>0</v>
      </c>
      <c r="J88" s="327">
        <v>0</v>
      </c>
      <c r="K88" s="327">
        <v>241025</v>
      </c>
      <c r="L88" s="327">
        <v>0</v>
      </c>
      <c r="M88" s="327">
        <v>0</v>
      </c>
      <c r="N88" s="327">
        <v>0</v>
      </c>
      <c r="O88" s="327">
        <v>114380</v>
      </c>
      <c r="P88" s="327">
        <v>0</v>
      </c>
      <c r="Q88" s="327">
        <v>409881</v>
      </c>
      <c r="R88" s="327">
        <v>0</v>
      </c>
      <c r="S88" s="327">
        <v>19852</v>
      </c>
      <c r="T88" s="327">
        <v>1388</v>
      </c>
      <c r="U88" s="327">
        <v>0</v>
      </c>
      <c r="V88" s="327">
        <v>0</v>
      </c>
      <c r="W88" s="327">
        <v>0</v>
      </c>
      <c r="X88" s="328">
        <v>0</v>
      </c>
      <c r="Y88" s="296">
        <f t="shared" si="3"/>
        <v>786526</v>
      </c>
    </row>
    <row r="89" spans="2:25" ht="13.5">
      <c r="B89" s="404" t="s">
        <v>67</v>
      </c>
      <c r="C89" s="405"/>
      <c r="D89" s="405"/>
      <c r="E89" s="405"/>
      <c r="F89" s="94" t="s">
        <v>32</v>
      </c>
      <c r="G89" s="90"/>
      <c r="H89" s="349">
        <v>0</v>
      </c>
      <c r="I89" s="350">
        <v>0</v>
      </c>
      <c r="J89" s="350">
        <v>0</v>
      </c>
      <c r="K89" s="350">
        <v>0</v>
      </c>
      <c r="L89" s="350">
        <v>0</v>
      </c>
      <c r="M89" s="350">
        <v>0</v>
      </c>
      <c r="N89" s="350">
        <v>0</v>
      </c>
      <c r="O89" s="350">
        <v>0</v>
      </c>
      <c r="P89" s="350">
        <v>0</v>
      </c>
      <c r="Q89" s="350">
        <v>0</v>
      </c>
      <c r="R89" s="350">
        <v>0</v>
      </c>
      <c r="S89" s="350">
        <v>0</v>
      </c>
      <c r="T89" s="350">
        <v>0</v>
      </c>
      <c r="U89" s="350">
        <v>0</v>
      </c>
      <c r="V89" s="350">
        <v>0</v>
      </c>
      <c r="W89" s="350">
        <v>0</v>
      </c>
      <c r="X89" s="351">
        <v>0</v>
      </c>
      <c r="Y89" s="352">
        <f t="shared" si="3"/>
        <v>0</v>
      </c>
    </row>
    <row r="90" spans="2:25" ht="12.75" customHeight="1">
      <c r="B90" s="409"/>
      <c r="C90" s="410"/>
      <c r="D90" s="410"/>
      <c r="E90" s="410"/>
      <c r="F90" s="68" t="s">
        <v>31</v>
      </c>
      <c r="G90" s="70"/>
      <c r="H90" s="326">
        <v>0</v>
      </c>
      <c r="I90" s="327">
        <v>703</v>
      </c>
      <c r="J90" s="327">
        <v>0</v>
      </c>
      <c r="K90" s="327">
        <v>11531</v>
      </c>
      <c r="L90" s="327">
        <v>0</v>
      </c>
      <c r="M90" s="327">
        <v>0</v>
      </c>
      <c r="N90" s="327">
        <v>0</v>
      </c>
      <c r="O90" s="327">
        <v>12087</v>
      </c>
      <c r="P90" s="327">
        <v>0</v>
      </c>
      <c r="Q90" s="327">
        <v>164962</v>
      </c>
      <c r="R90" s="327">
        <v>0</v>
      </c>
      <c r="S90" s="327">
        <v>1759</v>
      </c>
      <c r="T90" s="327">
        <v>4416</v>
      </c>
      <c r="U90" s="327">
        <v>0</v>
      </c>
      <c r="V90" s="327">
        <v>0</v>
      </c>
      <c r="W90" s="327">
        <v>0</v>
      </c>
      <c r="X90" s="328">
        <v>0</v>
      </c>
      <c r="Y90" s="296">
        <f t="shared" si="3"/>
        <v>195458</v>
      </c>
    </row>
    <row r="91" spans="2:25" ht="13.5">
      <c r="B91" s="404" t="s">
        <v>68</v>
      </c>
      <c r="C91" s="405"/>
      <c r="D91" s="405"/>
      <c r="E91" s="405"/>
      <c r="F91" s="94" t="s">
        <v>32</v>
      </c>
      <c r="G91" s="90"/>
      <c r="H91" s="349">
        <v>0</v>
      </c>
      <c r="I91" s="350">
        <v>0</v>
      </c>
      <c r="J91" s="350">
        <v>0</v>
      </c>
      <c r="K91" s="350">
        <v>0</v>
      </c>
      <c r="L91" s="350">
        <v>0</v>
      </c>
      <c r="M91" s="350">
        <v>0</v>
      </c>
      <c r="N91" s="350">
        <v>0</v>
      </c>
      <c r="O91" s="350">
        <v>0</v>
      </c>
      <c r="P91" s="350">
        <v>0</v>
      </c>
      <c r="Q91" s="350">
        <v>0</v>
      </c>
      <c r="R91" s="350">
        <v>0</v>
      </c>
      <c r="S91" s="350">
        <v>0</v>
      </c>
      <c r="T91" s="350">
        <v>0</v>
      </c>
      <c r="U91" s="350">
        <v>0</v>
      </c>
      <c r="V91" s="350">
        <v>0</v>
      </c>
      <c r="W91" s="350">
        <v>0</v>
      </c>
      <c r="X91" s="351">
        <v>0</v>
      </c>
      <c r="Y91" s="352">
        <f t="shared" si="3"/>
        <v>0</v>
      </c>
    </row>
    <row r="92" spans="2:25" ht="14.25" thickBot="1">
      <c r="B92" s="406"/>
      <c r="C92" s="407"/>
      <c r="D92" s="407"/>
      <c r="E92" s="407"/>
      <c r="F92" s="95" t="s">
        <v>33</v>
      </c>
      <c r="G92" s="33"/>
      <c r="H92" s="361">
        <v>0</v>
      </c>
      <c r="I92" s="362">
        <v>703</v>
      </c>
      <c r="J92" s="362">
        <v>0</v>
      </c>
      <c r="K92" s="362">
        <v>252556</v>
      </c>
      <c r="L92" s="362">
        <v>0</v>
      </c>
      <c r="M92" s="362">
        <v>0</v>
      </c>
      <c r="N92" s="362">
        <v>0</v>
      </c>
      <c r="O92" s="362">
        <v>126467</v>
      </c>
      <c r="P92" s="362">
        <v>0</v>
      </c>
      <c r="Q92" s="362">
        <v>574843</v>
      </c>
      <c r="R92" s="362">
        <v>0</v>
      </c>
      <c r="S92" s="362">
        <v>21611</v>
      </c>
      <c r="T92" s="362">
        <v>5804</v>
      </c>
      <c r="U92" s="362">
        <v>0</v>
      </c>
      <c r="V92" s="362">
        <v>0</v>
      </c>
      <c r="W92" s="362">
        <v>0</v>
      </c>
      <c r="X92" s="376">
        <v>0</v>
      </c>
      <c r="Y92" s="377">
        <f t="shared" si="3"/>
        <v>981984</v>
      </c>
    </row>
    <row r="93" spans="1:26" s="97" customFormat="1" ht="13.5">
      <c r="A93" s="24"/>
      <c r="B93" s="174" t="s">
        <v>84</v>
      </c>
      <c r="C93" s="175"/>
      <c r="D93" s="176"/>
      <c r="E93" s="411" t="s">
        <v>79</v>
      </c>
      <c r="F93" s="412"/>
      <c r="G93" s="413"/>
      <c r="H93" s="378"/>
      <c r="I93" s="379"/>
      <c r="J93" s="379"/>
      <c r="K93" s="379"/>
      <c r="L93" s="379"/>
      <c r="M93" s="379"/>
      <c r="N93" s="379"/>
      <c r="O93" s="379"/>
      <c r="P93" s="379"/>
      <c r="Q93" s="379"/>
      <c r="R93" s="379"/>
      <c r="S93" s="379"/>
      <c r="T93" s="379"/>
      <c r="U93" s="379"/>
      <c r="V93" s="379"/>
      <c r="W93" s="379"/>
      <c r="X93" s="380"/>
      <c r="Y93" s="381"/>
      <c r="Z93" s="96"/>
    </row>
    <row r="94" spans="1:26" ht="14.25" thickBot="1">
      <c r="A94" s="97"/>
      <c r="B94" s="177"/>
      <c r="C94" s="178"/>
      <c r="D94" s="179" t="s">
        <v>122</v>
      </c>
      <c r="E94" s="401" t="s">
        <v>85</v>
      </c>
      <c r="F94" s="402"/>
      <c r="G94" s="403"/>
      <c r="H94" s="382"/>
      <c r="I94" s="383"/>
      <c r="J94" s="383"/>
      <c r="K94" s="383"/>
      <c r="L94" s="383"/>
      <c r="M94" s="383"/>
      <c r="N94" s="383"/>
      <c r="O94" s="383"/>
      <c r="P94" s="383"/>
      <c r="Q94" s="383"/>
      <c r="R94" s="383"/>
      <c r="S94" s="383"/>
      <c r="T94" s="383"/>
      <c r="U94" s="383"/>
      <c r="V94" s="383"/>
      <c r="W94" s="383"/>
      <c r="X94" s="384"/>
      <c r="Y94" s="385"/>
      <c r="Z94" s="25"/>
    </row>
    <row r="95" spans="2:25" ht="14.25" customHeight="1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</sheetData>
  <sheetProtection/>
  <mergeCells count="8">
    <mergeCell ref="E94:G94"/>
    <mergeCell ref="B91:E92"/>
    <mergeCell ref="Y3:Y4"/>
    <mergeCell ref="AA17:AB17"/>
    <mergeCell ref="B87:E88"/>
    <mergeCell ref="B89:E90"/>
    <mergeCell ref="E93:G93"/>
    <mergeCell ref="F59:G59"/>
  </mergeCells>
  <conditionalFormatting sqref="B87:F92 E93:E94">
    <cfRule type="cellIs" priority="1" dxfId="0" operator="equal" stopIfTrue="1">
      <formula>0</formula>
    </cfRule>
  </conditionalFormatting>
  <printOptions/>
  <pageMargins left="0.7480314960629921" right="0.7480314960629921" top="0.6692913385826772" bottom="0.31496062992125984" header="0.7874015748031497" footer="0.1968503937007874"/>
  <pageSetup errors="blank" horizontalDpi="600" verticalDpi="600" orientation="landscape" pageOrder="overThenDown" paperSize="9" scale="45" r:id="rId2"/>
  <headerFooter alignWithMargins="0">
    <oddFooter>&amp;C&amp;"ＭＳ Ｐゴシック,太字"&amp;22９　宅地造成事業</oddFooter>
  </headerFooter>
  <colBreaks count="1" manualBreakCount="1">
    <brk id="17" min="1" max="9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X29"/>
  <sheetViews>
    <sheetView showZeros="0" view="pageBreakPreview" zoomScale="75" zoomScaleSheetLayoutView="75" zoomScalePageLayoutView="0" workbookViewId="0" topLeftCell="A1">
      <selection activeCell="A1" sqref="A1:A16384"/>
    </sheetView>
  </sheetViews>
  <sheetFormatPr defaultColWidth="9.00390625" defaultRowHeight="22.5" customHeight="1"/>
  <cols>
    <col min="1" max="1" width="9.00390625" style="20" customWidth="1"/>
    <col min="2" max="3" width="4.625" style="20" customWidth="1"/>
    <col min="4" max="4" width="9.00390625" style="20" customWidth="1"/>
    <col min="5" max="5" width="12.75390625" style="20" customWidth="1"/>
    <col min="6" max="22" width="13.625" style="15" customWidth="1"/>
    <col min="23" max="23" width="11.50390625" style="15" customWidth="1"/>
    <col min="24" max="24" width="11.375" style="15" customWidth="1"/>
    <col min="25" max="46" width="10.625" style="15" customWidth="1"/>
    <col min="47" max="16384" width="9.00390625" style="15" customWidth="1"/>
  </cols>
  <sheetData>
    <row r="1" spans="2:24" ht="22.5" customHeight="1">
      <c r="B1" s="15"/>
      <c r="C1" s="15"/>
      <c r="D1" s="15"/>
      <c r="E1" s="15"/>
      <c r="X1" s="20"/>
    </row>
    <row r="2" spans="2:24" ht="22.5" customHeight="1" thickBot="1">
      <c r="B2" s="180" t="s">
        <v>52</v>
      </c>
      <c r="D2" s="15"/>
      <c r="E2" s="15"/>
      <c r="R2" s="20"/>
      <c r="S2" s="20"/>
      <c r="V2" s="15" t="s">
        <v>100</v>
      </c>
      <c r="X2" s="20"/>
    </row>
    <row r="3" spans="1:23" ht="22.5" customHeight="1">
      <c r="A3" s="15"/>
      <c r="B3" s="181" t="s">
        <v>123</v>
      </c>
      <c r="C3" s="182"/>
      <c r="D3" s="183"/>
      <c r="E3" s="184" t="s">
        <v>124</v>
      </c>
      <c r="F3" s="282" t="s">
        <v>125</v>
      </c>
      <c r="G3" s="185" t="s">
        <v>88</v>
      </c>
      <c r="H3" s="166" t="s">
        <v>86</v>
      </c>
      <c r="I3" s="282" t="s">
        <v>126</v>
      </c>
      <c r="J3" s="282" t="s">
        <v>127</v>
      </c>
      <c r="K3" s="282" t="s">
        <v>128</v>
      </c>
      <c r="L3" s="282" t="s">
        <v>245</v>
      </c>
      <c r="M3" s="282" t="s">
        <v>129</v>
      </c>
      <c r="N3" s="185" t="s">
        <v>90</v>
      </c>
      <c r="O3" s="282" t="s">
        <v>130</v>
      </c>
      <c r="P3" s="282" t="s">
        <v>131</v>
      </c>
      <c r="Q3" s="282" t="s">
        <v>132</v>
      </c>
      <c r="R3" s="282" t="s">
        <v>133</v>
      </c>
      <c r="S3" s="282" t="s">
        <v>134</v>
      </c>
      <c r="T3" s="282" t="s">
        <v>135</v>
      </c>
      <c r="U3" s="166" t="s">
        <v>136</v>
      </c>
      <c r="V3" s="166" t="s">
        <v>137</v>
      </c>
      <c r="W3" s="283"/>
    </row>
    <row r="4" spans="2:23" s="22" customFormat="1" ht="22.5" customHeight="1">
      <c r="B4" s="186" t="s">
        <v>138</v>
      </c>
      <c r="C4" s="187"/>
      <c r="D4" s="188"/>
      <c r="E4" s="189"/>
      <c r="F4" s="284" t="s">
        <v>119</v>
      </c>
      <c r="G4" s="190" t="s">
        <v>89</v>
      </c>
      <c r="H4" s="191" t="s">
        <v>87</v>
      </c>
      <c r="I4" s="284" t="s">
        <v>54</v>
      </c>
      <c r="J4" s="284" t="s">
        <v>55</v>
      </c>
      <c r="K4" s="284" t="s">
        <v>0</v>
      </c>
      <c r="L4" s="284" t="s">
        <v>244</v>
      </c>
      <c r="M4" s="284" t="s">
        <v>1</v>
      </c>
      <c r="N4" s="190" t="s">
        <v>91</v>
      </c>
      <c r="O4" s="284" t="s">
        <v>56</v>
      </c>
      <c r="P4" s="284" t="s">
        <v>57</v>
      </c>
      <c r="Q4" s="284" t="s">
        <v>2</v>
      </c>
      <c r="R4" s="284" t="s">
        <v>3</v>
      </c>
      <c r="S4" s="284" t="s">
        <v>58</v>
      </c>
      <c r="T4" s="284" t="s">
        <v>59</v>
      </c>
      <c r="U4" s="285" t="s">
        <v>60</v>
      </c>
      <c r="V4" s="285" t="s">
        <v>5</v>
      </c>
      <c r="W4" s="286" t="s">
        <v>139</v>
      </c>
    </row>
    <row r="5" spans="1:23" ht="22.5" customHeight="1">
      <c r="A5" s="280"/>
      <c r="B5" s="192" t="s">
        <v>275</v>
      </c>
      <c r="C5" s="193"/>
      <c r="D5" s="194"/>
      <c r="E5" s="195"/>
      <c r="F5" s="259">
        <v>351690</v>
      </c>
      <c r="G5" s="281">
        <v>60200</v>
      </c>
      <c r="H5" s="281">
        <v>716000</v>
      </c>
      <c r="I5" s="259">
        <v>593854</v>
      </c>
      <c r="J5" s="259">
        <v>0</v>
      </c>
      <c r="K5" s="259">
        <v>0</v>
      </c>
      <c r="L5" s="259">
        <v>48600</v>
      </c>
      <c r="M5" s="259">
        <v>345840</v>
      </c>
      <c r="N5" s="259">
        <v>0</v>
      </c>
      <c r="O5" s="281">
        <v>6871070</v>
      </c>
      <c r="P5" s="259">
        <v>0</v>
      </c>
      <c r="Q5" s="259">
        <v>125231</v>
      </c>
      <c r="R5" s="259">
        <v>157350</v>
      </c>
      <c r="S5" s="259">
        <v>0</v>
      </c>
      <c r="T5" s="259">
        <v>0</v>
      </c>
      <c r="U5" s="259">
        <v>501976</v>
      </c>
      <c r="V5" s="259">
        <v>0</v>
      </c>
      <c r="W5" s="208">
        <f>SUM(F5:V5)</f>
        <v>9771811</v>
      </c>
    </row>
    <row r="6" spans="1:23" ht="22.5" customHeight="1">
      <c r="A6" s="280"/>
      <c r="B6" s="192"/>
      <c r="C6" s="196" t="s">
        <v>140</v>
      </c>
      <c r="D6" s="197"/>
      <c r="E6" s="198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87"/>
    </row>
    <row r="7" spans="1:23" ht="22.5" customHeight="1">
      <c r="A7" s="280"/>
      <c r="B7" s="192"/>
      <c r="C7" s="199"/>
      <c r="D7" s="200" t="s">
        <v>102</v>
      </c>
      <c r="E7" s="201" t="s">
        <v>104</v>
      </c>
      <c r="F7" s="259">
        <v>0</v>
      </c>
      <c r="G7" s="259">
        <v>0</v>
      </c>
      <c r="H7" s="259">
        <v>0</v>
      </c>
      <c r="I7" s="259">
        <v>0</v>
      </c>
      <c r="J7" s="259">
        <v>0</v>
      </c>
      <c r="K7" s="259">
        <v>0</v>
      </c>
      <c r="L7" s="259">
        <v>0</v>
      </c>
      <c r="M7" s="259">
        <v>0</v>
      </c>
      <c r="N7" s="259">
        <v>0</v>
      </c>
      <c r="O7" s="259">
        <v>0</v>
      </c>
      <c r="P7" s="259">
        <v>0</v>
      </c>
      <c r="Q7" s="259">
        <v>0</v>
      </c>
      <c r="R7" s="259">
        <v>0</v>
      </c>
      <c r="S7" s="259">
        <v>0</v>
      </c>
      <c r="T7" s="259">
        <v>0</v>
      </c>
      <c r="U7" s="259">
        <v>0</v>
      </c>
      <c r="V7" s="259">
        <v>0</v>
      </c>
      <c r="W7" s="208">
        <f aca="true" t="shared" si="0" ref="W7:W17">SUM(F7:V7)</f>
        <v>0</v>
      </c>
    </row>
    <row r="8" spans="1:23" ht="22.5" customHeight="1">
      <c r="A8" s="280"/>
      <c r="B8" s="192"/>
      <c r="C8" s="199"/>
      <c r="D8" s="202"/>
      <c r="E8" s="201" t="s">
        <v>105</v>
      </c>
      <c r="F8" s="259">
        <v>0</v>
      </c>
      <c r="G8" s="259">
        <v>0</v>
      </c>
      <c r="H8" s="259">
        <v>0</v>
      </c>
      <c r="I8" s="259">
        <v>0</v>
      </c>
      <c r="J8" s="259">
        <v>0</v>
      </c>
      <c r="K8" s="259">
        <v>0</v>
      </c>
      <c r="L8" s="259">
        <v>0</v>
      </c>
      <c r="M8" s="259">
        <v>0</v>
      </c>
      <c r="N8" s="259">
        <v>0</v>
      </c>
      <c r="O8" s="259">
        <v>0</v>
      </c>
      <c r="P8" s="259">
        <v>0</v>
      </c>
      <c r="Q8" s="259">
        <v>0</v>
      </c>
      <c r="R8" s="259">
        <v>0</v>
      </c>
      <c r="S8" s="259">
        <v>0</v>
      </c>
      <c r="T8" s="259">
        <v>0</v>
      </c>
      <c r="U8" s="259">
        <v>0</v>
      </c>
      <c r="V8" s="259">
        <v>0</v>
      </c>
      <c r="W8" s="208">
        <f t="shared" si="0"/>
        <v>0</v>
      </c>
    </row>
    <row r="9" spans="1:23" ht="22.5" customHeight="1">
      <c r="A9" s="280"/>
      <c r="B9" s="192"/>
      <c r="C9" s="199"/>
      <c r="D9" s="203"/>
      <c r="E9" s="201" t="s">
        <v>106</v>
      </c>
      <c r="F9" s="259">
        <v>0</v>
      </c>
      <c r="G9" s="259">
        <v>0</v>
      </c>
      <c r="H9" s="259">
        <v>0</v>
      </c>
      <c r="I9" s="259">
        <v>0</v>
      </c>
      <c r="J9" s="259">
        <v>0</v>
      </c>
      <c r="K9" s="259">
        <v>0</v>
      </c>
      <c r="L9" s="259">
        <v>0</v>
      </c>
      <c r="M9" s="259">
        <v>0</v>
      </c>
      <c r="N9" s="259">
        <v>0</v>
      </c>
      <c r="O9" s="259">
        <v>0</v>
      </c>
      <c r="P9" s="259">
        <v>0</v>
      </c>
      <c r="Q9" s="259">
        <v>125231</v>
      </c>
      <c r="R9" s="259">
        <v>0</v>
      </c>
      <c r="S9" s="288">
        <v>0</v>
      </c>
      <c r="T9" s="259">
        <v>0</v>
      </c>
      <c r="U9" s="259">
        <v>0</v>
      </c>
      <c r="V9" s="259">
        <v>0</v>
      </c>
      <c r="W9" s="208">
        <f t="shared" si="0"/>
        <v>125231</v>
      </c>
    </row>
    <row r="10" spans="1:23" ht="22.5" customHeight="1">
      <c r="A10" s="280"/>
      <c r="B10" s="192"/>
      <c r="C10" s="199"/>
      <c r="D10" s="416" t="s">
        <v>276</v>
      </c>
      <c r="E10" s="417"/>
      <c r="F10" s="259">
        <v>0</v>
      </c>
      <c r="G10" s="259">
        <v>0</v>
      </c>
      <c r="H10" s="259">
        <v>0</v>
      </c>
      <c r="I10" s="259">
        <v>0</v>
      </c>
      <c r="J10" s="259">
        <v>0</v>
      </c>
      <c r="K10" s="259">
        <v>0</v>
      </c>
      <c r="L10" s="259">
        <v>0</v>
      </c>
      <c r="M10" s="259">
        <v>0</v>
      </c>
      <c r="N10" s="259">
        <v>0</v>
      </c>
      <c r="O10" s="259">
        <v>0</v>
      </c>
      <c r="P10" s="259">
        <v>0</v>
      </c>
      <c r="Q10" s="259">
        <v>0</v>
      </c>
      <c r="R10" s="259">
        <v>0</v>
      </c>
      <c r="S10" s="259">
        <v>0</v>
      </c>
      <c r="T10" s="259">
        <v>0</v>
      </c>
      <c r="U10" s="259">
        <v>0</v>
      </c>
      <c r="V10" s="259">
        <v>0</v>
      </c>
      <c r="W10" s="208">
        <f t="shared" si="0"/>
        <v>0</v>
      </c>
    </row>
    <row r="11" spans="1:23" ht="22.5" customHeight="1">
      <c r="A11" s="280"/>
      <c r="B11" s="192"/>
      <c r="C11" s="199"/>
      <c r="D11" s="416" t="s">
        <v>103</v>
      </c>
      <c r="E11" s="417"/>
      <c r="F11" s="259">
        <v>0</v>
      </c>
      <c r="G11" s="259">
        <v>60200</v>
      </c>
      <c r="H11" s="259">
        <v>716000</v>
      </c>
      <c r="I11" s="259">
        <v>123660</v>
      </c>
      <c r="J11" s="259">
        <v>0</v>
      </c>
      <c r="K11" s="259">
        <v>0</v>
      </c>
      <c r="L11" s="259">
        <v>48600</v>
      </c>
      <c r="M11" s="259">
        <v>198460</v>
      </c>
      <c r="N11" s="259">
        <v>0</v>
      </c>
      <c r="O11" s="259">
        <v>5648029</v>
      </c>
      <c r="P11" s="259">
        <v>0</v>
      </c>
      <c r="Q11" s="259">
        <v>0</v>
      </c>
      <c r="R11" s="259">
        <v>74900</v>
      </c>
      <c r="S11" s="259">
        <v>0</v>
      </c>
      <c r="T11" s="259">
        <v>0</v>
      </c>
      <c r="U11" s="259">
        <v>39615</v>
      </c>
      <c r="V11" s="259">
        <v>0</v>
      </c>
      <c r="W11" s="208">
        <f t="shared" si="0"/>
        <v>6909464</v>
      </c>
    </row>
    <row r="12" spans="1:23" ht="22.5" customHeight="1">
      <c r="A12" s="280"/>
      <c r="B12" s="192"/>
      <c r="C12" s="199"/>
      <c r="D12" s="416" t="s">
        <v>107</v>
      </c>
      <c r="E12" s="417"/>
      <c r="F12" s="259">
        <v>351690</v>
      </c>
      <c r="G12" s="259">
        <v>0</v>
      </c>
      <c r="H12" s="259">
        <v>0</v>
      </c>
      <c r="I12" s="259">
        <v>470194</v>
      </c>
      <c r="J12" s="259">
        <v>0</v>
      </c>
      <c r="K12" s="259">
        <v>0</v>
      </c>
      <c r="L12" s="259">
        <v>0</v>
      </c>
      <c r="M12" s="259">
        <v>147380</v>
      </c>
      <c r="N12" s="259">
        <v>0</v>
      </c>
      <c r="O12" s="259">
        <v>1223041</v>
      </c>
      <c r="P12" s="259">
        <v>0</v>
      </c>
      <c r="Q12" s="259">
        <v>0</v>
      </c>
      <c r="R12" s="259">
        <v>82450</v>
      </c>
      <c r="S12" s="259">
        <v>0</v>
      </c>
      <c r="T12" s="259">
        <v>0</v>
      </c>
      <c r="U12" s="259">
        <v>462361</v>
      </c>
      <c r="V12" s="259">
        <v>0</v>
      </c>
      <c r="W12" s="208">
        <f t="shared" si="0"/>
        <v>2737116</v>
      </c>
    </row>
    <row r="13" spans="1:23" ht="22.5" customHeight="1">
      <c r="A13" s="280"/>
      <c r="B13" s="192"/>
      <c r="C13" s="199"/>
      <c r="D13" s="204" t="s">
        <v>108</v>
      </c>
      <c r="E13" s="205"/>
      <c r="F13" s="259">
        <v>0</v>
      </c>
      <c r="G13" s="259">
        <v>0</v>
      </c>
      <c r="H13" s="259">
        <v>0</v>
      </c>
      <c r="I13" s="259">
        <v>0</v>
      </c>
      <c r="J13" s="259">
        <v>0</v>
      </c>
      <c r="K13" s="259">
        <v>0</v>
      </c>
      <c r="L13" s="259">
        <v>0</v>
      </c>
      <c r="M13" s="259">
        <v>0</v>
      </c>
      <c r="N13" s="259">
        <v>0</v>
      </c>
      <c r="O13" s="259">
        <v>0</v>
      </c>
      <c r="P13" s="259">
        <v>0</v>
      </c>
      <c r="Q13" s="259">
        <v>0</v>
      </c>
      <c r="R13" s="259">
        <v>0</v>
      </c>
      <c r="S13" s="259">
        <v>0</v>
      </c>
      <c r="T13" s="259">
        <v>0</v>
      </c>
      <c r="U13" s="259">
        <v>0</v>
      </c>
      <c r="V13" s="259">
        <v>0</v>
      </c>
      <c r="W13" s="208">
        <f t="shared" si="0"/>
        <v>0</v>
      </c>
    </row>
    <row r="14" spans="1:23" ht="22.5" customHeight="1">
      <c r="A14" s="280"/>
      <c r="B14" s="192"/>
      <c r="C14" s="199"/>
      <c r="D14" s="204" t="s">
        <v>109</v>
      </c>
      <c r="E14" s="205"/>
      <c r="F14" s="259">
        <v>0</v>
      </c>
      <c r="G14" s="259">
        <v>0</v>
      </c>
      <c r="H14" s="259">
        <v>0</v>
      </c>
      <c r="I14" s="259">
        <v>0</v>
      </c>
      <c r="J14" s="259">
        <v>0</v>
      </c>
      <c r="K14" s="259">
        <v>0</v>
      </c>
      <c r="L14" s="259">
        <v>0</v>
      </c>
      <c r="M14" s="259">
        <v>0</v>
      </c>
      <c r="N14" s="259">
        <v>0</v>
      </c>
      <c r="O14" s="259">
        <v>0</v>
      </c>
      <c r="P14" s="259">
        <v>0</v>
      </c>
      <c r="Q14" s="259">
        <v>0</v>
      </c>
      <c r="R14" s="259">
        <v>0</v>
      </c>
      <c r="S14" s="259">
        <v>0</v>
      </c>
      <c r="T14" s="259">
        <v>0</v>
      </c>
      <c r="U14" s="259">
        <v>0</v>
      </c>
      <c r="V14" s="259">
        <v>0</v>
      </c>
      <c r="W14" s="208">
        <f t="shared" si="0"/>
        <v>0</v>
      </c>
    </row>
    <row r="15" spans="1:23" ht="22.5" customHeight="1">
      <c r="A15" s="280"/>
      <c r="B15" s="192"/>
      <c r="C15" s="199"/>
      <c r="D15" s="204" t="s">
        <v>110</v>
      </c>
      <c r="E15" s="205"/>
      <c r="F15" s="259">
        <v>0</v>
      </c>
      <c r="G15" s="259">
        <v>0</v>
      </c>
      <c r="H15" s="259">
        <v>0</v>
      </c>
      <c r="I15" s="259">
        <v>0</v>
      </c>
      <c r="J15" s="259">
        <v>0</v>
      </c>
      <c r="K15" s="259">
        <v>0</v>
      </c>
      <c r="L15" s="259">
        <v>0</v>
      </c>
      <c r="M15" s="259">
        <v>0</v>
      </c>
      <c r="N15" s="259">
        <v>0</v>
      </c>
      <c r="O15" s="259">
        <v>0</v>
      </c>
      <c r="P15" s="259">
        <v>0</v>
      </c>
      <c r="Q15" s="259">
        <v>0</v>
      </c>
      <c r="R15" s="259">
        <v>0</v>
      </c>
      <c r="S15" s="259">
        <v>0</v>
      </c>
      <c r="T15" s="259">
        <v>0</v>
      </c>
      <c r="U15" s="259">
        <v>0</v>
      </c>
      <c r="V15" s="259">
        <v>0</v>
      </c>
      <c r="W15" s="208">
        <f t="shared" si="0"/>
        <v>0</v>
      </c>
    </row>
    <row r="16" spans="1:23" ht="22.5" customHeight="1">
      <c r="A16" s="280"/>
      <c r="B16" s="192"/>
      <c r="C16" s="199"/>
      <c r="D16" s="204" t="s">
        <v>111</v>
      </c>
      <c r="E16" s="205"/>
      <c r="F16" s="259">
        <v>0</v>
      </c>
      <c r="G16" s="259">
        <v>0</v>
      </c>
      <c r="H16" s="259">
        <v>0</v>
      </c>
      <c r="I16" s="259">
        <v>0</v>
      </c>
      <c r="J16" s="259">
        <v>0</v>
      </c>
      <c r="K16" s="259">
        <v>0</v>
      </c>
      <c r="L16" s="259">
        <v>0</v>
      </c>
      <c r="M16" s="259">
        <v>0</v>
      </c>
      <c r="N16" s="259">
        <v>0</v>
      </c>
      <c r="O16" s="259">
        <v>0</v>
      </c>
      <c r="P16" s="259">
        <v>0</v>
      </c>
      <c r="Q16" s="259">
        <v>0</v>
      </c>
      <c r="R16" s="259">
        <v>0</v>
      </c>
      <c r="S16" s="259">
        <v>0</v>
      </c>
      <c r="T16" s="259">
        <v>0</v>
      </c>
      <c r="U16" s="259">
        <v>0</v>
      </c>
      <c r="V16" s="259">
        <v>0</v>
      </c>
      <c r="W16" s="208">
        <f t="shared" si="0"/>
        <v>0</v>
      </c>
    </row>
    <row r="17" spans="1:23" ht="22.5" customHeight="1">
      <c r="A17" s="280"/>
      <c r="B17" s="192"/>
      <c r="C17" s="206"/>
      <c r="D17" s="204" t="s">
        <v>112</v>
      </c>
      <c r="E17" s="205"/>
      <c r="F17" s="259">
        <v>0</v>
      </c>
      <c r="G17" s="259">
        <v>0</v>
      </c>
      <c r="H17" s="259">
        <v>0</v>
      </c>
      <c r="I17" s="259">
        <v>0</v>
      </c>
      <c r="J17" s="259">
        <v>0</v>
      </c>
      <c r="K17" s="259">
        <v>0</v>
      </c>
      <c r="L17" s="259">
        <v>0</v>
      </c>
      <c r="M17" s="259">
        <v>0</v>
      </c>
      <c r="N17" s="259">
        <v>0</v>
      </c>
      <c r="O17" s="259">
        <v>0</v>
      </c>
      <c r="P17" s="259">
        <v>0</v>
      </c>
      <c r="Q17" s="259">
        <v>0</v>
      </c>
      <c r="R17" s="259">
        <v>0</v>
      </c>
      <c r="S17" s="259">
        <v>0</v>
      </c>
      <c r="T17" s="259">
        <v>0</v>
      </c>
      <c r="U17" s="259">
        <v>0</v>
      </c>
      <c r="V17" s="259">
        <v>0</v>
      </c>
      <c r="W17" s="208">
        <f t="shared" si="0"/>
        <v>0</v>
      </c>
    </row>
    <row r="18" spans="1:23" ht="22.5" customHeight="1">
      <c r="A18" s="280"/>
      <c r="B18" s="192"/>
      <c r="C18" s="196" t="s">
        <v>141</v>
      </c>
      <c r="D18" s="197"/>
      <c r="E18" s="198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87"/>
    </row>
    <row r="19" spans="1:23" ht="22.5" customHeight="1">
      <c r="A19" s="280"/>
      <c r="B19" s="192"/>
      <c r="C19" s="199"/>
      <c r="D19" s="204" t="s">
        <v>274</v>
      </c>
      <c r="E19" s="292"/>
      <c r="F19" s="291">
        <v>0</v>
      </c>
      <c r="G19" s="291">
        <v>0</v>
      </c>
      <c r="H19" s="291">
        <v>0</v>
      </c>
      <c r="I19" s="291">
        <v>0</v>
      </c>
      <c r="J19" s="291">
        <v>0</v>
      </c>
      <c r="K19" s="291">
        <v>0</v>
      </c>
      <c r="L19" s="291">
        <v>0</v>
      </c>
      <c r="M19" s="291">
        <v>0</v>
      </c>
      <c r="N19" s="291">
        <v>0</v>
      </c>
      <c r="O19" s="291">
        <v>0</v>
      </c>
      <c r="P19" s="291">
        <v>0</v>
      </c>
      <c r="Q19" s="291">
        <v>0</v>
      </c>
      <c r="R19" s="291">
        <v>0</v>
      </c>
      <c r="S19" s="291">
        <v>0</v>
      </c>
      <c r="T19" s="291">
        <v>0</v>
      </c>
      <c r="U19" s="291">
        <v>0</v>
      </c>
      <c r="V19" s="291">
        <v>0</v>
      </c>
      <c r="W19" s="208">
        <f aca="true" t="shared" si="1" ref="W19:W29">SUM(F19:V19)</f>
        <v>0</v>
      </c>
    </row>
    <row r="20" spans="1:23" ht="22.5" customHeight="1">
      <c r="A20" s="280"/>
      <c r="B20" s="192"/>
      <c r="C20" s="199"/>
      <c r="D20" s="204" t="s">
        <v>92</v>
      </c>
      <c r="E20" s="205"/>
      <c r="F20" s="259">
        <v>0</v>
      </c>
      <c r="G20" s="259">
        <v>0</v>
      </c>
      <c r="H20" s="259">
        <v>166000</v>
      </c>
      <c r="I20" s="259">
        <v>0</v>
      </c>
      <c r="J20" s="259">
        <v>0</v>
      </c>
      <c r="K20" s="259">
        <v>0</v>
      </c>
      <c r="L20" s="259">
        <v>48600</v>
      </c>
      <c r="M20" s="259">
        <v>0</v>
      </c>
      <c r="N20" s="259">
        <v>0</v>
      </c>
      <c r="O20" s="259">
        <v>23600</v>
      </c>
      <c r="P20" s="259">
        <v>0</v>
      </c>
      <c r="Q20" s="259">
        <v>0</v>
      </c>
      <c r="R20" s="259">
        <v>0</v>
      </c>
      <c r="S20" s="259">
        <v>0</v>
      </c>
      <c r="T20" s="259">
        <v>0</v>
      </c>
      <c r="U20" s="259">
        <v>277156</v>
      </c>
      <c r="V20" s="259">
        <v>0</v>
      </c>
      <c r="W20" s="208">
        <f t="shared" si="1"/>
        <v>515356</v>
      </c>
    </row>
    <row r="21" spans="1:23" ht="22.5" customHeight="1">
      <c r="A21" s="280"/>
      <c r="B21" s="192"/>
      <c r="C21" s="199"/>
      <c r="D21" s="204" t="s">
        <v>93</v>
      </c>
      <c r="E21" s="205"/>
      <c r="F21" s="259">
        <v>351690</v>
      </c>
      <c r="G21" s="259">
        <v>60200</v>
      </c>
      <c r="H21" s="259">
        <v>550000</v>
      </c>
      <c r="I21" s="259">
        <v>593854</v>
      </c>
      <c r="J21" s="259">
        <v>0</v>
      </c>
      <c r="K21" s="259">
        <v>0</v>
      </c>
      <c r="L21" s="259">
        <v>0</v>
      </c>
      <c r="M21" s="259">
        <v>0</v>
      </c>
      <c r="N21" s="259">
        <v>0</v>
      </c>
      <c r="O21" s="259">
        <v>3002607</v>
      </c>
      <c r="P21" s="259">
        <v>0</v>
      </c>
      <c r="Q21" s="259">
        <v>125231</v>
      </c>
      <c r="R21" s="259">
        <v>0</v>
      </c>
      <c r="S21" s="259">
        <v>0</v>
      </c>
      <c r="T21" s="259">
        <v>0</v>
      </c>
      <c r="U21" s="259">
        <v>207530</v>
      </c>
      <c r="V21" s="259">
        <v>0</v>
      </c>
      <c r="W21" s="208">
        <f t="shared" si="1"/>
        <v>4891112</v>
      </c>
    </row>
    <row r="22" spans="1:23" ht="22.5" customHeight="1">
      <c r="A22" s="280"/>
      <c r="B22" s="192"/>
      <c r="C22" s="199"/>
      <c r="D22" s="204" t="s">
        <v>94</v>
      </c>
      <c r="E22" s="205"/>
      <c r="F22" s="259">
        <v>0</v>
      </c>
      <c r="G22" s="259">
        <v>0</v>
      </c>
      <c r="H22" s="259">
        <v>0</v>
      </c>
      <c r="I22" s="259">
        <v>0</v>
      </c>
      <c r="J22" s="259">
        <v>0</v>
      </c>
      <c r="K22" s="259">
        <v>0</v>
      </c>
      <c r="L22" s="259">
        <v>0</v>
      </c>
      <c r="M22" s="259">
        <v>345840</v>
      </c>
      <c r="N22" s="259">
        <v>0</v>
      </c>
      <c r="O22" s="259">
        <v>3279103</v>
      </c>
      <c r="P22" s="259">
        <v>0</v>
      </c>
      <c r="Q22" s="259">
        <v>0</v>
      </c>
      <c r="R22" s="259">
        <v>157350</v>
      </c>
      <c r="S22" s="259">
        <v>0</v>
      </c>
      <c r="T22" s="259">
        <v>0</v>
      </c>
      <c r="U22" s="259">
        <v>17290</v>
      </c>
      <c r="V22" s="259">
        <v>0</v>
      </c>
      <c r="W22" s="208">
        <f t="shared" si="1"/>
        <v>3799583</v>
      </c>
    </row>
    <row r="23" spans="1:23" ht="22.5" customHeight="1">
      <c r="A23" s="280"/>
      <c r="B23" s="192"/>
      <c r="C23" s="199"/>
      <c r="D23" s="204" t="s">
        <v>95</v>
      </c>
      <c r="E23" s="205"/>
      <c r="F23" s="259">
        <v>0</v>
      </c>
      <c r="G23" s="259">
        <v>0</v>
      </c>
      <c r="H23" s="259">
        <v>0</v>
      </c>
      <c r="I23" s="259">
        <v>0</v>
      </c>
      <c r="J23" s="259">
        <v>0</v>
      </c>
      <c r="K23" s="259">
        <v>0</v>
      </c>
      <c r="L23" s="259">
        <v>0</v>
      </c>
      <c r="M23" s="259">
        <v>0</v>
      </c>
      <c r="N23" s="259">
        <v>0</v>
      </c>
      <c r="O23" s="259">
        <v>470140</v>
      </c>
      <c r="P23" s="259">
        <v>0</v>
      </c>
      <c r="Q23" s="259">
        <v>0</v>
      </c>
      <c r="R23" s="259">
        <v>0</v>
      </c>
      <c r="S23" s="259">
        <v>0</v>
      </c>
      <c r="T23" s="259">
        <v>0</v>
      </c>
      <c r="U23" s="259">
        <v>0</v>
      </c>
      <c r="V23" s="259">
        <v>0</v>
      </c>
      <c r="W23" s="208">
        <f t="shared" si="1"/>
        <v>470140</v>
      </c>
    </row>
    <row r="24" spans="1:23" ht="22.5" customHeight="1">
      <c r="A24" s="280"/>
      <c r="B24" s="192"/>
      <c r="C24" s="199"/>
      <c r="D24" s="204" t="s">
        <v>96</v>
      </c>
      <c r="E24" s="205"/>
      <c r="F24" s="259">
        <v>0</v>
      </c>
      <c r="G24" s="259">
        <v>0</v>
      </c>
      <c r="H24" s="259">
        <v>0</v>
      </c>
      <c r="I24" s="259">
        <v>0</v>
      </c>
      <c r="J24" s="259">
        <v>0</v>
      </c>
      <c r="K24" s="259">
        <v>0</v>
      </c>
      <c r="L24" s="259">
        <v>0</v>
      </c>
      <c r="M24" s="259">
        <v>0</v>
      </c>
      <c r="N24" s="259">
        <v>0</v>
      </c>
      <c r="O24" s="259">
        <v>95620</v>
      </c>
      <c r="P24" s="259">
        <v>0</v>
      </c>
      <c r="Q24" s="259">
        <v>0</v>
      </c>
      <c r="R24" s="259">
        <v>0</v>
      </c>
      <c r="S24" s="259">
        <v>0</v>
      </c>
      <c r="T24" s="259">
        <v>0</v>
      </c>
      <c r="U24" s="259">
        <v>0</v>
      </c>
      <c r="V24" s="259">
        <v>0</v>
      </c>
      <c r="W24" s="208">
        <f t="shared" si="1"/>
        <v>95620</v>
      </c>
    </row>
    <row r="25" spans="1:23" ht="22.5" customHeight="1">
      <c r="A25" s="280"/>
      <c r="B25" s="192"/>
      <c r="C25" s="199"/>
      <c r="D25" s="204" t="s">
        <v>97</v>
      </c>
      <c r="E25" s="205"/>
      <c r="F25" s="259">
        <v>0</v>
      </c>
      <c r="G25" s="259">
        <v>0</v>
      </c>
      <c r="H25" s="259">
        <v>0</v>
      </c>
      <c r="I25" s="259">
        <v>0</v>
      </c>
      <c r="J25" s="259">
        <v>0</v>
      </c>
      <c r="K25" s="259">
        <v>0</v>
      </c>
      <c r="L25" s="259">
        <v>0</v>
      </c>
      <c r="M25" s="259">
        <v>0</v>
      </c>
      <c r="N25" s="259">
        <v>0</v>
      </c>
      <c r="O25" s="259">
        <v>0</v>
      </c>
      <c r="P25" s="259">
        <v>0</v>
      </c>
      <c r="Q25" s="259">
        <v>0</v>
      </c>
      <c r="R25" s="259">
        <v>0</v>
      </c>
      <c r="S25" s="259">
        <v>0</v>
      </c>
      <c r="T25" s="259">
        <v>0</v>
      </c>
      <c r="U25" s="259">
        <v>0</v>
      </c>
      <c r="V25" s="259">
        <v>0</v>
      </c>
      <c r="W25" s="208">
        <f t="shared" si="1"/>
        <v>0</v>
      </c>
    </row>
    <row r="26" spans="1:23" ht="22.5" customHeight="1">
      <c r="A26" s="280"/>
      <c r="B26" s="192"/>
      <c r="C26" s="199"/>
      <c r="D26" s="204" t="s">
        <v>98</v>
      </c>
      <c r="E26" s="205"/>
      <c r="F26" s="259">
        <v>0</v>
      </c>
      <c r="G26" s="259">
        <v>0</v>
      </c>
      <c r="H26" s="259">
        <v>0</v>
      </c>
      <c r="I26" s="259">
        <v>0</v>
      </c>
      <c r="J26" s="259">
        <v>0</v>
      </c>
      <c r="K26" s="259">
        <v>0</v>
      </c>
      <c r="L26" s="259">
        <v>0</v>
      </c>
      <c r="M26" s="259">
        <v>0</v>
      </c>
      <c r="N26" s="259">
        <v>0</v>
      </c>
      <c r="O26" s="259">
        <v>0</v>
      </c>
      <c r="P26" s="259">
        <v>0</v>
      </c>
      <c r="Q26" s="259">
        <v>0</v>
      </c>
      <c r="R26" s="259">
        <v>0</v>
      </c>
      <c r="S26" s="259">
        <v>0</v>
      </c>
      <c r="T26" s="259">
        <v>0</v>
      </c>
      <c r="U26" s="259">
        <v>0</v>
      </c>
      <c r="V26" s="259">
        <v>0</v>
      </c>
      <c r="W26" s="208">
        <f t="shared" si="1"/>
        <v>0</v>
      </c>
    </row>
    <row r="27" spans="1:23" ht="22.5" customHeight="1">
      <c r="A27" s="280"/>
      <c r="B27" s="192"/>
      <c r="C27" s="199"/>
      <c r="D27" s="204" t="s">
        <v>113</v>
      </c>
      <c r="E27" s="205"/>
      <c r="F27" s="259">
        <v>0</v>
      </c>
      <c r="G27" s="259">
        <v>0</v>
      </c>
      <c r="H27" s="259">
        <v>0</v>
      </c>
      <c r="I27" s="259">
        <v>0</v>
      </c>
      <c r="J27" s="259">
        <v>0</v>
      </c>
      <c r="K27" s="259">
        <v>0</v>
      </c>
      <c r="L27" s="259">
        <v>0</v>
      </c>
      <c r="M27" s="259">
        <v>0</v>
      </c>
      <c r="N27" s="259">
        <v>0</v>
      </c>
      <c r="O27" s="259">
        <v>0</v>
      </c>
      <c r="P27" s="259">
        <v>0</v>
      </c>
      <c r="Q27" s="259">
        <v>0</v>
      </c>
      <c r="R27" s="259">
        <v>0</v>
      </c>
      <c r="S27" s="259">
        <v>0</v>
      </c>
      <c r="T27" s="259">
        <v>0</v>
      </c>
      <c r="U27" s="259">
        <v>0</v>
      </c>
      <c r="V27" s="259">
        <v>0</v>
      </c>
      <c r="W27" s="208">
        <f t="shared" si="1"/>
        <v>0</v>
      </c>
    </row>
    <row r="28" spans="1:23" ht="22.5" customHeight="1">
      <c r="A28" s="280"/>
      <c r="B28" s="192"/>
      <c r="C28" s="199"/>
      <c r="D28" s="204" t="s">
        <v>114</v>
      </c>
      <c r="E28" s="205"/>
      <c r="F28" s="259">
        <v>0</v>
      </c>
      <c r="G28" s="259">
        <v>0</v>
      </c>
      <c r="H28" s="259">
        <v>0</v>
      </c>
      <c r="I28" s="259">
        <v>0</v>
      </c>
      <c r="J28" s="259">
        <v>0</v>
      </c>
      <c r="K28" s="259">
        <v>0</v>
      </c>
      <c r="L28" s="259">
        <v>0</v>
      </c>
      <c r="M28" s="259">
        <v>0</v>
      </c>
      <c r="N28" s="259">
        <v>0</v>
      </c>
      <c r="O28" s="259">
        <v>0</v>
      </c>
      <c r="P28" s="259">
        <v>0</v>
      </c>
      <c r="Q28" s="259">
        <v>0</v>
      </c>
      <c r="R28" s="259">
        <v>0</v>
      </c>
      <c r="S28" s="259">
        <v>0</v>
      </c>
      <c r="T28" s="259">
        <v>0</v>
      </c>
      <c r="U28" s="259">
        <v>0</v>
      </c>
      <c r="V28" s="259">
        <v>0</v>
      </c>
      <c r="W28" s="208">
        <f t="shared" si="1"/>
        <v>0</v>
      </c>
    </row>
    <row r="29" spans="1:23" ht="22.5" customHeight="1">
      <c r="A29" s="280"/>
      <c r="B29" s="207"/>
      <c r="C29" s="206"/>
      <c r="D29" s="204" t="s">
        <v>99</v>
      </c>
      <c r="E29" s="205"/>
      <c r="F29" s="259">
        <v>0</v>
      </c>
      <c r="G29" s="259">
        <v>0</v>
      </c>
      <c r="H29" s="259">
        <v>0</v>
      </c>
      <c r="I29" s="259">
        <v>0</v>
      </c>
      <c r="J29" s="259">
        <v>0</v>
      </c>
      <c r="K29" s="259">
        <v>0</v>
      </c>
      <c r="L29" s="259">
        <v>0</v>
      </c>
      <c r="M29" s="259">
        <v>0</v>
      </c>
      <c r="N29" s="259">
        <v>0</v>
      </c>
      <c r="O29" s="259">
        <v>0</v>
      </c>
      <c r="P29" s="259">
        <v>0</v>
      </c>
      <c r="Q29" s="259">
        <v>0</v>
      </c>
      <c r="R29" s="259">
        <v>0</v>
      </c>
      <c r="S29" s="259">
        <v>0</v>
      </c>
      <c r="T29" s="259">
        <v>0</v>
      </c>
      <c r="U29" s="259">
        <v>0</v>
      </c>
      <c r="V29" s="259">
        <v>0</v>
      </c>
      <c r="W29" s="208">
        <f t="shared" si="1"/>
        <v>0</v>
      </c>
    </row>
  </sheetData>
  <sheetProtection/>
  <mergeCells count="3">
    <mergeCell ref="D10:E10"/>
    <mergeCell ref="D11:E11"/>
    <mergeCell ref="D12:E12"/>
  </mergeCells>
  <printOptions/>
  <pageMargins left="0.7480314960629921" right="0.7480314960629921" top="0.6692913385826772" bottom="0.4724409448818898" header="0.7874015748031497" footer="0.1968503937007874"/>
  <pageSetup errors="blank" horizontalDpi="600" verticalDpi="600" orientation="landscape" pageOrder="overThenDown" paperSize="9" scale="45" r:id="rId2"/>
  <headerFooter alignWithMargins="0">
    <oddFooter>&amp;C&amp;"ＭＳ Ｐゴシック,太字"&amp;26９　宅地造成事業</oddFooter>
  </headerFooter>
  <colBreaks count="1" manualBreakCount="1">
    <brk id="23" min="1" max="2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B1:AO34"/>
  <sheetViews>
    <sheetView tabSelected="1" view="pageBreakPreview" zoomScale="75" zoomScaleNormal="75" zoomScaleSheetLayoutView="75" zoomScalePageLayoutView="0" workbookViewId="0" topLeftCell="A1">
      <pane xSplit="5" ySplit="5" topLeftCell="F6" activePane="bottomRight" state="frozen"/>
      <selection pane="topLeft" activeCell="E63" sqref="E63"/>
      <selection pane="topRight" activeCell="E63" sqref="E63"/>
      <selection pane="bottomLeft" activeCell="E63" sqref="E63"/>
      <selection pane="bottomRight" activeCell="D2" sqref="D2"/>
    </sheetView>
  </sheetViews>
  <sheetFormatPr defaultColWidth="9.00390625" defaultRowHeight="24.75" customHeight="1"/>
  <cols>
    <col min="1" max="1" width="4.50390625" style="15" customWidth="1"/>
    <col min="2" max="2" width="5.375" style="15" customWidth="1"/>
    <col min="3" max="3" width="8.875" style="15" customWidth="1"/>
    <col min="4" max="4" width="16.50390625" style="15" customWidth="1"/>
    <col min="5" max="5" width="6.00390625" style="15" customWidth="1"/>
    <col min="6" max="6" width="9.625" style="14" customWidth="1"/>
    <col min="7" max="41" width="9.625" style="15" customWidth="1"/>
    <col min="42" max="16384" width="9.00390625" style="15" customWidth="1"/>
  </cols>
  <sheetData>
    <row r="1" ht="24.75" customHeight="1">
      <c r="B1" s="209" t="s">
        <v>117</v>
      </c>
    </row>
    <row r="2" spans="2:41" ht="24.75" customHeight="1">
      <c r="B2" s="210"/>
      <c r="C2" s="211" t="s">
        <v>6</v>
      </c>
      <c r="D2" s="211"/>
      <c r="E2" s="211"/>
      <c r="F2" s="431" t="s">
        <v>43</v>
      </c>
      <c r="G2" s="432"/>
      <c r="H2" s="433" t="s">
        <v>88</v>
      </c>
      <c r="I2" s="434"/>
      <c r="J2" s="433" t="s">
        <v>86</v>
      </c>
      <c r="K2" s="434"/>
      <c r="L2" s="431" t="s">
        <v>44</v>
      </c>
      <c r="M2" s="432"/>
      <c r="N2" s="431" t="s">
        <v>45</v>
      </c>
      <c r="O2" s="432"/>
      <c r="P2" s="431" t="s">
        <v>46</v>
      </c>
      <c r="Q2" s="432"/>
      <c r="R2" s="436" t="s">
        <v>245</v>
      </c>
      <c r="S2" s="437"/>
      <c r="T2" s="431" t="s">
        <v>34</v>
      </c>
      <c r="U2" s="432"/>
      <c r="V2" s="433" t="s">
        <v>118</v>
      </c>
      <c r="W2" s="434"/>
      <c r="X2" s="431" t="s">
        <v>35</v>
      </c>
      <c r="Y2" s="432"/>
      <c r="Z2" s="431" t="s">
        <v>36</v>
      </c>
      <c r="AA2" s="432"/>
      <c r="AB2" s="431" t="s">
        <v>37</v>
      </c>
      <c r="AC2" s="432"/>
      <c r="AD2" s="431" t="s">
        <v>38</v>
      </c>
      <c r="AE2" s="432"/>
      <c r="AF2" s="431" t="s">
        <v>39</v>
      </c>
      <c r="AG2" s="432"/>
      <c r="AH2" s="431" t="s">
        <v>40</v>
      </c>
      <c r="AI2" s="432"/>
      <c r="AJ2" s="431" t="s">
        <v>41</v>
      </c>
      <c r="AK2" s="432"/>
      <c r="AL2" s="431" t="s">
        <v>42</v>
      </c>
      <c r="AM2" s="432"/>
      <c r="AN2" s="431" t="s">
        <v>8</v>
      </c>
      <c r="AO2" s="432"/>
    </row>
    <row r="3" spans="2:41" ht="24.75" customHeight="1">
      <c r="B3" s="212"/>
      <c r="C3" s="23"/>
      <c r="D3" s="23"/>
      <c r="E3" s="23"/>
      <c r="F3" s="429" t="s">
        <v>119</v>
      </c>
      <c r="G3" s="435"/>
      <c r="H3" s="393" t="s">
        <v>89</v>
      </c>
      <c r="I3" s="422"/>
      <c r="J3" s="393" t="s">
        <v>87</v>
      </c>
      <c r="K3" s="422"/>
      <c r="L3" s="429" t="s">
        <v>54</v>
      </c>
      <c r="M3" s="430"/>
      <c r="N3" s="429" t="s">
        <v>55</v>
      </c>
      <c r="O3" s="430"/>
      <c r="P3" s="429" t="s">
        <v>0</v>
      </c>
      <c r="Q3" s="430"/>
      <c r="R3" s="429" t="s">
        <v>244</v>
      </c>
      <c r="S3" s="435"/>
      <c r="T3" s="429" t="s">
        <v>1</v>
      </c>
      <c r="U3" s="430"/>
      <c r="V3" s="393" t="s">
        <v>91</v>
      </c>
      <c r="W3" s="422"/>
      <c r="X3" s="429" t="s">
        <v>56</v>
      </c>
      <c r="Y3" s="435"/>
      <c r="Z3" s="429" t="s">
        <v>57</v>
      </c>
      <c r="AA3" s="435"/>
      <c r="AB3" s="429" t="s">
        <v>2</v>
      </c>
      <c r="AC3" s="430"/>
      <c r="AD3" s="429" t="s">
        <v>3</v>
      </c>
      <c r="AE3" s="430"/>
      <c r="AF3" s="429" t="s">
        <v>58</v>
      </c>
      <c r="AG3" s="430"/>
      <c r="AH3" s="429" t="s">
        <v>59</v>
      </c>
      <c r="AI3" s="430"/>
      <c r="AJ3" s="429" t="s">
        <v>60</v>
      </c>
      <c r="AK3" s="430"/>
      <c r="AL3" s="429" t="s">
        <v>5</v>
      </c>
      <c r="AM3" s="430"/>
      <c r="AN3" s="429"/>
      <c r="AO3" s="435"/>
    </row>
    <row r="4" spans="2:41" s="213" customFormat="1" ht="24.75" customHeight="1">
      <c r="B4" s="214"/>
      <c r="C4" s="215"/>
      <c r="D4" s="215"/>
      <c r="E4" s="216"/>
      <c r="F4" s="16" t="s">
        <v>9</v>
      </c>
      <c r="G4" s="17" t="s">
        <v>10</v>
      </c>
      <c r="H4" s="17" t="s">
        <v>9</v>
      </c>
      <c r="I4" s="17" t="s">
        <v>10</v>
      </c>
      <c r="J4" s="17" t="s">
        <v>9</v>
      </c>
      <c r="K4" s="17" t="s">
        <v>10</v>
      </c>
      <c r="L4" s="17" t="s">
        <v>9</v>
      </c>
      <c r="M4" s="17" t="s">
        <v>10</v>
      </c>
      <c r="N4" s="17" t="s">
        <v>9</v>
      </c>
      <c r="O4" s="17" t="s">
        <v>10</v>
      </c>
      <c r="P4" s="17" t="s">
        <v>9</v>
      </c>
      <c r="Q4" s="17" t="s">
        <v>10</v>
      </c>
      <c r="R4" s="17" t="s">
        <v>9</v>
      </c>
      <c r="S4" s="17" t="s">
        <v>10</v>
      </c>
      <c r="T4" s="17" t="s">
        <v>9</v>
      </c>
      <c r="U4" s="17" t="s">
        <v>10</v>
      </c>
      <c r="V4" s="17" t="s">
        <v>9</v>
      </c>
      <c r="W4" s="17" t="s">
        <v>10</v>
      </c>
      <c r="X4" s="17" t="s">
        <v>9</v>
      </c>
      <c r="Y4" s="17" t="s">
        <v>10</v>
      </c>
      <c r="Z4" s="17" t="s">
        <v>9</v>
      </c>
      <c r="AA4" s="17" t="s">
        <v>10</v>
      </c>
      <c r="AB4" s="17" t="s">
        <v>9</v>
      </c>
      <c r="AC4" s="17" t="s">
        <v>10</v>
      </c>
      <c r="AD4" s="17" t="s">
        <v>9</v>
      </c>
      <c r="AE4" s="17" t="s">
        <v>10</v>
      </c>
      <c r="AF4" s="17" t="s">
        <v>9</v>
      </c>
      <c r="AG4" s="17" t="s">
        <v>10</v>
      </c>
      <c r="AH4" s="17" t="s">
        <v>9</v>
      </c>
      <c r="AI4" s="17" t="s">
        <v>10</v>
      </c>
      <c r="AJ4" s="17" t="s">
        <v>9</v>
      </c>
      <c r="AK4" s="17" t="s">
        <v>10</v>
      </c>
      <c r="AL4" s="17" t="s">
        <v>9</v>
      </c>
      <c r="AM4" s="17" t="s">
        <v>10</v>
      </c>
      <c r="AN4" s="17" t="s">
        <v>9</v>
      </c>
      <c r="AO4" s="17" t="s">
        <v>10</v>
      </c>
    </row>
    <row r="5" spans="2:41" s="213" customFormat="1" ht="24.75" customHeight="1">
      <c r="B5" s="212" t="s">
        <v>7</v>
      </c>
      <c r="C5" s="165"/>
      <c r="D5" s="165"/>
      <c r="E5" s="164"/>
      <c r="F5" s="18" t="s">
        <v>51</v>
      </c>
      <c r="G5" s="19" t="s">
        <v>11</v>
      </c>
      <c r="H5" s="19" t="s">
        <v>51</v>
      </c>
      <c r="I5" s="19" t="s">
        <v>11</v>
      </c>
      <c r="J5" s="19" t="s">
        <v>51</v>
      </c>
      <c r="K5" s="19" t="s">
        <v>11</v>
      </c>
      <c r="L5" s="19" t="s">
        <v>51</v>
      </c>
      <c r="M5" s="19" t="s">
        <v>11</v>
      </c>
      <c r="N5" s="19" t="s">
        <v>51</v>
      </c>
      <c r="O5" s="19" t="s">
        <v>11</v>
      </c>
      <c r="P5" s="19" t="s">
        <v>51</v>
      </c>
      <c r="Q5" s="19" t="s">
        <v>11</v>
      </c>
      <c r="R5" s="19" t="s">
        <v>51</v>
      </c>
      <c r="S5" s="19" t="s">
        <v>11</v>
      </c>
      <c r="T5" s="19" t="s">
        <v>51</v>
      </c>
      <c r="U5" s="19" t="s">
        <v>11</v>
      </c>
      <c r="V5" s="19" t="s">
        <v>51</v>
      </c>
      <c r="W5" s="19" t="s">
        <v>11</v>
      </c>
      <c r="X5" s="19" t="s">
        <v>51</v>
      </c>
      <c r="Y5" s="19" t="s">
        <v>11</v>
      </c>
      <c r="Z5" s="19" t="s">
        <v>51</v>
      </c>
      <c r="AA5" s="19" t="s">
        <v>11</v>
      </c>
      <c r="AB5" s="19" t="s">
        <v>51</v>
      </c>
      <c r="AC5" s="19" t="s">
        <v>11</v>
      </c>
      <c r="AD5" s="19" t="s">
        <v>51</v>
      </c>
      <c r="AE5" s="19" t="s">
        <v>11</v>
      </c>
      <c r="AF5" s="19" t="s">
        <v>51</v>
      </c>
      <c r="AG5" s="19" t="s">
        <v>11</v>
      </c>
      <c r="AH5" s="19" t="s">
        <v>51</v>
      </c>
      <c r="AI5" s="19" t="s">
        <v>11</v>
      </c>
      <c r="AJ5" s="19" t="s">
        <v>51</v>
      </c>
      <c r="AK5" s="19" t="s">
        <v>11</v>
      </c>
      <c r="AL5" s="19" t="s">
        <v>51</v>
      </c>
      <c r="AM5" s="19" t="s">
        <v>11</v>
      </c>
      <c r="AN5" s="19" t="s">
        <v>51</v>
      </c>
      <c r="AO5" s="19" t="s">
        <v>11</v>
      </c>
    </row>
    <row r="6" spans="2:41" ht="24.75" customHeight="1">
      <c r="B6" s="210" t="s">
        <v>12</v>
      </c>
      <c r="C6" s="211"/>
      <c r="D6" s="211"/>
      <c r="E6" s="211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</row>
    <row r="7" spans="2:41" ht="24.75" customHeight="1">
      <c r="B7" s="212"/>
      <c r="C7" s="217" t="s">
        <v>13</v>
      </c>
      <c r="D7" s="218"/>
      <c r="E7" s="218"/>
      <c r="F7" s="259">
        <v>0</v>
      </c>
      <c r="G7" s="259">
        <f>ROUND(F7/F24*100,2)</f>
        <v>0</v>
      </c>
      <c r="H7" s="259">
        <v>0</v>
      </c>
      <c r="I7" s="289" t="e">
        <f>ROUND(H7/H24*100,2)</f>
        <v>#DIV/0!</v>
      </c>
      <c r="J7" s="259">
        <v>0</v>
      </c>
      <c r="K7" s="259">
        <f>ROUND(J7/J24*100,2)</f>
        <v>0</v>
      </c>
      <c r="L7" s="259">
        <v>0</v>
      </c>
      <c r="M7" s="259">
        <f>ROUND(L7/L24*100,2)</f>
        <v>0</v>
      </c>
      <c r="N7" s="259">
        <v>0</v>
      </c>
      <c r="O7" s="259">
        <f>ROUND(N7/N24*100,2)</f>
        <v>0</v>
      </c>
      <c r="P7" s="259">
        <v>0</v>
      </c>
      <c r="Q7" s="259">
        <f>ROUND(P7/P24*100,2)</f>
        <v>0</v>
      </c>
      <c r="R7" s="259">
        <v>0</v>
      </c>
      <c r="S7" s="259">
        <f>ROUND(R7/R24*100,2)</f>
        <v>0</v>
      </c>
      <c r="T7" s="259">
        <v>0</v>
      </c>
      <c r="U7" s="259">
        <f>ROUND(T7/T24*100,2)</f>
        <v>0</v>
      </c>
      <c r="V7" s="259">
        <v>15260</v>
      </c>
      <c r="W7" s="259">
        <f>ROUND(V7/V24*100,2)</f>
        <v>49.13</v>
      </c>
      <c r="X7" s="259">
        <v>50013</v>
      </c>
      <c r="Y7" s="259">
        <f>ROUND(X7/X24*100,2)</f>
        <v>13.05</v>
      </c>
      <c r="Z7" s="259">
        <v>0</v>
      </c>
      <c r="AA7" s="259" t="e">
        <f>ROUND(Z7/Z24*100,2)</f>
        <v>#DIV/0!</v>
      </c>
      <c r="AB7" s="259">
        <v>0</v>
      </c>
      <c r="AC7" s="259">
        <f>ROUND(AB7/AB24*100,2)</f>
        <v>0</v>
      </c>
      <c r="AD7" s="259">
        <v>0</v>
      </c>
      <c r="AE7" s="259">
        <f>ROUND(AD7/AD24*100,2)</f>
        <v>0</v>
      </c>
      <c r="AF7" s="259">
        <v>0</v>
      </c>
      <c r="AG7" s="259" t="e">
        <f>ROUND(AF7/AF24*100,2)</f>
        <v>#DIV/0!</v>
      </c>
      <c r="AH7" s="259">
        <v>20032</v>
      </c>
      <c r="AI7" s="259">
        <f>ROUND(AH7/AH24*100,2)</f>
        <v>36.24</v>
      </c>
      <c r="AJ7" s="259">
        <v>3671</v>
      </c>
      <c r="AK7" s="259">
        <f>ROUND(AJ7/AJ24*100,2)</f>
        <v>23.28</v>
      </c>
      <c r="AL7" s="259">
        <v>0</v>
      </c>
      <c r="AM7" s="259">
        <f>ROUND(AL7/AL24*100,2)</f>
        <v>0</v>
      </c>
      <c r="AN7" s="259">
        <f aca="true" t="shared" si="0" ref="AN7:AN20">SUM(F7,L7,N7,P7,R7,T7,X7,Z7,AB7,AD7,AF7,AH7,AJ7,AL7,H7,J7,V7)</f>
        <v>88976</v>
      </c>
      <c r="AO7" s="259">
        <f>ROUND(+AN7/AN$24*100,1)</f>
        <v>16.3</v>
      </c>
    </row>
    <row r="8" spans="2:41" ht="24.75" customHeight="1">
      <c r="B8" s="212"/>
      <c r="C8" s="217" t="s">
        <v>14</v>
      </c>
      <c r="D8" s="218"/>
      <c r="E8" s="218"/>
      <c r="F8" s="259">
        <v>0</v>
      </c>
      <c r="G8" s="259">
        <f>ROUND(F8/F24*100,2)</f>
        <v>0</v>
      </c>
      <c r="H8" s="259">
        <v>0</v>
      </c>
      <c r="I8" s="289" t="e">
        <f>ROUND(H8/H24*100,2)</f>
        <v>#DIV/0!</v>
      </c>
      <c r="J8" s="259">
        <v>0</v>
      </c>
      <c r="K8" s="259">
        <f>ROUND(J8/J24*100,2)</f>
        <v>0</v>
      </c>
      <c r="L8" s="259">
        <v>0</v>
      </c>
      <c r="M8" s="259">
        <f>ROUND(L8/L24*100,2)</f>
        <v>0</v>
      </c>
      <c r="N8" s="259">
        <v>0</v>
      </c>
      <c r="O8" s="259">
        <f>ROUND(N8/N24*100,2)</f>
        <v>0</v>
      </c>
      <c r="P8" s="259">
        <v>0</v>
      </c>
      <c r="Q8" s="259">
        <f>ROUND(P8/P24*100,2)</f>
        <v>0</v>
      </c>
      <c r="R8" s="259">
        <v>0</v>
      </c>
      <c r="S8" s="259">
        <f>ROUND(R8/R24*100,2)</f>
        <v>0</v>
      </c>
      <c r="T8" s="259">
        <v>0</v>
      </c>
      <c r="U8" s="259">
        <f>ROUND(T8/T24*100,2)</f>
        <v>0</v>
      </c>
      <c r="V8" s="259">
        <v>7348</v>
      </c>
      <c r="W8" s="259">
        <f>ROUND(V8/V24*100,2)</f>
        <v>23.66</v>
      </c>
      <c r="X8" s="259">
        <v>41779</v>
      </c>
      <c r="Y8" s="259">
        <f>ROUND(X8/X24*100,2)</f>
        <v>10.9</v>
      </c>
      <c r="Z8" s="259">
        <v>0</v>
      </c>
      <c r="AA8" s="259" t="e">
        <f>ROUND(Z8/Z24*100,2)</f>
        <v>#DIV/0!</v>
      </c>
      <c r="AB8" s="259">
        <v>0</v>
      </c>
      <c r="AC8" s="259">
        <f>ROUND(AB8/AB24*100,2)</f>
        <v>0</v>
      </c>
      <c r="AD8" s="259">
        <v>0</v>
      </c>
      <c r="AE8" s="259">
        <f>ROUND(AD8/AD24*100,2)</f>
        <v>0</v>
      </c>
      <c r="AF8" s="259">
        <v>0</v>
      </c>
      <c r="AG8" s="259" t="e">
        <f>ROUND(AF8/AF24*100,2)</f>
        <v>#DIV/0!</v>
      </c>
      <c r="AH8" s="259">
        <v>16846</v>
      </c>
      <c r="AI8" s="259">
        <f>ROUND(AH8/AH24*100,2)</f>
        <v>30.48</v>
      </c>
      <c r="AJ8" s="259">
        <v>3755</v>
      </c>
      <c r="AK8" s="259">
        <f>ROUND(AJ8/AJ24*100,2)</f>
        <v>23.81</v>
      </c>
      <c r="AL8" s="259">
        <v>0</v>
      </c>
      <c r="AM8" s="259">
        <f>ROUND(AL8/AL24*100,2)</f>
        <v>0</v>
      </c>
      <c r="AN8" s="259">
        <f t="shared" si="0"/>
        <v>69728</v>
      </c>
      <c r="AO8" s="259">
        <f aca="true" t="shared" si="1" ref="AO8:AO24">ROUND(+AN8/AN$24*100,1)</f>
        <v>12.8</v>
      </c>
    </row>
    <row r="9" spans="2:41" ht="24.75" customHeight="1">
      <c r="B9" s="212"/>
      <c r="C9" s="217" t="s">
        <v>15</v>
      </c>
      <c r="D9" s="218"/>
      <c r="E9" s="218"/>
      <c r="F9" s="259">
        <v>0</v>
      </c>
      <c r="G9" s="259">
        <f>ROUND(F9/F24*100,2)</f>
        <v>0</v>
      </c>
      <c r="H9" s="259">
        <v>0</v>
      </c>
      <c r="I9" s="289" t="e">
        <f>ROUND(H9/H24*100,2)</f>
        <v>#DIV/0!</v>
      </c>
      <c r="J9" s="259">
        <v>0</v>
      </c>
      <c r="K9" s="259">
        <f>ROUND(J9/J24*100,2)</f>
        <v>0</v>
      </c>
      <c r="L9" s="259">
        <v>0</v>
      </c>
      <c r="M9" s="259">
        <f>ROUND(L9/L24*100,2)</f>
        <v>0</v>
      </c>
      <c r="N9" s="259">
        <v>0</v>
      </c>
      <c r="O9" s="259">
        <f>ROUND(N9/N24*100,2)</f>
        <v>0</v>
      </c>
      <c r="P9" s="259">
        <v>0</v>
      </c>
      <c r="Q9" s="259">
        <f>ROUND(P9/P24*100,2)</f>
        <v>0</v>
      </c>
      <c r="R9" s="259">
        <v>0</v>
      </c>
      <c r="S9" s="259">
        <f>ROUND(R9/R24*100,2)</f>
        <v>0</v>
      </c>
      <c r="T9" s="259">
        <v>0</v>
      </c>
      <c r="U9" s="259">
        <f>ROUND(T9/T24*100,2)</f>
        <v>0</v>
      </c>
      <c r="V9" s="259">
        <v>0</v>
      </c>
      <c r="W9" s="259">
        <f>ROUND(V9/V24*100,2)</f>
        <v>0</v>
      </c>
      <c r="X9" s="259">
        <v>0</v>
      </c>
      <c r="Y9" s="259">
        <f>ROUND(X9/X24*100,2)</f>
        <v>0</v>
      </c>
      <c r="Z9" s="259">
        <v>0</v>
      </c>
      <c r="AA9" s="259" t="e">
        <f>ROUND(Z9/Z24*100,2)</f>
        <v>#DIV/0!</v>
      </c>
      <c r="AB9" s="259">
        <v>0</v>
      </c>
      <c r="AC9" s="259">
        <f>ROUND(AB9/AB24*100,2)</f>
        <v>0</v>
      </c>
      <c r="AD9" s="259">
        <v>0</v>
      </c>
      <c r="AE9" s="259">
        <f>ROUND(AD9/AD24*100,2)</f>
        <v>0</v>
      </c>
      <c r="AF9" s="259">
        <v>0</v>
      </c>
      <c r="AG9" s="259" t="e">
        <f>ROUND(AF9/AF24*100,2)</f>
        <v>#DIV/0!</v>
      </c>
      <c r="AH9" s="259">
        <v>0</v>
      </c>
      <c r="AI9" s="259">
        <f>ROUND(AH9/AH24*100,2)</f>
        <v>0</v>
      </c>
      <c r="AJ9" s="259">
        <v>0</v>
      </c>
      <c r="AK9" s="259">
        <f>ROUND(AJ9/AJ24*100,2)</f>
        <v>0</v>
      </c>
      <c r="AL9" s="259">
        <v>0</v>
      </c>
      <c r="AM9" s="259">
        <f>ROUND(AL9/AL24*100,2)</f>
        <v>0</v>
      </c>
      <c r="AN9" s="259">
        <f t="shared" si="0"/>
        <v>0</v>
      </c>
      <c r="AO9" s="259">
        <f t="shared" si="1"/>
        <v>0</v>
      </c>
    </row>
    <row r="10" spans="2:41" ht="24.75" customHeight="1">
      <c r="B10" s="212"/>
      <c r="C10" s="217" t="s">
        <v>16</v>
      </c>
      <c r="D10" s="218"/>
      <c r="E10" s="218"/>
      <c r="F10" s="259">
        <v>0</v>
      </c>
      <c r="G10" s="259">
        <f>ROUND(F10/F24*100,2)</f>
        <v>0</v>
      </c>
      <c r="H10" s="259">
        <v>0</v>
      </c>
      <c r="I10" s="289" t="e">
        <f>ROUND(H10/H24*100,2)</f>
        <v>#DIV/0!</v>
      </c>
      <c r="J10" s="259">
        <v>0</v>
      </c>
      <c r="K10" s="259">
        <f>ROUND(J10/J24*100,2)</f>
        <v>0</v>
      </c>
      <c r="L10" s="259">
        <v>0</v>
      </c>
      <c r="M10" s="259">
        <f>ROUND(L10/L24*100,2)</f>
        <v>0</v>
      </c>
      <c r="N10" s="259">
        <v>0</v>
      </c>
      <c r="O10" s="259">
        <f>ROUND(N10/N24*100,2)</f>
        <v>0</v>
      </c>
      <c r="P10" s="259">
        <v>0</v>
      </c>
      <c r="Q10" s="259">
        <f>ROUND(P10/P24*100,2)</f>
        <v>0</v>
      </c>
      <c r="R10" s="259">
        <v>0</v>
      </c>
      <c r="S10" s="259">
        <f>ROUND(R10/R24*100,2)</f>
        <v>0</v>
      </c>
      <c r="T10" s="259">
        <v>0</v>
      </c>
      <c r="U10" s="259">
        <f>ROUND(T10/T24*100,2)</f>
        <v>0</v>
      </c>
      <c r="V10" s="259">
        <v>0</v>
      </c>
      <c r="W10" s="259">
        <f>ROUND(V10/V24*100,2)</f>
        <v>0</v>
      </c>
      <c r="X10" s="259">
        <v>0</v>
      </c>
      <c r="Y10" s="259">
        <f>ROUND(X10/X24*100,2)</f>
        <v>0</v>
      </c>
      <c r="Z10" s="259">
        <v>0</v>
      </c>
      <c r="AA10" s="259" t="e">
        <f>ROUND(Z10/Z24*100,2)</f>
        <v>#DIV/0!</v>
      </c>
      <c r="AB10" s="259">
        <v>0</v>
      </c>
      <c r="AC10" s="259">
        <f>ROUND(AB10/AB24*100,2)</f>
        <v>0</v>
      </c>
      <c r="AD10" s="259">
        <v>0</v>
      </c>
      <c r="AE10" s="259">
        <f>ROUND(AD10/AD24*100,2)</f>
        <v>0</v>
      </c>
      <c r="AF10" s="259">
        <v>0</v>
      </c>
      <c r="AG10" s="259" t="e">
        <f>ROUND(AF10/AF24*100,2)</f>
        <v>#DIV/0!</v>
      </c>
      <c r="AH10" s="259">
        <v>0</v>
      </c>
      <c r="AI10" s="259">
        <f>ROUND(AH10/AH24*100,2)</f>
        <v>0</v>
      </c>
      <c r="AJ10" s="259">
        <v>0</v>
      </c>
      <c r="AK10" s="259">
        <f>ROUND(AJ10/AJ24*100,2)</f>
        <v>0</v>
      </c>
      <c r="AL10" s="259">
        <v>0</v>
      </c>
      <c r="AM10" s="259">
        <f>ROUND(AL10/AL24*100,2)</f>
        <v>0</v>
      </c>
      <c r="AN10" s="259">
        <f t="shared" si="0"/>
        <v>0</v>
      </c>
      <c r="AO10" s="259">
        <f t="shared" si="1"/>
        <v>0</v>
      </c>
    </row>
    <row r="11" spans="2:41" ht="24.75" customHeight="1">
      <c r="B11" s="212"/>
      <c r="C11" s="217" t="s">
        <v>17</v>
      </c>
      <c r="D11" s="218"/>
      <c r="E11" s="218"/>
      <c r="F11" s="259">
        <v>0</v>
      </c>
      <c r="G11" s="259">
        <f>ROUND(F11/F24*100,2)</f>
        <v>0</v>
      </c>
      <c r="H11" s="259">
        <v>0</v>
      </c>
      <c r="I11" s="289" t="e">
        <f>ROUND(H11/H24*100,2)</f>
        <v>#DIV/0!</v>
      </c>
      <c r="J11" s="259">
        <v>0</v>
      </c>
      <c r="K11" s="259">
        <f>ROUND(J11/J24*100,2)</f>
        <v>0</v>
      </c>
      <c r="L11" s="259">
        <v>0</v>
      </c>
      <c r="M11" s="259">
        <f>ROUND(L11/L24*100,2)</f>
        <v>0</v>
      </c>
      <c r="N11" s="259">
        <v>0</v>
      </c>
      <c r="O11" s="259">
        <f>ROUND(N11/N24*100,2)</f>
        <v>0</v>
      </c>
      <c r="P11" s="259">
        <v>0</v>
      </c>
      <c r="Q11" s="259">
        <f>ROUND(P11/P24*100,2)</f>
        <v>0</v>
      </c>
      <c r="R11" s="259">
        <v>0</v>
      </c>
      <c r="S11" s="259">
        <f>ROUND(R11/R24*100,2)</f>
        <v>0</v>
      </c>
      <c r="T11" s="259">
        <v>0</v>
      </c>
      <c r="U11" s="259">
        <f>ROUND(T11/T24*100,2)</f>
        <v>0</v>
      </c>
      <c r="V11" s="259">
        <v>4318</v>
      </c>
      <c r="W11" s="259">
        <f>ROUND(V11/V24*100,2)</f>
        <v>13.9</v>
      </c>
      <c r="X11" s="259">
        <v>15610</v>
      </c>
      <c r="Y11" s="259">
        <f>ROUND(X11/X24*100,2)</f>
        <v>4.07</v>
      </c>
      <c r="Z11" s="259">
        <v>0</v>
      </c>
      <c r="AA11" s="259" t="e">
        <f>ROUND(Z11/Z24*100,2)</f>
        <v>#DIV/0!</v>
      </c>
      <c r="AB11" s="259">
        <v>0</v>
      </c>
      <c r="AC11" s="259">
        <f>ROUND(AB11/AB24*100,2)</f>
        <v>0</v>
      </c>
      <c r="AD11" s="259">
        <v>0</v>
      </c>
      <c r="AE11" s="259">
        <f>ROUND(AD11/AD24*100,2)</f>
        <v>0</v>
      </c>
      <c r="AF11" s="259">
        <v>0</v>
      </c>
      <c r="AG11" s="259" t="e">
        <f>ROUND(AF11/AF24*100,2)</f>
        <v>#DIV/0!</v>
      </c>
      <c r="AH11" s="259">
        <v>0</v>
      </c>
      <c r="AI11" s="259">
        <f>ROUND(AH11/AH24*100,2)</f>
        <v>0</v>
      </c>
      <c r="AJ11" s="259">
        <v>1101</v>
      </c>
      <c r="AK11" s="259">
        <f>ROUND(AJ11/AJ24*100,2)</f>
        <v>6.98</v>
      </c>
      <c r="AL11" s="259">
        <v>0</v>
      </c>
      <c r="AM11" s="259">
        <f>ROUND(AL11/AL24*100,2)</f>
        <v>0</v>
      </c>
      <c r="AN11" s="259">
        <f t="shared" si="0"/>
        <v>21029</v>
      </c>
      <c r="AO11" s="259">
        <f t="shared" si="1"/>
        <v>3.9</v>
      </c>
    </row>
    <row r="12" spans="2:41" s="14" customFormat="1" ht="24.75" customHeight="1">
      <c r="B12" s="219"/>
      <c r="C12" s="220" t="s">
        <v>18</v>
      </c>
      <c r="D12" s="221"/>
      <c r="E12" s="221"/>
      <c r="F12" s="259">
        <v>0</v>
      </c>
      <c r="G12" s="259">
        <f>ROUND(F12/F24*100,2)</f>
        <v>0</v>
      </c>
      <c r="H12" s="259">
        <v>0</v>
      </c>
      <c r="I12" s="289" t="e">
        <f>ROUND(H12/H24*100,2)</f>
        <v>#DIV/0!</v>
      </c>
      <c r="J12" s="259">
        <v>0</v>
      </c>
      <c r="K12" s="42">
        <f>ROUND(J12/J24*100,2)</f>
        <v>0</v>
      </c>
      <c r="L12" s="259">
        <v>0</v>
      </c>
      <c r="M12" s="42">
        <f>ROUND(L12/L24*100,2)</f>
        <v>0</v>
      </c>
      <c r="N12" s="259">
        <v>0</v>
      </c>
      <c r="O12" s="42">
        <f>ROUND(N12/N24*100,2)</f>
        <v>0</v>
      </c>
      <c r="P12" s="259">
        <v>0</v>
      </c>
      <c r="Q12" s="42">
        <f>ROUND(P12/P24*100,2)</f>
        <v>0</v>
      </c>
      <c r="R12" s="259">
        <v>0</v>
      </c>
      <c r="S12" s="42">
        <f>ROUND(R12/R24*100,2)</f>
        <v>0</v>
      </c>
      <c r="T12" s="259">
        <v>0</v>
      </c>
      <c r="U12" s="42">
        <f>ROUND(T12/T24*100,2)</f>
        <v>0</v>
      </c>
      <c r="V12" s="259">
        <v>26926</v>
      </c>
      <c r="W12" s="42">
        <f>ROUND(V12/V24*100,2)</f>
        <v>86.7</v>
      </c>
      <c r="X12" s="259">
        <v>107402</v>
      </c>
      <c r="Y12" s="42">
        <f>ROUND(X12/X24*100,2)</f>
        <v>28.02</v>
      </c>
      <c r="Z12" s="259">
        <v>0</v>
      </c>
      <c r="AA12" s="42" t="e">
        <f>ROUND(Z12/Z24*100,2)</f>
        <v>#DIV/0!</v>
      </c>
      <c r="AB12" s="259">
        <v>0</v>
      </c>
      <c r="AC12" s="42">
        <f>ROUND(AB12/AB24*100,2)</f>
        <v>0</v>
      </c>
      <c r="AD12" s="259">
        <v>0</v>
      </c>
      <c r="AE12" s="42">
        <f>ROUND(AD12/AD24*100,2)</f>
        <v>0</v>
      </c>
      <c r="AF12" s="259">
        <v>0</v>
      </c>
      <c r="AG12" s="42" t="e">
        <f>ROUND(AF12/AF24*100,2)</f>
        <v>#DIV/0!</v>
      </c>
      <c r="AH12" s="259">
        <v>36878</v>
      </c>
      <c r="AI12" s="42">
        <f>ROUND(AH12/AH24*100,2)</f>
        <v>66.72</v>
      </c>
      <c r="AJ12" s="259">
        <v>8527</v>
      </c>
      <c r="AK12" s="42">
        <f>ROUND(AJ12/AJ24*100,2)</f>
        <v>54.07</v>
      </c>
      <c r="AL12" s="259">
        <v>0</v>
      </c>
      <c r="AM12" s="42">
        <f>ROUND(AL12/AL24*100,2)</f>
        <v>0</v>
      </c>
      <c r="AN12" s="259">
        <f t="shared" si="0"/>
        <v>179733</v>
      </c>
      <c r="AO12" s="42">
        <f t="shared" si="1"/>
        <v>33</v>
      </c>
    </row>
    <row r="13" spans="2:41" s="14" customFormat="1" ht="24.75" customHeight="1">
      <c r="B13" s="222" t="s">
        <v>19</v>
      </c>
      <c r="C13" s="223"/>
      <c r="D13" s="223"/>
      <c r="E13" s="223"/>
      <c r="F13" s="259">
        <v>5832</v>
      </c>
      <c r="G13" s="259">
        <f>ROUND(F13/F24*100,2)</f>
        <v>100</v>
      </c>
      <c r="H13" s="259">
        <v>0</v>
      </c>
      <c r="I13" s="289" t="e">
        <f>ROUND(H13/H24*100,2)</f>
        <v>#DIV/0!</v>
      </c>
      <c r="J13" s="259">
        <v>6400</v>
      </c>
      <c r="K13" s="42">
        <f>ROUND(J13/J24*100,2)</f>
        <v>98.7</v>
      </c>
      <c r="L13" s="259">
        <v>11724</v>
      </c>
      <c r="M13" s="42">
        <f>ROUND(L13/L24*100,2)</f>
        <v>100</v>
      </c>
      <c r="N13" s="259">
        <v>180</v>
      </c>
      <c r="O13" s="42">
        <f>ROUND(N13/N24*100,2)</f>
        <v>28.39</v>
      </c>
      <c r="P13" s="259">
        <v>0</v>
      </c>
      <c r="Q13" s="42">
        <f>ROUND(P13/P24*100,2)</f>
        <v>0</v>
      </c>
      <c r="R13" s="259">
        <v>0</v>
      </c>
      <c r="S13" s="42">
        <f>ROUND(R13/R24*100,2)</f>
        <v>0</v>
      </c>
      <c r="T13" s="259">
        <v>12087</v>
      </c>
      <c r="U13" s="42">
        <f>ROUND(T13/T24*100,2)</f>
        <v>100</v>
      </c>
      <c r="V13" s="259">
        <v>0</v>
      </c>
      <c r="W13" s="42">
        <f>ROUND(V13/V24*100,2)</f>
        <v>0</v>
      </c>
      <c r="X13" s="259">
        <v>164962</v>
      </c>
      <c r="Y13" s="42">
        <f>ROUND(X13/X24*100,2)</f>
        <v>43.03</v>
      </c>
      <c r="Z13" s="259">
        <v>0</v>
      </c>
      <c r="AA13" s="42" t="e">
        <f>ROUND(Z13/Z24*100,2)</f>
        <v>#DIV/0!</v>
      </c>
      <c r="AB13" s="259">
        <v>1759</v>
      </c>
      <c r="AC13" s="42">
        <f>ROUND(AB13/AB24*100,2)</f>
        <v>27.45</v>
      </c>
      <c r="AD13" s="259">
        <v>4416</v>
      </c>
      <c r="AE13" s="42">
        <f>ROUND(AD13/AD24*100,2)</f>
        <v>51.43</v>
      </c>
      <c r="AF13" s="259">
        <v>0</v>
      </c>
      <c r="AG13" s="42" t="e">
        <f>ROUND(AF13/AF24*100,2)</f>
        <v>#DIV/0!</v>
      </c>
      <c r="AH13" s="259">
        <v>0</v>
      </c>
      <c r="AI13" s="42">
        <f>ROUND(AH13/AH24*100,2)</f>
        <v>0</v>
      </c>
      <c r="AJ13" s="259">
        <v>7242</v>
      </c>
      <c r="AK13" s="42">
        <f>ROUND(AJ13/AJ24*100,2)</f>
        <v>45.93</v>
      </c>
      <c r="AL13" s="259">
        <v>0</v>
      </c>
      <c r="AM13" s="42">
        <f>ROUND(AL13/AL24*100,2)</f>
        <v>0</v>
      </c>
      <c r="AN13" s="259">
        <f t="shared" si="0"/>
        <v>214602</v>
      </c>
      <c r="AO13" s="42">
        <f t="shared" si="1"/>
        <v>39.4</v>
      </c>
    </row>
    <row r="14" spans="2:41" s="14" customFormat="1" ht="24.75" customHeight="1">
      <c r="B14" s="224"/>
      <c r="C14" s="220" t="s">
        <v>268</v>
      </c>
      <c r="D14" s="221"/>
      <c r="E14" s="221"/>
      <c r="F14" s="259">
        <v>5832</v>
      </c>
      <c r="G14" s="259">
        <f>ROUND(F14/F24*100,2)</f>
        <v>100</v>
      </c>
      <c r="H14" s="259">
        <v>0</v>
      </c>
      <c r="I14" s="289" t="e">
        <f>ROUND(H14/H24*100,2)</f>
        <v>#DIV/0!</v>
      </c>
      <c r="J14" s="259">
        <v>6400</v>
      </c>
      <c r="K14" s="42">
        <f>ROUND(J14/J24*100,2)</f>
        <v>98.7</v>
      </c>
      <c r="L14" s="259">
        <v>11724</v>
      </c>
      <c r="M14" s="42">
        <f>ROUND(L14/L24*100,2)</f>
        <v>100</v>
      </c>
      <c r="N14" s="259">
        <v>180</v>
      </c>
      <c r="O14" s="42">
        <f>ROUND(N14/N24*100,2)</f>
        <v>28.39</v>
      </c>
      <c r="P14" s="259">
        <v>0</v>
      </c>
      <c r="Q14" s="42">
        <f>ROUND(P14/P24*100,2)</f>
        <v>0</v>
      </c>
      <c r="R14" s="259">
        <v>0</v>
      </c>
      <c r="S14" s="42">
        <f>ROUND(R14/R24*100,2)</f>
        <v>0</v>
      </c>
      <c r="T14" s="259">
        <v>12087</v>
      </c>
      <c r="U14" s="42">
        <f>ROUND(T14/T24*100,2)</f>
        <v>100</v>
      </c>
      <c r="V14" s="259">
        <v>0</v>
      </c>
      <c r="W14" s="42">
        <f>ROUND(V14/V24*100,2)</f>
        <v>0</v>
      </c>
      <c r="X14" s="259">
        <v>164962</v>
      </c>
      <c r="Y14" s="42">
        <f>ROUND(X14/X24*100,2)</f>
        <v>43.03</v>
      </c>
      <c r="Z14" s="259">
        <v>0</v>
      </c>
      <c r="AA14" s="42" t="e">
        <f>ROUND(Z14/Z24*100,2)</f>
        <v>#DIV/0!</v>
      </c>
      <c r="AB14" s="259">
        <v>1759</v>
      </c>
      <c r="AC14" s="42">
        <f>ROUND(AB14/AB24*100,2)</f>
        <v>27.45</v>
      </c>
      <c r="AD14" s="259">
        <v>4416</v>
      </c>
      <c r="AE14" s="42">
        <f>ROUND(AD14/AD24*100,2)</f>
        <v>51.43</v>
      </c>
      <c r="AF14" s="259">
        <v>0</v>
      </c>
      <c r="AG14" s="42" t="e">
        <f>ROUND(AF14/AF24*100,2)</f>
        <v>#DIV/0!</v>
      </c>
      <c r="AH14" s="259">
        <v>0</v>
      </c>
      <c r="AI14" s="42">
        <f>ROUND(AH14/AH24*100,2)</f>
        <v>0</v>
      </c>
      <c r="AJ14" s="259">
        <v>7242</v>
      </c>
      <c r="AK14" s="42">
        <f>ROUND(AJ14/AJ24*100,2)</f>
        <v>45.93</v>
      </c>
      <c r="AL14" s="259">
        <v>0</v>
      </c>
      <c r="AM14" s="42">
        <f>ROUND(AL14/AL24*100,2)</f>
        <v>0</v>
      </c>
      <c r="AN14" s="259">
        <f t="shared" si="0"/>
        <v>214602</v>
      </c>
      <c r="AO14" s="42">
        <f t="shared" si="1"/>
        <v>39.4</v>
      </c>
    </row>
    <row r="15" spans="2:41" s="14" customFormat="1" ht="24.75" customHeight="1">
      <c r="B15" s="224"/>
      <c r="C15" s="220" t="s">
        <v>269</v>
      </c>
      <c r="D15" s="221"/>
      <c r="E15" s="221"/>
      <c r="F15" s="259">
        <v>0</v>
      </c>
      <c r="G15" s="259">
        <f>ROUND(F15/F24*100,2)</f>
        <v>0</v>
      </c>
      <c r="H15" s="259">
        <v>0</v>
      </c>
      <c r="I15" s="289" t="e">
        <f>ROUND(H15/H24*100,2)</f>
        <v>#DIV/0!</v>
      </c>
      <c r="J15" s="259">
        <v>0</v>
      </c>
      <c r="K15" s="42">
        <f>ROUND(J15/J24*100,2)</f>
        <v>0</v>
      </c>
      <c r="L15" s="259">
        <v>0</v>
      </c>
      <c r="M15" s="42">
        <f>ROUND(L15/L24*100,2)</f>
        <v>0</v>
      </c>
      <c r="N15" s="259">
        <v>0</v>
      </c>
      <c r="O15" s="42">
        <f>ROUND(N15/N24*100,2)</f>
        <v>0</v>
      </c>
      <c r="P15" s="259">
        <v>0</v>
      </c>
      <c r="Q15" s="42">
        <f>ROUND(P15/P24*100,2)</f>
        <v>0</v>
      </c>
      <c r="R15" s="259">
        <v>0</v>
      </c>
      <c r="S15" s="42">
        <f>ROUND(R15/R24*100,2)</f>
        <v>0</v>
      </c>
      <c r="T15" s="259">
        <v>0</v>
      </c>
      <c r="U15" s="42">
        <f>ROUND(T15/T24*100,2)</f>
        <v>0</v>
      </c>
      <c r="V15" s="259">
        <v>0</v>
      </c>
      <c r="W15" s="42">
        <f>ROUND(V15/V24*100,2)</f>
        <v>0</v>
      </c>
      <c r="X15" s="259">
        <v>0</v>
      </c>
      <c r="Y15" s="42">
        <f>ROUND(X15/X24*100,2)</f>
        <v>0</v>
      </c>
      <c r="Z15" s="259">
        <v>0</v>
      </c>
      <c r="AA15" s="42" t="e">
        <f>ROUND(Z15/Z24*100,2)</f>
        <v>#DIV/0!</v>
      </c>
      <c r="AB15" s="259">
        <v>0</v>
      </c>
      <c r="AC15" s="42">
        <f>ROUND(AB15/AB24*100,2)</f>
        <v>0</v>
      </c>
      <c r="AD15" s="259">
        <v>0</v>
      </c>
      <c r="AE15" s="42">
        <f>ROUND(AD15/AD24*100,2)</f>
        <v>0</v>
      </c>
      <c r="AF15" s="259">
        <v>0</v>
      </c>
      <c r="AG15" s="42" t="e">
        <f>ROUND(AF15/AF24*100,2)</f>
        <v>#DIV/0!</v>
      </c>
      <c r="AH15" s="259">
        <v>0</v>
      </c>
      <c r="AI15" s="42">
        <f>ROUND(AH15/AH24*100,2)</f>
        <v>0</v>
      </c>
      <c r="AJ15" s="259">
        <v>0</v>
      </c>
      <c r="AK15" s="42">
        <f>ROUND(AJ15/AJ24*100,2)</f>
        <v>0</v>
      </c>
      <c r="AL15" s="259">
        <v>0</v>
      </c>
      <c r="AM15" s="42">
        <f>ROUND(AL15/AL24*100,2)</f>
        <v>0</v>
      </c>
      <c r="AN15" s="259">
        <f t="shared" si="0"/>
        <v>0</v>
      </c>
      <c r="AO15" s="42">
        <f t="shared" si="1"/>
        <v>0</v>
      </c>
    </row>
    <row r="16" spans="2:41" s="14" customFormat="1" ht="24.75" customHeight="1">
      <c r="B16" s="219"/>
      <c r="C16" s="220" t="s">
        <v>270</v>
      </c>
      <c r="D16" s="221"/>
      <c r="E16" s="221"/>
      <c r="F16" s="259">
        <v>0</v>
      </c>
      <c r="G16" s="259">
        <f>ROUND(F16/F24*100,2)</f>
        <v>0</v>
      </c>
      <c r="H16" s="259">
        <v>0</v>
      </c>
      <c r="I16" s="289" t="e">
        <f>ROUND(H16/H24*100,2)</f>
        <v>#DIV/0!</v>
      </c>
      <c r="J16" s="259">
        <v>0</v>
      </c>
      <c r="K16" s="42">
        <f>ROUND(J16/J24*100,2)</f>
        <v>0</v>
      </c>
      <c r="L16" s="259">
        <v>0</v>
      </c>
      <c r="M16" s="42">
        <f>ROUND(L16/L24*100,2)</f>
        <v>0</v>
      </c>
      <c r="N16" s="259">
        <v>0</v>
      </c>
      <c r="O16" s="42">
        <f>ROUND(N16/N24*100,2)</f>
        <v>0</v>
      </c>
      <c r="P16" s="259">
        <v>0</v>
      </c>
      <c r="Q16" s="42">
        <f>ROUND(P16/P24*100,2)</f>
        <v>0</v>
      </c>
      <c r="R16" s="259">
        <v>0</v>
      </c>
      <c r="S16" s="42">
        <f>ROUND(R16/R24*100,2)</f>
        <v>0</v>
      </c>
      <c r="T16" s="259">
        <v>0</v>
      </c>
      <c r="U16" s="42">
        <f>ROUND(T16/T24*100,2)</f>
        <v>0</v>
      </c>
      <c r="V16" s="259">
        <v>0</v>
      </c>
      <c r="W16" s="42">
        <f>ROUND(V16/V24*100,2)</f>
        <v>0</v>
      </c>
      <c r="X16" s="259">
        <v>0</v>
      </c>
      <c r="Y16" s="42">
        <f>ROUND(X16/X24*100,2)</f>
        <v>0</v>
      </c>
      <c r="Z16" s="259">
        <v>0</v>
      </c>
      <c r="AA16" s="42" t="e">
        <f>ROUND(Z16/Z24*100,2)</f>
        <v>#DIV/0!</v>
      </c>
      <c r="AB16" s="259">
        <v>0</v>
      </c>
      <c r="AC16" s="42">
        <f>ROUND(AB16/AB24*100,2)</f>
        <v>0</v>
      </c>
      <c r="AD16" s="259">
        <v>0</v>
      </c>
      <c r="AE16" s="42">
        <f>ROUND(AD16/AD24*100,2)</f>
        <v>0</v>
      </c>
      <c r="AF16" s="259">
        <v>0</v>
      </c>
      <c r="AG16" s="42" t="e">
        <f>ROUND(AF16/AF24*100,2)</f>
        <v>#DIV/0!</v>
      </c>
      <c r="AH16" s="259">
        <v>0</v>
      </c>
      <c r="AI16" s="42">
        <f>ROUND(AH16/AH24*100,2)</f>
        <v>0</v>
      </c>
      <c r="AJ16" s="259">
        <v>0</v>
      </c>
      <c r="AK16" s="42">
        <f>ROUND(AJ16/AJ24*100,2)</f>
        <v>0</v>
      </c>
      <c r="AL16" s="259">
        <v>0</v>
      </c>
      <c r="AM16" s="42">
        <f>ROUND(AL16/AL24*100,2)</f>
        <v>0</v>
      </c>
      <c r="AN16" s="259">
        <f t="shared" si="0"/>
        <v>0</v>
      </c>
      <c r="AO16" s="42">
        <f t="shared" si="1"/>
        <v>0</v>
      </c>
    </row>
    <row r="17" spans="2:41" s="14" customFormat="1" ht="24.75" customHeight="1">
      <c r="B17" s="220" t="s">
        <v>20</v>
      </c>
      <c r="C17" s="221"/>
      <c r="D17" s="221"/>
      <c r="E17" s="221"/>
      <c r="F17" s="259">
        <v>0</v>
      </c>
      <c r="G17" s="259">
        <f>ROUND(F17/F24*100,2)</f>
        <v>0</v>
      </c>
      <c r="H17" s="259">
        <v>0</v>
      </c>
      <c r="I17" s="289" t="e">
        <f>ROUND(H17/H24*100,2)</f>
        <v>#DIV/0!</v>
      </c>
      <c r="J17" s="259">
        <v>0</v>
      </c>
      <c r="K17" s="42">
        <f>ROUND(J17/J24*100,2)</f>
        <v>0</v>
      </c>
      <c r="L17" s="259">
        <v>0</v>
      </c>
      <c r="M17" s="42">
        <f>ROUND(L17/L24*100,2)</f>
        <v>0</v>
      </c>
      <c r="N17" s="259">
        <v>0</v>
      </c>
      <c r="O17" s="42">
        <f>ROUND(N17/N24*100,2)</f>
        <v>0</v>
      </c>
      <c r="P17" s="259">
        <v>79</v>
      </c>
      <c r="Q17" s="42">
        <f>ROUND(P17/P24*100,2)</f>
        <v>8.61</v>
      </c>
      <c r="R17" s="259">
        <v>0</v>
      </c>
      <c r="S17" s="42">
        <f>ROUND(R17/R24*100,2)</f>
        <v>0</v>
      </c>
      <c r="T17" s="259">
        <v>0</v>
      </c>
      <c r="U17" s="42">
        <f>ROUND(T17/T24*100,2)</f>
        <v>0</v>
      </c>
      <c r="V17" s="259">
        <v>0</v>
      </c>
      <c r="W17" s="42">
        <f>ROUND(V17/V24*100,2)</f>
        <v>0</v>
      </c>
      <c r="X17" s="259">
        <v>1024</v>
      </c>
      <c r="Y17" s="42">
        <f>ROUND(X17/X24*100,2)</f>
        <v>0.27</v>
      </c>
      <c r="Z17" s="259">
        <v>0</v>
      </c>
      <c r="AA17" s="42" t="e">
        <f>ROUND(Z17/Z24*100,2)</f>
        <v>#DIV/0!</v>
      </c>
      <c r="AB17" s="259">
        <v>108</v>
      </c>
      <c r="AC17" s="42">
        <f>ROUND(AB17/AB24*100,2)</f>
        <v>1.69</v>
      </c>
      <c r="AD17" s="259">
        <v>443</v>
      </c>
      <c r="AE17" s="42">
        <f>ROUND(AD17/AD24*100,2)</f>
        <v>5.16</v>
      </c>
      <c r="AF17" s="259">
        <v>0</v>
      </c>
      <c r="AG17" s="42" t="e">
        <f>ROUND(AF17/AF24*100,2)</f>
        <v>#DIV/0!</v>
      </c>
      <c r="AH17" s="259">
        <v>1168</v>
      </c>
      <c r="AI17" s="42">
        <f>ROUND(AH17/AH24*100,2)</f>
        <v>2.11</v>
      </c>
      <c r="AJ17" s="259">
        <v>0</v>
      </c>
      <c r="AK17" s="42">
        <f>ROUND(AJ17/AJ24*100,2)</f>
        <v>0</v>
      </c>
      <c r="AL17" s="259">
        <v>0</v>
      </c>
      <c r="AM17" s="42">
        <f>ROUND(AL17/AL24*100,2)</f>
        <v>0</v>
      </c>
      <c r="AN17" s="259">
        <f t="shared" si="0"/>
        <v>2822</v>
      </c>
      <c r="AO17" s="42">
        <f t="shared" si="1"/>
        <v>0.5</v>
      </c>
    </row>
    <row r="18" spans="2:41" s="14" customFormat="1" ht="24.75" customHeight="1">
      <c r="B18" s="220" t="s">
        <v>21</v>
      </c>
      <c r="C18" s="221"/>
      <c r="D18" s="221"/>
      <c r="E18" s="225"/>
      <c r="F18" s="259">
        <v>0</v>
      </c>
      <c r="G18" s="259">
        <f>ROUND(F18/F24*100,2)</f>
        <v>0</v>
      </c>
      <c r="H18" s="259">
        <v>0</v>
      </c>
      <c r="I18" s="289" t="e">
        <f>ROUND(H18/H24*100,2)</f>
        <v>#DIV/0!</v>
      </c>
      <c r="J18" s="259">
        <v>0</v>
      </c>
      <c r="K18" s="42">
        <f>ROUND(J18/J24*100,2)</f>
        <v>0</v>
      </c>
      <c r="L18" s="259">
        <v>0</v>
      </c>
      <c r="M18" s="42">
        <f>ROUND(L18/L24*100,2)</f>
        <v>0</v>
      </c>
      <c r="N18" s="259">
        <v>0</v>
      </c>
      <c r="O18" s="42">
        <f>ROUND(N18/N24*100,2)</f>
        <v>0</v>
      </c>
      <c r="P18" s="259">
        <v>0</v>
      </c>
      <c r="Q18" s="42">
        <f>ROUND(P18/P24*100,2)</f>
        <v>0</v>
      </c>
      <c r="R18" s="259">
        <v>0</v>
      </c>
      <c r="S18" s="42">
        <f>ROUND(R18/R24*100,2)</f>
        <v>0</v>
      </c>
      <c r="T18" s="259">
        <v>0</v>
      </c>
      <c r="U18" s="42">
        <f>ROUND(T18/T24*100,2)</f>
        <v>0</v>
      </c>
      <c r="V18" s="259">
        <v>179</v>
      </c>
      <c r="W18" s="42">
        <f>ROUND(V18/V24*100,2)</f>
        <v>0.58</v>
      </c>
      <c r="X18" s="259">
        <v>1036</v>
      </c>
      <c r="Y18" s="42">
        <f>ROUND(X18/X24*100,2)</f>
        <v>0.27</v>
      </c>
      <c r="Z18" s="259">
        <v>0</v>
      </c>
      <c r="AA18" s="42" t="e">
        <f>ROUND(Z18/Z24*100,2)</f>
        <v>#DIV/0!</v>
      </c>
      <c r="AB18" s="259">
        <v>0</v>
      </c>
      <c r="AC18" s="42">
        <f>ROUND(AB18/AB24*100,2)</f>
        <v>0</v>
      </c>
      <c r="AD18" s="259">
        <v>0</v>
      </c>
      <c r="AE18" s="42">
        <f>ROUND(AD18/AD24*100,2)</f>
        <v>0</v>
      </c>
      <c r="AF18" s="259">
        <v>0</v>
      </c>
      <c r="AG18" s="42" t="e">
        <f>ROUND(AF18/AF24*100,2)</f>
        <v>#DIV/0!</v>
      </c>
      <c r="AH18" s="259">
        <v>561</v>
      </c>
      <c r="AI18" s="42">
        <f>ROUND(AH18/AH24*100,2)</f>
        <v>1.02</v>
      </c>
      <c r="AJ18" s="259">
        <v>0</v>
      </c>
      <c r="AK18" s="42">
        <f>ROUND(AJ18/AJ24*100,2)</f>
        <v>0</v>
      </c>
      <c r="AL18" s="259">
        <v>0</v>
      </c>
      <c r="AM18" s="42">
        <f>ROUND(AL18/AL24*100,2)</f>
        <v>0</v>
      </c>
      <c r="AN18" s="259">
        <f t="shared" si="0"/>
        <v>1776</v>
      </c>
      <c r="AO18" s="42">
        <f t="shared" si="1"/>
        <v>0.3</v>
      </c>
    </row>
    <row r="19" spans="2:41" s="14" customFormat="1" ht="24.75" customHeight="1">
      <c r="B19" s="220" t="s">
        <v>22</v>
      </c>
      <c r="C19" s="221"/>
      <c r="D19" s="221"/>
      <c r="E19" s="225"/>
      <c r="F19" s="259">
        <v>0</v>
      </c>
      <c r="G19" s="259">
        <f>ROUND(F19/F24*100,2)</f>
        <v>0</v>
      </c>
      <c r="H19" s="259">
        <v>0</v>
      </c>
      <c r="I19" s="289" t="e">
        <f>ROUND(H19/H24*100,2)</f>
        <v>#DIV/0!</v>
      </c>
      <c r="J19" s="259">
        <v>0</v>
      </c>
      <c r="K19" s="42">
        <f>ROUND(J19/J24*100,2)</f>
        <v>0</v>
      </c>
      <c r="L19" s="259">
        <v>0</v>
      </c>
      <c r="M19" s="42">
        <f>ROUND(L19/L24*100,2)</f>
        <v>0</v>
      </c>
      <c r="N19" s="259">
        <v>0</v>
      </c>
      <c r="O19" s="42">
        <f>ROUND(N19/N24*100,2)</f>
        <v>0</v>
      </c>
      <c r="P19" s="259">
        <v>0</v>
      </c>
      <c r="Q19" s="42">
        <f>ROUND(P19/P24*100,2)</f>
        <v>0</v>
      </c>
      <c r="R19" s="259">
        <v>0</v>
      </c>
      <c r="S19" s="42">
        <f>ROUND(R19/R24*100,2)</f>
        <v>0</v>
      </c>
      <c r="T19" s="259">
        <v>0</v>
      </c>
      <c r="U19" s="42">
        <f>ROUND(T19/T24*100,2)</f>
        <v>0</v>
      </c>
      <c r="V19" s="259">
        <v>34</v>
      </c>
      <c r="W19" s="42">
        <f>ROUND(V19/V24*100,2)</f>
        <v>0.11</v>
      </c>
      <c r="X19" s="259">
        <v>688</v>
      </c>
      <c r="Y19" s="42">
        <f>ROUND(X19/X24*100,2)</f>
        <v>0.18</v>
      </c>
      <c r="Z19" s="259">
        <v>0</v>
      </c>
      <c r="AA19" s="42" t="e">
        <f>ROUND(Z19/Z24*100,2)</f>
        <v>#DIV/0!</v>
      </c>
      <c r="AB19" s="259">
        <v>0</v>
      </c>
      <c r="AC19" s="42">
        <f>ROUND(AB19/AB24*100,2)</f>
        <v>0</v>
      </c>
      <c r="AD19" s="259">
        <v>38</v>
      </c>
      <c r="AE19" s="42">
        <f>ROUND(AD19/AD24*100,2)</f>
        <v>0.44</v>
      </c>
      <c r="AF19" s="259">
        <v>0</v>
      </c>
      <c r="AG19" s="42" t="e">
        <f>ROUND(AF19/AF24*100,2)</f>
        <v>#DIV/0!</v>
      </c>
      <c r="AH19" s="259">
        <v>172</v>
      </c>
      <c r="AI19" s="42">
        <f>ROUND(AH19/AH24*100,2)</f>
        <v>0.31</v>
      </c>
      <c r="AJ19" s="259">
        <v>0</v>
      </c>
      <c r="AK19" s="42">
        <f>ROUND(AJ19/AJ24*100,2)</f>
        <v>0</v>
      </c>
      <c r="AL19" s="259">
        <v>0</v>
      </c>
      <c r="AM19" s="42">
        <f>ROUND(AL19/AL24*100,2)</f>
        <v>0</v>
      </c>
      <c r="AN19" s="259">
        <f t="shared" si="0"/>
        <v>932</v>
      </c>
      <c r="AO19" s="42">
        <f t="shared" si="1"/>
        <v>0.2</v>
      </c>
    </row>
    <row r="20" spans="2:41" s="14" customFormat="1" ht="24.75" customHeight="1">
      <c r="B20" s="220" t="s">
        <v>23</v>
      </c>
      <c r="C20" s="221"/>
      <c r="D20" s="221"/>
      <c r="E20" s="225"/>
      <c r="F20" s="259">
        <v>0</v>
      </c>
      <c r="G20" s="259">
        <f>ROUND(F20/F24*100,2)</f>
        <v>0</v>
      </c>
      <c r="H20" s="259">
        <v>0</v>
      </c>
      <c r="I20" s="289" t="e">
        <f>ROUND(H20/H24*100,2)</f>
        <v>#DIV/0!</v>
      </c>
      <c r="J20" s="259">
        <v>0</v>
      </c>
      <c r="K20" s="42">
        <f>ROUND(J20/J24*100,2)</f>
        <v>0</v>
      </c>
      <c r="L20" s="259">
        <v>0</v>
      </c>
      <c r="M20" s="42">
        <f>ROUND(L20/L24*100,2)</f>
        <v>0</v>
      </c>
      <c r="N20" s="259">
        <v>172</v>
      </c>
      <c r="O20" s="42">
        <f>ROUND(N20/N24*100,2)</f>
        <v>27.13</v>
      </c>
      <c r="P20" s="259">
        <v>500</v>
      </c>
      <c r="Q20" s="42">
        <f>ROUND(P20/P24*100,2)</f>
        <v>54.47</v>
      </c>
      <c r="R20" s="259">
        <v>0</v>
      </c>
      <c r="S20" s="42">
        <f>ROUND(R20/R24*100,2)</f>
        <v>0</v>
      </c>
      <c r="T20" s="259">
        <v>0</v>
      </c>
      <c r="U20" s="42">
        <f>ROUND(T20/T24*100,2)</f>
        <v>0</v>
      </c>
      <c r="V20" s="259">
        <v>436</v>
      </c>
      <c r="W20" s="42">
        <f>ROUND(V20/V24*100,2)</f>
        <v>1.4</v>
      </c>
      <c r="X20" s="259">
        <v>95108</v>
      </c>
      <c r="Y20" s="42">
        <f>ROUND(X20/X24*100,2)</f>
        <v>24.81</v>
      </c>
      <c r="Z20" s="259">
        <v>0</v>
      </c>
      <c r="AA20" s="42" t="e">
        <f>ROUND(Z20/Z24*100,2)</f>
        <v>#DIV/0!</v>
      </c>
      <c r="AB20" s="259">
        <v>1596</v>
      </c>
      <c r="AC20" s="42">
        <f>ROUND(AB20/AB24*100,2)</f>
        <v>24.91</v>
      </c>
      <c r="AD20" s="259">
        <v>0</v>
      </c>
      <c r="AE20" s="42">
        <f>ROUND(AD20/AD24*100,2)</f>
        <v>0</v>
      </c>
      <c r="AF20" s="259">
        <v>0</v>
      </c>
      <c r="AG20" s="42" t="e">
        <f>ROUND(AF20/AF24*100,2)</f>
        <v>#DIV/0!</v>
      </c>
      <c r="AH20" s="259">
        <v>1061</v>
      </c>
      <c r="AI20" s="42">
        <f>ROUND(AH20/AH24*100,2)</f>
        <v>1.92</v>
      </c>
      <c r="AJ20" s="259">
        <v>0</v>
      </c>
      <c r="AK20" s="42">
        <f>ROUND(AJ20/AJ24*100,2)</f>
        <v>0</v>
      </c>
      <c r="AL20" s="259">
        <v>0</v>
      </c>
      <c r="AM20" s="42">
        <f>ROUND(AL20/AL24*100,2)</f>
        <v>0</v>
      </c>
      <c r="AN20" s="259">
        <f t="shared" si="0"/>
        <v>98873</v>
      </c>
      <c r="AO20" s="42">
        <f t="shared" si="1"/>
        <v>18.1</v>
      </c>
    </row>
    <row r="21" spans="2:41" s="14" customFormat="1" ht="24.75" customHeight="1">
      <c r="B21" s="220" t="s">
        <v>24</v>
      </c>
      <c r="C21" s="221"/>
      <c r="D21" s="221"/>
      <c r="E21" s="225"/>
      <c r="F21" s="259">
        <v>0</v>
      </c>
      <c r="G21" s="259">
        <f>ROUND(F21/F24*100,2)</f>
        <v>0</v>
      </c>
      <c r="H21" s="259">
        <v>0</v>
      </c>
      <c r="I21" s="289" t="e">
        <f>ROUND(H21/H24*100,2)</f>
        <v>#DIV/0!</v>
      </c>
      <c r="J21" s="259">
        <v>84</v>
      </c>
      <c r="K21" s="42">
        <f>ROUND(J21/J24*100,2)</f>
        <v>1.3</v>
      </c>
      <c r="L21" s="259">
        <v>0</v>
      </c>
      <c r="M21" s="42">
        <f>ROUND(L21/L24*100,2)</f>
        <v>0</v>
      </c>
      <c r="N21" s="259">
        <v>282</v>
      </c>
      <c r="O21" s="42">
        <f>ROUND(N21/N24*100,2)</f>
        <v>44.48</v>
      </c>
      <c r="P21" s="259">
        <v>339</v>
      </c>
      <c r="Q21" s="42">
        <f>ROUND(P21/P24*100,2)</f>
        <v>36.93</v>
      </c>
      <c r="R21" s="259">
        <v>50</v>
      </c>
      <c r="S21" s="42">
        <f>ROUND(R21/R24*100,2)</f>
        <v>100</v>
      </c>
      <c r="T21" s="259">
        <v>0</v>
      </c>
      <c r="U21" s="42">
        <f>ROUND(T21/T24*100,2)</f>
        <v>0</v>
      </c>
      <c r="V21" s="259">
        <v>3483</v>
      </c>
      <c r="W21" s="42">
        <f>ROUND(V21/V24*100,2)</f>
        <v>11.21</v>
      </c>
      <c r="X21" s="259">
        <v>13105</v>
      </c>
      <c r="Y21" s="42">
        <f>ROUND(X21/X24*100,2)</f>
        <v>3.42</v>
      </c>
      <c r="Z21" s="259">
        <v>0</v>
      </c>
      <c r="AA21" s="42" t="e">
        <f>ROUND(Z21/Z24*100,2)</f>
        <v>#DIV/0!</v>
      </c>
      <c r="AB21" s="259">
        <v>2945</v>
      </c>
      <c r="AC21" s="42">
        <f>ROUND(AB21/AB24*100,2)</f>
        <v>45.96</v>
      </c>
      <c r="AD21" s="259">
        <v>3543</v>
      </c>
      <c r="AE21" s="42">
        <f>ROUND(AD21/AD24*100,2)</f>
        <v>41.26</v>
      </c>
      <c r="AF21" s="259">
        <v>0</v>
      </c>
      <c r="AG21" s="42" t="e">
        <f>ROUND(AF21/AF24*100,2)</f>
        <v>#DIV/0!</v>
      </c>
      <c r="AH21" s="259">
        <v>15429</v>
      </c>
      <c r="AI21" s="42">
        <f>ROUND(AH21/AH24*100,2)</f>
        <v>27.92</v>
      </c>
      <c r="AJ21" s="259">
        <v>0</v>
      </c>
      <c r="AK21" s="42">
        <f>ROUND(AJ21/AJ24*100,2)</f>
        <v>0</v>
      </c>
      <c r="AL21" s="259">
        <v>7035</v>
      </c>
      <c r="AM21" s="42">
        <f>ROUND(AL21/AL24*100,2)</f>
        <v>100</v>
      </c>
      <c r="AN21" s="259">
        <f>SUM(F21,L21,N21,P21,R21,T21,X21,Z21,AB21,AD21,AF21,AH21,AJ21,AL21,H21,J21,V21)</f>
        <v>46295</v>
      </c>
      <c r="AO21" s="42">
        <f t="shared" si="1"/>
        <v>8.5</v>
      </c>
    </row>
    <row r="22" spans="2:41" s="14" customFormat="1" ht="24.75" customHeight="1">
      <c r="B22" s="220" t="s">
        <v>25</v>
      </c>
      <c r="C22" s="221"/>
      <c r="D22" s="221"/>
      <c r="E22" s="225"/>
      <c r="F22" s="259">
        <v>0</v>
      </c>
      <c r="G22" s="259">
        <f>ROUND(F22/F24*100,2)</f>
        <v>0</v>
      </c>
      <c r="H22" s="259">
        <v>0</v>
      </c>
      <c r="I22" s="289" t="e">
        <f>ROUND(H22/H24*100,2)</f>
        <v>#DIV/0!</v>
      </c>
      <c r="J22" s="259">
        <v>0</v>
      </c>
      <c r="K22" s="42">
        <f>ROUND(J22/J24*100,2)</f>
        <v>0</v>
      </c>
      <c r="L22" s="259">
        <v>0</v>
      </c>
      <c r="M22" s="42">
        <f>ROUND(L22/L24*100,2)</f>
        <v>0</v>
      </c>
      <c r="N22" s="259">
        <v>0</v>
      </c>
      <c r="O22" s="42">
        <f>ROUND(N22/N24*100,2)</f>
        <v>0</v>
      </c>
      <c r="P22" s="259">
        <v>0</v>
      </c>
      <c r="Q22" s="42">
        <f>ROUND(P22/P24*100,2)</f>
        <v>0</v>
      </c>
      <c r="R22" s="259">
        <v>0</v>
      </c>
      <c r="S22" s="42">
        <f>ROUND(R22/R24*100,2)</f>
        <v>0</v>
      </c>
      <c r="T22" s="259">
        <v>0</v>
      </c>
      <c r="U22" s="42">
        <f>ROUND(T22/T24*100,2)</f>
        <v>0</v>
      </c>
      <c r="V22" s="259">
        <v>0</v>
      </c>
      <c r="W22" s="42">
        <f>ROUND(V22/V24*100,2)</f>
        <v>0</v>
      </c>
      <c r="X22" s="259">
        <v>0</v>
      </c>
      <c r="Y22" s="42">
        <f>ROUND(X22/X24*100,2)</f>
        <v>0</v>
      </c>
      <c r="Z22" s="259">
        <v>0</v>
      </c>
      <c r="AA22" s="42" t="e">
        <f>ROUND(Z22/Z24*100,2)</f>
        <v>#DIV/0!</v>
      </c>
      <c r="AB22" s="259">
        <v>0</v>
      </c>
      <c r="AC22" s="42">
        <f>ROUND(AB22/AB24*100,2)</f>
        <v>0</v>
      </c>
      <c r="AD22" s="259">
        <v>0</v>
      </c>
      <c r="AE22" s="42">
        <f>ROUND(AD22/AD24*100,2)</f>
        <v>0</v>
      </c>
      <c r="AF22" s="259">
        <v>0</v>
      </c>
      <c r="AG22" s="42" t="e">
        <f>ROUND(AF22/AF24*100,2)</f>
        <v>#DIV/0!</v>
      </c>
      <c r="AH22" s="259">
        <v>0</v>
      </c>
      <c r="AI22" s="42">
        <f>ROUND(AH22/AH24*100,2)</f>
        <v>0</v>
      </c>
      <c r="AJ22" s="259">
        <v>0</v>
      </c>
      <c r="AK22" s="42">
        <f>ROUND(AJ22/AJ24*100,2)</f>
        <v>0</v>
      </c>
      <c r="AL22" s="259">
        <v>0</v>
      </c>
      <c r="AM22" s="42">
        <f>ROUND(AL22/AL24*100,2)</f>
        <v>0</v>
      </c>
      <c r="AN22" s="259">
        <f>SUM(F22,L22,N22,P22,R22,T22,X22,Z22,AB22,AD22,AF22,AH22,AJ22,AL22,H22,J22,V22)</f>
        <v>0</v>
      </c>
      <c r="AO22" s="42">
        <f t="shared" si="1"/>
        <v>0</v>
      </c>
    </row>
    <row r="23" spans="2:41" s="14" customFormat="1" ht="24.75" customHeight="1">
      <c r="B23" s="220" t="s">
        <v>26</v>
      </c>
      <c r="C23" s="221"/>
      <c r="D23" s="221"/>
      <c r="E23" s="225"/>
      <c r="F23" s="259">
        <v>0</v>
      </c>
      <c r="G23" s="259">
        <f>ROUND(F23/F24*100,2)</f>
        <v>0</v>
      </c>
      <c r="H23" s="259">
        <v>0</v>
      </c>
      <c r="I23" s="289" t="e">
        <f>ROUND(H23/H24*100,2)</f>
        <v>#DIV/0!</v>
      </c>
      <c r="J23" s="259">
        <v>0</v>
      </c>
      <c r="K23" s="42">
        <f>ROUND(J23/J24*100,2)</f>
        <v>0</v>
      </c>
      <c r="L23" s="259">
        <v>0</v>
      </c>
      <c r="M23" s="42">
        <f>ROUND(L23/L24*100,2)</f>
        <v>0</v>
      </c>
      <c r="N23" s="259">
        <v>0</v>
      </c>
      <c r="O23" s="42">
        <f>ROUND(N23/N24*100,2)</f>
        <v>0</v>
      </c>
      <c r="P23" s="259">
        <v>0</v>
      </c>
      <c r="Q23" s="42">
        <f>ROUND(P23/P24*100,2)</f>
        <v>0</v>
      </c>
      <c r="R23" s="259">
        <v>0</v>
      </c>
      <c r="S23" s="42">
        <f>ROUND(R23/R24*100,2)</f>
        <v>0</v>
      </c>
      <c r="T23" s="259">
        <v>0</v>
      </c>
      <c r="U23" s="42">
        <f>ROUND(T23/T24*100,2)</f>
        <v>0</v>
      </c>
      <c r="V23" s="259">
        <v>0</v>
      </c>
      <c r="W23" s="42">
        <f>ROUND(V23/V24*100,2)</f>
        <v>0</v>
      </c>
      <c r="X23" s="259">
        <v>0</v>
      </c>
      <c r="Y23" s="42">
        <f>ROUND(X23/X24*100,2)</f>
        <v>0</v>
      </c>
      <c r="Z23" s="259">
        <v>0</v>
      </c>
      <c r="AA23" s="42" t="e">
        <f>ROUND(Z23/Z24*100,2)</f>
        <v>#DIV/0!</v>
      </c>
      <c r="AB23" s="259">
        <v>0</v>
      </c>
      <c r="AC23" s="42">
        <f>ROUND(AB23/AB24*100,2)</f>
        <v>0</v>
      </c>
      <c r="AD23" s="259">
        <v>146</v>
      </c>
      <c r="AE23" s="42">
        <f>ROUND(AD23/AD24*100,2)</f>
        <v>1.7</v>
      </c>
      <c r="AF23" s="259">
        <v>0</v>
      </c>
      <c r="AG23" s="42" t="e">
        <f>ROUND(AF23/AF24*100,2)</f>
        <v>#DIV/0!</v>
      </c>
      <c r="AH23" s="259">
        <v>0</v>
      </c>
      <c r="AI23" s="42">
        <f>ROUND(AH23/AH24*100,2)</f>
        <v>0</v>
      </c>
      <c r="AJ23" s="259">
        <v>0</v>
      </c>
      <c r="AK23" s="42">
        <f>ROUND(AJ23/AJ24*100,2)</f>
        <v>0</v>
      </c>
      <c r="AL23" s="259">
        <v>0</v>
      </c>
      <c r="AM23" s="42">
        <f>ROUND(AL23/AL24*100,2)</f>
        <v>0</v>
      </c>
      <c r="AN23" s="259">
        <f>SUM(F23,L23,N23,P23,R23,T23,X23,Z23,AB23,AD23,AF23,AH23,AJ23,AL23,H23,J23,V23)</f>
        <v>146</v>
      </c>
      <c r="AO23" s="42">
        <f t="shared" si="1"/>
        <v>0</v>
      </c>
    </row>
    <row r="24" spans="2:41" s="14" customFormat="1" ht="24.75" customHeight="1">
      <c r="B24" s="222" t="s">
        <v>27</v>
      </c>
      <c r="C24" s="223"/>
      <c r="D24" s="223"/>
      <c r="E24" s="226"/>
      <c r="F24" s="262">
        <v>5832</v>
      </c>
      <c r="G24" s="262">
        <f>ROUND(F24/F24*100,2)</f>
        <v>100</v>
      </c>
      <c r="H24" s="262">
        <v>0</v>
      </c>
      <c r="I24" s="290" t="e">
        <f>ROUND(H24/H24*100,2)</f>
        <v>#DIV/0!</v>
      </c>
      <c r="J24" s="262">
        <v>6484</v>
      </c>
      <c r="K24" s="46">
        <f>ROUND(J24/J24*100,2)</f>
        <v>100</v>
      </c>
      <c r="L24" s="262">
        <v>11724</v>
      </c>
      <c r="M24" s="46">
        <f>ROUND(L24/L24*100,2)</f>
        <v>100</v>
      </c>
      <c r="N24" s="262">
        <v>634</v>
      </c>
      <c r="O24" s="46">
        <f>ROUND(N24/N24*100,2)</f>
        <v>100</v>
      </c>
      <c r="P24" s="262">
        <v>918</v>
      </c>
      <c r="Q24" s="46">
        <f>ROUND(P24/P24*100,2)</f>
        <v>100</v>
      </c>
      <c r="R24" s="262">
        <v>50</v>
      </c>
      <c r="S24" s="46">
        <f>ROUND(R24/R24*100,2)</f>
        <v>100</v>
      </c>
      <c r="T24" s="262">
        <v>12087</v>
      </c>
      <c r="U24" s="46">
        <f>ROUND(T24/T24*100,2)</f>
        <v>100</v>
      </c>
      <c r="V24" s="262">
        <v>31058</v>
      </c>
      <c r="W24" s="46">
        <f>ROUND(V24/V24*100,2)</f>
        <v>100</v>
      </c>
      <c r="X24" s="262">
        <v>383325</v>
      </c>
      <c r="Y24" s="46">
        <f>ROUND(X24/X24*100,2)</f>
        <v>100</v>
      </c>
      <c r="Z24" s="262">
        <v>0</v>
      </c>
      <c r="AA24" s="46" t="e">
        <f>ROUND(Z24/Z24*100,2)</f>
        <v>#DIV/0!</v>
      </c>
      <c r="AB24" s="262">
        <v>6408</v>
      </c>
      <c r="AC24" s="46">
        <f>ROUND(AB24/AB24*100,2)</f>
        <v>100</v>
      </c>
      <c r="AD24" s="262">
        <v>8586</v>
      </c>
      <c r="AE24" s="46">
        <f>ROUND(AD24/AD24*100,2)</f>
        <v>100</v>
      </c>
      <c r="AF24" s="262">
        <v>0</v>
      </c>
      <c r="AG24" s="46" t="e">
        <f>ROUND(AF24/AF24*100,2)</f>
        <v>#DIV/0!</v>
      </c>
      <c r="AH24" s="262">
        <v>55269</v>
      </c>
      <c r="AI24" s="46">
        <f>ROUND(AH24/AH24*100,2)</f>
        <v>100</v>
      </c>
      <c r="AJ24" s="262">
        <v>15769</v>
      </c>
      <c r="AK24" s="46">
        <f>ROUND(AJ24/AJ24*100,2)</f>
        <v>100</v>
      </c>
      <c r="AL24" s="262">
        <v>7035</v>
      </c>
      <c r="AM24" s="46">
        <f>ROUND(AL24/AL24*100,2)</f>
        <v>100</v>
      </c>
      <c r="AN24" s="259">
        <f>SUM(F24,L24,N24,P24,R24,T24,X24,Z24,AB24,AD24,AF24,AH24,AJ24,AL24,H24,J24,V24)</f>
        <v>545179</v>
      </c>
      <c r="AO24" s="46">
        <f t="shared" si="1"/>
        <v>100</v>
      </c>
    </row>
    <row r="25" spans="2:41" ht="12" customHeight="1">
      <c r="B25" s="227" t="s">
        <v>69</v>
      </c>
      <c r="C25" s="231"/>
      <c r="D25" s="228" t="s">
        <v>70</v>
      </c>
      <c r="E25" s="427" t="s">
        <v>115</v>
      </c>
      <c r="F25" s="424">
        <f>'２６表（第２表）'!H6/'２６表（第２表）'!H16*100</f>
        <v>2048.113854595336</v>
      </c>
      <c r="G25" s="420"/>
      <c r="H25" s="418" t="e">
        <f>'２６表（第２表）'!I6/'２６表（第２表）'!I16*100</f>
        <v>#DIV/0!</v>
      </c>
      <c r="I25" s="418"/>
      <c r="J25" s="418">
        <f>'２６表（第２表）'!J6/'２６表（第２表）'!J16*100</f>
        <v>4084.376927822332</v>
      </c>
      <c r="K25" s="418"/>
      <c r="L25" s="420">
        <f>'２６表（第２表）'!K6/'２６表（第２表）'!K16*100</f>
        <v>464.2357557147731</v>
      </c>
      <c r="M25" s="420"/>
      <c r="N25" s="420">
        <f>'２６表（第２表）'!L6/'２６表（第２表）'!L16*100</f>
        <v>2541.167192429022</v>
      </c>
      <c r="O25" s="420"/>
      <c r="P25" s="420">
        <f>'２６表（第２表）'!M6/'２６表（第２表）'!M16*100</f>
        <v>3947.821350762527</v>
      </c>
      <c r="Q25" s="420"/>
      <c r="R25" s="420">
        <f>'２６表（第２表）'!N6/'２６表（第２表）'!N16*100</f>
        <v>100</v>
      </c>
      <c r="S25" s="420"/>
      <c r="T25" s="420">
        <f>'２６表（第２表）'!O6/'２６表（第２表）'!O16*100</f>
        <v>100</v>
      </c>
      <c r="U25" s="420"/>
      <c r="V25" s="418">
        <f>'２６表（第２表）'!P6/'２６表（第２表）'!P16*100</f>
        <v>982.2396805975917</v>
      </c>
      <c r="W25" s="418"/>
      <c r="X25" s="420">
        <f>'２６表（第２表）'!Q6/'２６表（第２表）'!Q16*100</f>
        <v>186.5007500163047</v>
      </c>
      <c r="Y25" s="420"/>
      <c r="Z25" s="420" t="e">
        <f>'２６表（第２表）'!R6/'２６表（第２表）'!R16*100</f>
        <v>#DIV/0!</v>
      </c>
      <c r="AA25" s="420"/>
      <c r="AB25" s="420">
        <f>'２６表（第２表）'!S6/'２６表（第２表）'!S16*100</f>
        <v>84.23845193508114</v>
      </c>
      <c r="AC25" s="420"/>
      <c r="AD25" s="420">
        <f>'２６表（第２表）'!T6/'２６表（第２表）'!T16*100</f>
        <v>172.96762170976007</v>
      </c>
      <c r="AE25" s="420"/>
      <c r="AF25" s="420" t="e">
        <f>'２６表（第２表）'!U6/'２６表（第２表）'!U16*100</f>
        <v>#DIV/0!</v>
      </c>
      <c r="AG25" s="420"/>
      <c r="AH25" s="420">
        <f>'２６表（第２表）'!V6/'２６表（第２表）'!V16*100</f>
        <v>628.7249633610161</v>
      </c>
      <c r="AI25" s="420"/>
      <c r="AJ25" s="420">
        <f>'２６表（第２表）'!W6/'２６表（第２表）'!W16*100</f>
        <v>2371.24738410806</v>
      </c>
      <c r="AK25" s="420"/>
      <c r="AL25" s="420">
        <f>'２６表（第２表）'!X6/'２６表（第２表）'!X16*100</f>
        <v>379.37455579246625</v>
      </c>
      <c r="AM25" s="423"/>
      <c r="AN25" s="423">
        <f>'２６表（第２表）'!Y6/'２６表（第２表）'!Y16*100</f>
        <v>420.3377239402105</v>
      </c>
      <c r="AO25" s="424"/>
    </row>
    <row r="26" spans="2:41" ht="12" customHeight="1">
      <c r="B26" s="230"/>
      <c r="C26" s="232" t="s">
        <v>120</v>
      </c>
      <c r="D26" s="229" t="s">
        <v>71</v>
      </c>
      <c r="E26" s="428"/>
      <c r="F26" s="426"/>
      <c r="G26" s="421"/>
      <c r="H26" s="419"/>
      <c r="I26" s="419"/>
      <c r="J26" s="419"/>
      <c r="K26" s="419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19"/>
      <c r="W26" s="419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421"/>
      <c r="AL26" s="421"/>
      <c r="AM26" s="425"/>
      <c r="AN26" s="425"/>
      <c r="AO26" s="426"/>
    </row>
    <row r="27" spans="2:41" ht="12" customHeight="1">
      <c r="B27" s="227" t="s">
        <v>72</v>
      </c>
      <c r="C27" s="233"/>
      <c r="D27" s="228" t="s">
        <v>73</v>
      </c>
      <c r="E27" s="427" t="s">
        <v>115</v>
      </c>
      <c r="F27" s="424">
        <f>'２６表（第２表）'!H6/('２６表（第２表）'!H16+'２６表（第２表）'!H57)*100</f>
        <v>110.93506204027047</v>
      </c>
      <c r="G27" s="420"/>
      <c r="H27" s="418" t="e">
        <f>'２６表（第２表）'!I6/('２６表（第２表）'!I16+'２６表（第２表）'!I57)*100</f>
        <v>#DIV/0!</v>
      </c>
      <c r="I27" s="418"/>
      <c r="J27" s="418">
        <f>'２６表（第２表）'!J6/('２６表（第２表）'!J16+'２６表（第２表）'!J57)*100</f>
        <v>4084.376927822332</v>
      </c>
      <c r="K27" s="418"/>
      <c r="L27" s="420">
        <f>'２６表（第２表）'!K6/('２６表（第２表）'!K16+'２６表（第２表）'!K57)*100</f>
        <v>18.694699384480106</v>
      </c>
      <c r="M27" s="420"/>
      <c r="N27" s="420">
        <f>'２６表（第２表）'!L6/('２６表（第２表）'!L16+'２６表（第２表）'!L57)*100</f>
        <v>92.51751464339037</v>
      </c>
      <c r="O27" s="420"/>
      <c r="P27" s="420">
        <f>'２６表（第２表）'!M6/('２６表（第２表）'!M16+'２６表（第２表）'!M57)*100</f>
        <v>3947.821350762527</v>
      </c>
      <c r="Q27" s="420"/>
      <c r="R27" s="420">
        <f>'２６表（第２表）'!N6/('２６表（第２表）'!N16+'２６表（第２表）'!N57)*100</f>
        <v>100</v>
      </c>
      <c r="S27" s="420"/>
      <c r="T27" s="420">
        <f>'２６表（第２表）'!O6/('２６表（第２表）'!O16+'２６表（第２表）'!O57)*100</f>
        <v>9.557433955102912</v>
      </c>
      <c r="U27" s="420"/>
      <c r="V27" s="418">
        <f>'２６表（第２表）'!P6/('２６表（第２表）'!P16+'２６表（第２表）'!P57)*100</f>
        <v>982.2396805975917</v>
      </c>
      <c r="W27" s="418"/>
      <c r="X27" s="420">
        <f>'２６表（第２表）'!Q6/('２６表（第２表）'!Q16+'２６表（第２表）'!Q57)*100</f>
        <v>50.79127807305406</v>
      </c>
      <c r="Y27" s="420"/>
      <c r="Z27" s="420" t="e">
        <f>'２６表（第２表）'!R6/('２６表（第２表）'!R16+'２６表（第２表）'!R57)*100</f>
        <v>#DIV/0!</v>
      </c>
      <c r="AA27" s="420"/>
      <c r="AB27" s="420">
        <f>'２６表（第２表）'!S6/('２６表（第２表）'!S16+'２６表（第２表）'!S57)*100</f>
        <v>20.555978674790556</v>
      </c>
      <c r="AC27" s="420"/>
      <c r="AD27" s="420">
        <f>'２６表（第２表）'!T6/('２６表（第２表）'!T16+'２６表（第２表）'!T57)*100</f>
        <v>27.176737547121473</v>
      </c>
      <c r="AE27" s="420"/>
      <c r="AF27" s="420" t="e">
        <f>'２６表（第２表）'!U6/('２６表（第２表）'!U16+'２６表（第２表）'!U57)*100</f>
        <v>#DIV/0!</v>
      </c>
      <c r="AG27" s="420"/>
      <c r="AH27" s="420">
        <f>'２６表（第２表）'!V6/('２６表（第２表）'!V16+'２６表（第２表）'!V57)*100</f>
        <v>628.7249633610161</v>
      </c>
      <c r="AI27" s="420"/>
      <c r="AJ27" s="420">
        <f>'２６表（第２表）'!W6/('２６表（第２表）'!W16+'２６表（第２表）'!W57)*100</f>
        <v>153.2128135576553</v>
      </c>
      <c r="AK27" s="420"/>
      <c r="AL27" s="420">
        <f>'２６表（第２表）'!X6/('２６表（第２表）'!X16+'２６表（第２表）'!X57)*100</f>
        <v>379.37455579246625</v>
      </c>
      <c r="AM27" s="423"/>
      <c r="AN27" s="423">
        <f>'２６表（第２表）'!Y6/('２６表（第２表）'!Y16+'２６表（第２表）'!Y57)*100</f>
        <v>96.44767920484715</v>
      </c>
      <c r="AO27" s="424"/>
    </row>
    <row r="28" spans="2:41" ht="12" customHeight="1">
      <c r="B28" s="230"/>
      <c r="C28" s="232" t="s">
        <v>120</v>
      </c>
      <c r="D28" s="229" t="s">
        <v>74</v>
      </c>
      <c r="E28" s="428"/>
      <c r="F28" s="426"/>
      <c r="G28" s="421"/>
      <c r="H28" s="419"/>
      <c r="I28" s="419"/>
      <c r="J28" s="419"/>
      <c r="K28" s="419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19"/>
      <c r="W28" s="419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1"/>
      <c r="AL28" s="421"/>
      <c r="AM28" s="425"/>
      <c r="AN28" s="425"/>
      <c r="AO28" s="426"/>
    </row>
    <row r="29" spans="2:41" ht="12" customHeight="1">
      <c r="B29" s="227" t="s">
        <v>75</v>
      </c>
      <c r="C29" s="233"/>
      <c r="D29" s="228" t="s">
        <v>76</v>
      </c>
      <c r="E29" s="427" t="s">
        <v>116</v>
      </c>
      <c r="F29" s="418" t="e">
        <f>('２６表（第２表）'!H7-'２６表（第２表）'!H9)/('２６表（第２表）'!H17-'２６表（第２表）'!H19)*100</f>
        <v>#DIV/0!</v>
      </c>
      <c r="G29" s="418"/>
      <c r="H29" s="418" t="e">
        <f>('２６表（第２表）'!I7-'２６表（第２表）'!I9)/('２６表（第２表）'!I17-'２６表（第２表）'!I19)*100</f>
        <v>#DIV/0!</v>
      </c>
      <c r="I29" s="418"/>
      <c r="J29" s="418">
        <f>('２６表（第２表）'!J7-'２６表（第２表）'!J9)/('２６表（第２表）'!J17-'２６表（第２表）'!J19)*100</f>
        <v>315229.76190476195</v>
      </c>
      <c r="K29" s="418"/>
      <c r="L29" s="420" t="e">
        <f>('２６表（第２表）'!K7-'２６表（第２表）'!K9)/('２６表（第２表）'!K17-'２６表（第２表）'!K19)*100</f>
        <v>#DIV/0!</v>
      </c>
      <c r="M29" s="420"/>
      <c r="N29" s="420">
        <f>('２６表（第２表）'!L7-'２６表（第２表）'!L9)/('２６表（第２表）'!L17-'２６表（第２表）'!L19)*100</f>
        <v>0</v>
      </c>
      <c r="O29" s="420"/>
      <c r="P29" s="420">
        <f>('２６表（第２表）'!M7-'２６表（第２表）'!M9)/('２６表（第２表）'!M17-'２６表（第２表）'!M19)*100</f>
        <v>3935.7298474945537</v>
      </c>
      <c r="Q29" s="420"/>
      <c r="R29" s="420">
        <f>('２６表（第２表）'!N7-'２６表（第２表）'!N9)/('２６表（第２表）'!N17-'２６表（第２表）'!N19)*100</f>
        <v>0</v>
      </c>
      <c r="S29" s="420"/>
      <c r="T29" s="420" t="e">
        <f>('２６表（第２表）'!O7-'２６表（第２表）'!O9)/('２６表（第２表）'!O17-'２６表（第２表）'!O19)*100</f>
        <v>#DIV/0!</v>
      </c>
      <c r="U29" s="420"/>
      <c r="V29" s="418">
        <f>('２６表（第２表）'!P7-'２６表（第２表）'!P9)/('２６表（第２表）'!P17-'２６表（第２表）'!P19)*100</f>
        <v>0</v>
      </c>
      <c r="W29" s="418"/>
      <c r="X29" s="420">
        <f>('２６表（第２表）'!Q7-'２６表（第２表）'!Q9)/('２６表（第２表）'!Q17-'２６表（第２表）'!Q19)*100</f>
        <v>150.84606824416224</v>
      </c>
      <c r="Y29" s="420"/>
      <c r="Z29" s="420" t="e">
        <f>('２６表（第２表）'!R7-'２６表（第２表）'!R9)/('２６表（第２表）'!R17-'２６表（第２表）'!R19)*100</f>
        <v>#DIV/0!</v>
      </c>
      <c r="AA29" s="420"/>
      <c r="AB29" s="420">
        <f>('２６表（第２表）'!S7-'２６表（第２表）'!S9)/('２６表（第２表）'!S17-'２６表（第２表）'!S19)*100</f>
        <v>47.17143471714348</v>
      </c>
      <c r="AC29" s="420"/>
      <c r="AD29" s="420">
        <f>('２６表（第２表）'!T7-'２６表（第２表）'!T9)/('２６表（第２表）'!T17-'２６表（第２表）'!T19)*100</f>
        <v>8798.630136986301</v>
      </c>
      <c r="AE29" s="420"/>
      <c r="AF29" s="420" t="e">
        <f>('２６表（第２表）'!U7-'２６表（第２表）'!U9)/('２６表（第２表）'!U17-'２６表（第２表）'!U19)*100</f>
        <v>#DIV/0!</v>
      </c>
      <c r="AG29" s="420"/>
      <c r="AH29" s="420">
        <f>('２６表（第２表）'!V7-'２６表（第２表）'!V9)/('２６表（第２表）'!V17-'２６表（第２表）'!V19)*100</f>
        <v>450.0189979916409</v>
      </c>
      <c r="AI29" s="420"/>
      <c r="AJ29" s="420">
        <f>('２６表（第２表）'!W7-'２６表（第２表）'!W9)/('２６表（第２表）'!W17-'２６表（第２表）'!W19)*100</f>
        <v>4385.153043274306</v>
      </c>
      <c r="AK29" s="420"/>
      <c r="AL29" s="420">
        <f>('２６表（第２表）'!X7-'２６表（第２表）'!X9)/('２６表（第２表）'!X17-'２６表（第２表）'!X19)*100</f>
        <v>279.37455579246625</v>
      </c>
      <c r="AM29" s="423"/>
      <c r="AN29" s="423">
        <f>('２６表（第２表）'!Y7-'２６表（第２表）'!Y9)/('２６表（第２表）'!Y17-'２６表（第２表）'!Y19)*100</f>
        <v>444.0155196859315</v>
      </c>
      <c r="AO29" s="424"/>
    </row>
    <row r="30" spans="2:41" ht="12" customHeight="1">
      <c r="B30" s="230"/>
      <c r="C30" s="232" t="s">
        <v>121</v>
      </c>
      <c r="D30" s="229" t="s">
        <v>77</v>
      </c>
      <c r="E30" s="428"/>
      <c r="F30" s="419"/>
      <c r="G30" s="419"/>
      <c r="H30" s="419"/>
      <c r="I30" s="419"/>
      <c r="J30" s="419"/>
      <c r="K30" s="419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19"/>
      <c r="W30" s="419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1"/>
      <c r="AJ30" s="421"/>
      <c r="AK30" s="421"/>
      <c r="AL30" s="421"/>
      <c r="AM30" s="425"/>
      <c r="AN30" s="425"/>
      <c r="AO30" s="426"/>
    </row>
    <row r="31" spans="2:41" ht="12" customHeight="1">
      <c r="B31" s="227" t="s">
        <v>78</v>
      </c>
      <c r="C31" s="233"/>
      <c r="D31" s="228" t="s">
        <v>79</v>
      </c>
      <c r="E31" s="427" t="s">
        <v>80</v>
      </c>
      <c r="F31" s="424">
        <f>'２６表（第２表）'!H78/('２６表（第２表）'!H7-'２６表（第２表）'!H9)*100</f>
        <v>0</v>
      </c>
      <c r="G31" s="420"/>
      <c r="H31" s="418" t="e">
        <f>'２６表（第２表）'!I78/('２６表（第２表）'!I7-'２６表（第２表）'!I9)*100</f>
        <v>#DIV/0!</v>
      </c>
      <c r="I31" s="418"/>
      <c r="J31" s="418">
        <f>'２６表（第２表）'!J78/('２６表（第２表）'!J7-'２６表（第２表）'!J9)*100</f>
        <v>0</v>
      </c>
      <c r="K31" s="418"/>
      <c r="L31" s="420">
        <f>'２６表（第２表）'!K78/('２６表（第２表）'!K7-'２６表（第２表）'!K9)*100</f>
        <v>0</v>
      </c>
      <c r="M31" s="420"/>
      <c r="N31" s="420" t="e">
        <f>'２６表（第２表）'!L78/('２６表（第２表）'!L7-'２６表（第２表）'!L9)*100</f>
        <v>#DIV/0!</v>
      </c>
      <c r="O31" s="420"/>
      <c r="P31" s="420">
        <f>'２６表（第２表）'!M78/('２６表（第２表）'!M7-'２６表（第２表）'!M9)*100</f>
        <v>0</v>
      </c>
      <c r="Q31" s="420"/>
      <c r="R31" s="420" t="e">
        <f>'２６表（第２表）'!N78/('２６表（第２表）'!N7-'２６表（第２表）'!N9)*100</f>
        <v>#DIV/0!</v>
      </c>
      <c r="S31" s="420"/>
      <c r="T31" s="420" t="e">
        <f>'２６表（第２表）'!O78/('２６表（第２表）'!O7-'２６表（第２表）'!O9)*100</f>
        <v>#DIV/0!</v>
      </c>
      <c r="U31" s="420"/>
      <c r="V31" s="418" t="e">
        <f>'２６表（第２表）'!P78/('２６表（第２表）'!P7-'２６表（第２表）'!P9)*100</f>
        <v>#DIV/0!</v>
      </c>
      <c r="W31" s="418"/>
      <c r="X31" s="420">
        <f>'２６表（第２表）'!Q78/('２６表（第２表）'!Q7-'２６表（第２表）'!Q9)*100</f>
        <v>0</v>
      </c>
      <c r="Y31" s="420"/>
      <c r="Z31" s="420">
        <f>'２６表（第２表）'!R78/('２６表（第２表）'!R7-'２６表（第２表）'!R9)*100</f>
        <v>0</v>
      </c>
      <c r="AA31" s="420"/>
      <c r="AB31" s="420">
        <f>'２６表（第２表）'!S78/('２６表（第２表）'!S7-'２６表（第２表）'!S9)*100</f>
        <v>0</v>
      </c>
      <c r="AC31" s="420"/>
      <c r="AD31" s="420">
        <f>'２６表（第２表）'!T78/('２６表（第２表）'!T7-'２６表（第２表）'!T9)*100</f>
        <v>0</v>
      </c>
      <c r="AE31" s="420"/>
      <c r="AF31" s="420" t="e">
        <f>'２６表（第２表）'!U78/('２６表（第２表）'!U7-'２６表（第２表）'!U9)*100</f>
        <v>#DIV/0!</v>
      </c>
      <c r="AG31" s="420"/>
      <c r="AH31" s="420">
        <f>'２６表（第２表）'!V78/('２６表（第２表）'!V7-'２６表（第２表）'!V9)*100</f>
        <v>0</v>
      </c>
      <c r="AI31" s="420"/>
      <c r="AJ31" s="420">
        <f>'２６表（第２表）'!W78/('２６表（第２表）'!W7-'２６表（第２表）'!W9)*100</f>
        <v>0</v>
      </c>
      <c r="AK31" s="420"/>
      <c r="AL31" s="420">
        <f>'２６表（第２表）'!X78/('２６表（第２表）'!X7-'２６表（第２表）'!X9)*100</f>
        <v>0</v>
      </c>
      <c r="AM31" s="423"/>
      <c r="AN31" s="423">
        <f>'２６表（第２表）'!Y78/('２６表（第２表）'!Y7-'２６表（第２表）'!Y9)*100</f>
        <v>0</v>
      </c>
      <c r="AO31" s="424"/>
    </row>
    <row r="32" spans="2:41" ht="12" customHeight="1">
      <c r="B32" s="235"/>
      <c r="C32" s="232" t="s">
        <v>122</v>
      </c>
      <c r="D32" s="229" t="s">
        <v>76</v>
      </c>
      <c r="E32" s="428"/>
      <c r="F32" s="426"/>
      <c r="G32" s="421"/>
      <c r="H32" s="419"/>
      <c r="I32" s="419"/>
      <c r="J32" s="419"/>
      <c r="K32" s="419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19"/>
      <c r="W32" s="419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5"/>
      <c r="AN32" s="425"/>
      <c r="AO32" s="426"/>
    </row>
    <row r="33" spans="2:41" ht="12" customHeight="1">
      <c r="B33" s="227" t="s">
        <v>82</v>
      </c>
      <c r="C33" s="231"/>
      <c r="D33" s="228" t="s">
        <v>81</v>
      </c>
      <c r="E33" s="427" t="s">
        <v>115</v>
      </c>
      <c r="F33" s="424">
        <f>'２６表（第２表）'!H18/'２６表（第２表）'!H7*100</f>
        <v>0</v>
      </c>
      <c r="G33" s="420"/>
      <c r="H33" s="418" t="e">
        <f>'２６表（第２表）'!I18/'２６表（第２表）'!I7*100</f>
        <v>#DIV/0!</v>
      </c>
      <c r="I33" s="418"/>
      <c r="J33" s="418">
        <f>'２６表（第２表）'!J18/'２６表（第２表）'!J7*100</f>
        <v>0</v>
      </c>
      <c r="K33" s="418"/>
      <c r="L33" s="420">
        <f>'２６表（第２表）'!K18/'２６表（第２表）'!K7*100</f>
        <v>0</v>
      </c>
      <c r="M33" s="420"/>
      <c r="N33" s="420" t="e">
        <f>'２６表（第２表）'!L18/'２６表（第２表）'!L7*100</f>
        <v>#DIV/0!</v>
      </c>
      <c r="O33" s="420"/>
      <c r="P33" s="420">
        <f>'２６表（第２表）'!M18/'２６表（第２表）'!M7*100</f>
        <v>0</v>
      </c>
      <c r="Q33" s="420"/>
      <c r="R33" s="420" t="e">
        <f>'２６表（第２表）'!N18/'２６表（第２表）'!N7*100</f>
        <v>#DIV/0!</v>
      </c>
      <c r="S33" s="420"/>
      <c r="T33" s="420" t="e">
        <f>'２６表（第２表）'!O18/'２６表（第２表）'!O7*100</f>
        <v>#DIV/0!</v>
      </c>
      <c r="U33" s="420"/>
      <c r="V33" s="418" t="e">
        <f>'２６表（第２表）'!P18/'２６表（第２表）'!P7*100</f>
        <v>#DIV/0!</v>
      </c>
      <c r="W33" s="418"/>
      <c r="X33" s="420">
        <f>'２６表（第２表）'!Q18/'２６表（第２表）'!Q7*100</f>
        <v>32.60613493952494</v>
      </c>
      <c r="Y33" s="420"/>
      <c r="Z33" s="420">
        <f>'２６表（第２表）'!R18/'２６表（第２表）'!R7*100</f>
        <v>0</v>
      </c>
      <c r="AA33" s="420"/>
      <c r="AB33" s="420">
        <f>'２６表（第２表）'!S18/'２６表（第２表）'!S7*100</f>
        <v>0</v>
      </c>
      <c r="AC33" s="420"/>
      <c r="AD33" s="420">
        <f>'２６表（第２表）'!T18/'２６表（第２表）'!T7*100</f>
        <v>0</v>
      </c>
      <c r="AE33" s="420"/>
      <c r="AF33" s="420" t="e">
        <f>'２６表（第２表）'!U18/'２６表（第２表）'!U7*100</f>
        <v>#DIV/0!</v>
      </c>
      <c r="AG33" s="420"/>
      <c r="AH33" s="420">
        <f>'２６表（第２表）'!V18/'２６表（第２表）'!V7*100</f>
        <v>14.827055214477266</v>
      </c>
      <c r="AI33" s="420"/>
      <c r="AJ33" s="420">
        <f>'２６表（第２表）'!W18/'２６表（第２表）'!W7*100</f>
        <v>2.2804221201213086</v>
      </c>
      <c r="AK33" s="420"/>
      <c r="AL33" s="420">
        <f>'２６表（第２表）'!X18/'２６表（第２表）'!X7*100</f>
        <v>0</v>
      </c>
      <c r="AM33" s="423"/>
      <c r="AN33" s="423">
        <f>'２６表（第２表）'!Y18/'２６表（第２表）'!Y7*100</f>
        <v>12.395840948559464</v>
      </c>
      <c r="AO33" s="424"/>
    </row>
    <row r="34" spans="2:41" ht="12" customHeight="1">
      <c r="B34" s="230" t="s">
        <v>247</v>
      </c>
      <c r="C34" s="234"/>
      <c r="D34" s="229" t="s">
        <v>83</v>
      </c>
      <c r="E34" s="428"/>
      <c r="F34" s="426"/>
      <c r="G34" s="421"/>
      <c r="H34" s="419"/>
      <c r="I34" s="419"/>
      <c r="J34" s="419"/>
      <c r="K34" s="419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19"/>
      <c r="W34" s="419"/>
      <c r="X34" s="421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421"/>
      <c r="AL34" s="421"/>
      <c r="AM34" s="425"/>
      <c r="AN34" s="425"/>
      <c r="AO34" s="426"/>
    </row>
  </sheetData>
  <sheetProtection/>
  <mergeCells count="130">
    <mergeCell ref="T2:U2"/>
    <mergeCell ref="P2:Q2"/>
    <mergeCell ref="R2:S2"/>
    <mergeCell ref="R3:S3"/>
    <mergeCell ref="N3:O3"/>
    <mergeCell ref="P3:Q3"/>
    <mergeCell ref="F2:G2"/>
    <mergeCell ref="F3:G3"/>
    <mergeCell ref="L2:M2"/>
    <mergeCell ref="N2:O2"/>
    <mergeCell ref="L3:M3"/>
    <mergeCell ref="H2:I2"/>
    <mergeCell ref="H3:I3"/>
    <mergeCell ref="J2:K2"/>
    <mergeCell ref="AF2:AG2"/>
    <mergeCell ref="AB2:AC2"/>
    <mergeCell ref="V2:W2"/>
    <mergeCell ref="AN2:AO3"/>
    <mergeCell ref="AD2:AE2"/>
    <mergeCell ref="X2:Y2"/>
    <mergeCell ref="Z2:AA2"/>
    <mergeCell ref="X3:Y3"/>
    <mergeCell ref="Z3:AA3"/>
    <mergeCell ref="AH2:AI2"/>
    <mergeCell ref="AJ2:AK2"/>
    <mergeCell ref="AL2:AM2"/>
    <mergeCell ref="AH3:AI3"/>
    <mergeCell ref="AJ3:AK3"/>
    <mergeCell ref="E31:E32"/>
    <mergeCell ref="AL3:AM3"/>
    <mergeCell ref="AB3:AC3"/>
    <mergeCell ref="AD3:AE3"/>
    <mergeCell ref="AF3:AG3"/>
    <mergeCell ref="H27:I28"/>
    <mergeCell ref="H29:I30"/>
    <mergeCell ref="H31:I32"/>
    <mergeCell ref="V3:W3"/>
    <mergeCell ref="T3:U3"/>
    <mergeCell ref="E33:E34"/>
    <mergeCell ref="F33:G34"/>
    <mergeCell ref="H33:I34"/>
    <mergeCell ref="F25:G26"/>
    <mergeCell ref="F27:G28"/>
    <mergeCell ref="F29:G30"/>
    <mergeCell ref="F31:G32"/>
    <mergeCell ref="E25:E26"/>
    <mergeCell ref="E27:E28"/>
    <mergeCell ref="E29:E30"/>
    <mergeCell ref="T33:U34"/>
    <mergeCell ref="R29:S30"/>
    <mergeCell ref="V29:W30"/>
    <mergeCell ref="V31:W32"/>
    <mergeCell ref="V33:W34"/>
    <mergeCell ref="Z31:AA32"/>
    <mergeCell ref="X25:Y26"/>
    <mergeCell ref="Z25:AA26"/>
    <mergeCell ref="X27:Y28"/>
    <mergeCell ref="Z27:AA28"/>
    <mergeCell ref="X33:Y34"/>
    <mergeCell ref="AD33:AE34"/>
    <mergeCell ref="Z33:AA34"/>
    <mergeCell ref="AB25:AC26"/>
    <mergeCell ref="AB27:AC28"/>
    <mergeCell ref="AB29:AC30"/>
    <mergeCell ref="AB31:AC32"/>
    <mergeCell ref="X29:Y30"/>
    <mergeCell ref="Z29:AA30"/>
    <mergeCell ref="X31:Y32"/>
    <mergeCell ref="AH33:AI34"/>
    <mergeCell ref="AB33:AC34"/>
    <mergeCell ref="AD25:AE26"/>
    <mergeCell ref="AF25:AG26"/>
    <mergeCell ref="AD27:AE28"/>
    <mergeCell ref="AF27:AG28"/>
    <mergeCell ref="AD29:AE30"/>
    <mergeCell ref="AF29:AG30"/>
    <mergeCell ref="AD31:AE32"/>
    <mergeCell ref="AF31:AG32"/>
    <mergeCell ref="AL33:AM34"/>
    <mergeCell ref="AF33:AG34"/>
    <mergeCell ref="AH25:AI26"/>
    <mergeCell ref="AJ25:AK26"/>
    <mergeCell ref="AH27:AI28"/>
    <mergeCell ref="AJ27:AK28"/>
    <mergeCell ref="AH29:AI30"/>
    <mergeCell ref="AJ29:AK30"/>
    <mergeCell ref="AH31:AI32"/>
    <mergeCell ref="AJ31:AK32"/>
    <mergeCell ref="AN33:AO34"/>
    <mergeCell ref="AJ33:AK34"/>
    <mergeCell ref="AL25:AM26"/>
    <mergeCell ref="AN25:AO26"/>
    <mergeCell ref="AL27:AM28"/>
    <mergeCell ref="AN27:AO28"/>
    <mergeCell ref="AL29:AM30"/>
    <mergeCell ref="AN29:AO30"/>
    <mergeCell ref="AL31:AM32"/>
    <mergeCell ref="AN31:AO32"/>
    <mergeCell ref="V25:W26"/>
    <mergeCell ref="V27:W28"/>
    <mergeCell ref="P25:Q26"/>
    <mergeCell ref="R25:S26"/>
    <mergeCell ref="P27:Q28"/>
    <mergeCell ref="T27:U28"/>
    <mergeCell ref="R27:S28"/>
    <mergeCell ref="N29:O30"/>
    <mergeCell ref="T25:U26"/>
    <mergeCell ref="P31:Q32"/>
    <mergeCell ref="L25:M26"/>
    <mergeCell ref="L27:M28"/>
    <mergeCell ref="N27:O28"/>
    <mergeCell ref="N25:O26"/>
    <mergeCell ref="L29:M30"/>
    <mergeCell ref="P29:Q30"/>
    <mergeCell ref="T29:U30"/>
    <mergeCell ref="H25:I26"/>
    <mergeCell ref="J3:K3"/>
    <mergeCell ref="J25:K26"/>
    <mergeCell ref="J29:K30"/>
    <mergeCell ref="J27:K28"/>
    <mergeCell ref="J31:K32"/>
    <mergeCell ref="J33:K34"/>
    <mergeCell ref="T31:U32"/>
    <mergeCell ref="P33:Q34"/>
    <mergeCell ref="L33:M34"/>
    <mergeCell ref="R31:S32"/>
    <mergeCell ref="R33:S34"/>
    <mergeCell ref="L31:M32"/>
    <mergeCell ref="N31:O32"/>
    <mergeCell ref="N33:O34"/>
  </mergeCells>
  <conditionalFormatting sqref="D29:D34 A1:A65536 B1:E24 F1:AO1 B35:AO65536 AP1:IV65536 F4:AO34">
    <cfRule type="cellIs" priority="1" dxfId="0" operator="equal" stopIfTrue="1">
      <formula>0</formula>
    </cfRule>
  </conditionalFormatting>
  <printOptions/>
  <pageMargins left="0.7480314960629921" right="0.7480314960629921" top="0.6692913385826772" bottom="0.4724409448818898" header="0.7874015748031497" footer="0.1968503937007874"/>
  <pageSetup errors="blank" horizontalDpi="600" verticalDpi="600" orientation="landscape" pageOrder="overThenDown" paperSize="9" scale="55" r:id="rId2"/>
  <headerFooter alignWithMargins="0">
    <oddFooter>&amp;C&amp;"ＭＳ Ｐゴシック,太字"&amp;22９　宅地造成事業</oddFooter>
  </headerFooter>
  <colBreaks count="1" manualBreakCount="1">
    <brk id="25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茨城県</cp:lastModifiedBy>
  <cp:lastPrinted>2012-03-14T04:02:28Z</cp:lastPrinted>
  <dcterms:created xsi:type="dcterms:W3CDTF">1999-07-27T06:18:02Z</dcterms:created>
  <dcterms:modified xsi:type="dcterms:W3CDTF">2012-03-14T04:02:52Z</dcterms:modified>
  <cp:category/>
  <cp:version/>
  <cp:contentType/>
  <cp:contentStatus/>
</cp:coreProperties>
</file>