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085" windowHeight="9360" activeTab="0"/>
  </bookViews>
  <sheets>
    <sheet name="１８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'１８表（第１表）'!$A$1:$T$87</definedName>
    <definedName name="_xlnm.Print_Area" localSheetId="3">'２１表（第４表）'!$A$1:$AJ$34</definedName>
    <definedName name="_xlnm.Print_Area" localSheetId="2">'２４表（第３表）'!$A$1:$T$28</definedName>
    <definedName name="_xlnm.Print_Area" localSheetId="1">'２６表（第２表）'!$A$1:$V$93</definedName>
    <definedName name="_xlnm.Print_Titles" localSheetId="0">'１８表（第１表）'!$A:$D,'１８表（第１表）'!$4:$5</definedName>
    <definedName name="_xlnm.Print_Titles" localSheetId="3">'２１表（第４表）'!$A:$D</definedName>
    <definedName name="_xlnm.Print_Titles" localSheetId="2">'２４表（第３表）'!$A:$D,'２４表（第３表）'!$1:$3</definedName>
    <definedName name="_xlnm.Print_Titles" localSheetId="1">'２６表（第２表）'!$A:$F,'２６表（第２表）'!$1:$3</definedName>
  </definedNames>
  <calcPr fullCalcOnLoad="1"/>
</workbook>
</file>

<file path=xl/sharedStrings.xml><?xml version="1.0" encoding="utf-8"?>
<sst xmlns="http://schemas.openxmlformats.org/spreadsheetml/2006/main" count="509" uniqueCount="320">
  <si>
    <t>取手市</t>
  </si>
  <si>
    <t>常陸大宮市</t>
  </si>
  <si>
    <t>筑西市</t>
  </si>
  <si>
    <t>２．土地造成状況</t>
  </si>
  <si>
    <t>八千代町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</si>
  <si>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</si>
  <si>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</si>
  <si>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</si>
  <si>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</si>
  <si>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</si>
  <si>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</si>
  <si>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</si>
  <si>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</si>
  <si>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</si>
  <si>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</si>
  <si>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</si>
  <si>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</si>
  <si>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</si>
  <si>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</si>
  <si>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</si>
  <si>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</si>
  <si>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</si>
  <si>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</si>
  <si>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</si>
  <si>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</si>
  <si>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</si>
  <si>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</si>
  <si>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</si>
  <si>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</si>
  <si>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</si>
  <si>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</si>
  <si>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</si>
  <si>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</si>
  <si>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082171</t>
  </si>
  <si>
    <t>082210</t>
  </si>
  <si>
    <t>082228</t>
  </si>
  <si>
    <t>082252</t>
  </si>
  <si>
    <t>082279</t>
  </si>
  <si>
    <t>083020</t>
  </si>
  <si>
    <t>083411</t>
  </si>
  <si>
    <t>084433</t>
  </si>
  <si>
    <t>085219</t>
  </si>
  <si>
    <t>082015</t>
  </si>
  <si>
    <t>082074</t>
  </si>
  <si>
    <t>第１表　施設及び業務概況に関する調</t>
  </si>
  <si>
    <t>区　分</t>
  </si>
  <si>
    <t>団　体　名</t>
  </si>
  <si>
    <t>第２表　歳入歳出決算に関する調</t>
  </si>
  <si>
    <t>（千円）</t>
  </si>
  <si>
    <t>第３表　地方債に関する調</t>
  </si>
  <si>
    <t>宅　　地　　造　　成　　事　　業</t>
  </si>
  <si>
    <t>結城市</t>
  </si>
  <si>
    <t>ひたちなか市</t>
  </si>
  <si>
    <t>鹿嶋市</t>
  </si>
  <si>
    <t>茨城町</t>
  </si>
  <si>
    <t>東海村</t>
  </si>
  <si>
    <t>阿見町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</si>
  <si>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</si>
  <si>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</si>
  <si>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</si>
  <si>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県　　計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</si>
  <si>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</si>
  <si>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</si>
  <si>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</si>
  <si>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</si>
  <si>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</si>
  <si>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</si>
  <si>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</si>
  <si>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</si>
  <si>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</si>
  <si>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</si>
  <si>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</si>
  <si>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</si>
  <si>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</si>
  <si>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１４．赤字比率</t>
  </si>
  <si>
    <t>　　実質赤字額　　</t>
  </si>
  <si>
    <t>×１００</t>
  </si>
  <si>
    <t>損益勘定所属職員給与費</t>
  </si>
  <si>
    <t>１５．職員給与費対</t>
  </si>
  <si>
    <t>営業収益</t>
  </si>
  <si>
    <t>１８．赤字比率</t>
  </si>
  <si>
    <t>　　　　営業収益－受託工事収益　　×１００</t>
  </si>
  <si>
    <t>082040</t>
  </si>
  <si>
    <t>古河市</t>
  </si>
  <si>
    <t>082031</t>
  </si>
  <si>
    <t>土浦市</t>
  </si>
  <si>
    <t>082198</t>
  </si>
  <si>
    <t>牛久市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</si>
  <si>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</si>
  <si>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</si>
  <si>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</si>
  <si>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</si>
  <si>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</si>
  <si>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</si>
  <si>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</si>
  <si>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</si>
  <si>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（単位：千円）</t>
  </si>
  <si>
    <t>（ウ）その他</t>
  </si>
  <si>
    <t>（１）政府資金</t>
  </si>
  <si>
    <t>（３）市中銀行</t>
  </si>
  <si>
    <t>財政融資</t>
  </si>
  <si>
    <t>郵　貯</t>
  </si>
  <si>
    <t>簡　保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</si>
  <si>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</si>
  <si>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</si>
  <si>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</si>
  <si>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</si>
  <si>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</si>
  <si>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</si>
  <si>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７％以上７．５％未満</t>
  </si>
  <si>
    <t>７．５％以上８％未満</t>
  </si>
  <si>
    <t>×１００</t>
  </si>
  <si>
    <t>×１００</t>
  </si>
  <si>
    <t>第4表　費用構成表</t>
  </si>
  <si>
    <t>082198</t>
  </si>
  <si>
    <t>水戸市</t>
  </si>
  <si>
    <t>（％）</t>
  </si>
  <si>
    <t>（％）</t>
  </si>
  <si>
    <t>（％）</t>
  </si>
  <si>
    <t xml:space="preserve"> </t>
  </si>
  <si>
    <t>団　　体　　名</t>
  </si>
  <si>
    <t>082015</t>
  </si>
  <si>
    <t>082074</t>
  </si>
  <si>
    <t>082171</t>
  </si>
  <si>
    <t>082210</t>
  </si>
  <si>
    <t>082228</t>
  </si>
  <si>
    <t>082252</t>
  </si>
  <si>
    <t>082279</t>
  </si>
  <si>
    <t>083020</t>
  </si>
  <si>
    <t>083411</t>
  </si>
  <si>
    <t>084433</t>
  </si>
  <si>
    <t>085219</t>
  </si>
  <si>
    <t>項　　　目</t>
  </si>
  <si>
    <t>　県　　計</t>
  </si>
  <si>
    <t>資金別内訳</t>
  </si>
  <si>
    <t>利率別内訳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</si>
  <si>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</si>
  <si>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</si>
  <si>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</si>
  <si>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</si>
  <si>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</si>
  <si>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</si>
  <si>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</si>
  <si>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</si>
  <si>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</si>
  <si>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</si>
  <si>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</si>
  <si>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</si>
  <si>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</si>
  <si>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</si>
  <si>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</si>
  <si>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</si>
  <si>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</si>
  <si>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</si>
  <si>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</si>
  <si>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</si>
  <si>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</si>
  <si>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</si>
  <si>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</si>
  <si>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</si>
  <si>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</si>
  <si>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</si>
  <si>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</si>
  <si>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</si>
  <si>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</si>
  <si>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</si>
  <si>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</si>
  <si>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</si>
  <si>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</si>
  <si>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</si>
  <si>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</si>
  <si>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</si>
  <si>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</si>
  <si>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</si>
  <si>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</si>
  <si>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</si>
  <si>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</si>
  <si>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</si>
  <si>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</si>
  <si>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</si>
  <si>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</si>
  <si>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</si>
  <si>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</si>
  <si>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</si>
  <si>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</si>
  <si>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</si>
  <si>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</si>
  <si>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</si>
  <si>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</si>
  <si>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</si>
  <si>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</si>
  <si>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</si>
  <si>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</si>
  <si>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</si>
  <si>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</si>
  <si>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</si>
  <si>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</si>
  <si>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</si>
  <si>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</si>
  <si>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</si>
  <si>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</si>
  <si>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</si>
  <si>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</si>
  <si>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</si>
  <si>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</si>
  <si>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Ⅰ　土地区画整理法に基づく造成</t>
  </si>
  <si>
    <t>１．事業開始年月日</t>
  </si>
  <si>
    <t>S47.11.9</t>
  </si>
  <si>
    <t>（１）総事業費（千円）</t>
  </si>
  <si>
    <t>（２）総面積（㎡）</t>
  </si>
  <si>
    <t>うち保留地面積（㎡）</t>
  </si>
  <si>
    <t>（３）㎡当たり造成単価（円）</t>
  </si>
  <si>
    <t>（４）完成分</t>
  </si>
  <si>
    <t>事業費（千円）</t>
  </si>
  <si>
    <t>面積（㎡）</t>
  </si>
  <si>
    <t>うち当年度完成分</t>
  </si>
  <si>
    <t>（５）翌年度以降分</t>
  </si>
  <si>
    <t>３．職員数（人）</t>
  </si>
  <si>
    <t>（１）損益勘定所属職員</t>
  </si>
  <si>
    <t>（２）資本勘定所属職員</t>
  </si>
  <si>
    <t>計</t>
  </si>
  <si>
    <t>Ⅱ　内陸工業用地等・住宅用地造成</t>
  </si>
  <si>
    <t>（３）㎡当たり造成予定単価（円）</t>
  </si>
  <si>
    <t>（４）売却予定面積（㎡）</t>
  </si>
  <si>
    <t>（６）完成分</t>
  </si>
  <si>
    <t>（７）翌年度以降分</t>
  </si>
  <si>
    <t>３．造成地処分状況</t>
  </si>
  <si>
    <t>（１）当年度状況</t>
  </si>
  <si>
    <t>（ア）売却面積（㎡）</t>
  </si>
  <si>
    <t>（イ）売却代金（千円）</t>
  </si>
  <si>
    <t>（ウ）㎡当たり売却単価（円）</t>
  </si>
  <si>
    <t>（エ）代金収納方法</t>
  </si>
  <si>
    <t>（２）完成地の内訳</t>
  </si>
  <si>
    <t>非売却分（㎡）</t>
  </si>
  <si>
    <t>売却済分（㎡）</t>
  </si>
  <si>
    <t>未売却分（㎡）</t>
  </si>
  <si>
    <t>４．職員数（人）</t>
  </si>
  <si>
    <t>Ⅲ　市街地再開発事業</t>
  </si>
  <si>
    <t>笠間市</t>
  </si>
  <si>
    <t>082163</t>
  </si>
  <si>
    <t>ⅱ　その他借入金利息</t>
  </si>
  <si>
    <t>列009</t>
  </si>
  <si>
    <t>列010</t>
  </si>
  <si>
    <t>列011</t>
  </si>
  <si>
    <t>列012</t>
  </si>
  <si>
    <t>列013</t>
  </si>
  <si>
    <t>列014</t>
  </si>
  <si>
    <t>列015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</si>
  <si>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</si>
  <si>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</si>
  <si>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</si>
  <si>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</si>
  <si>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</si>
  <si>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</si>
  <si>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</si>
  <si>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</si>
  <si>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</si>
  <si>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</si>
  <si>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</si>
  <si>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</si>
  <si>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</si>
  <si>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</si>
  <si>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列030</t>
  </si>
  <si>
    <t>列031</t>
  </si>
  <si>
    <t>列032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</si>
  <si>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</si>
  <si>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</si>
  <si>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</si>
  <si>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</si>
  <si>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</si>
  <si>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</si>
  <si>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</si>
  <si>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</si>
  <si>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</si>
  <si>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</si>
  <si>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</si>
  <si>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</si>
  <si>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</si>
  <si>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</si>
  <si>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</si>
  <si>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</si>
  <si>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</si>
  <si>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</si>
  <si>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</si>
  <si>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</si>
  <si>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</si>
  <si>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</si>
  <si>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</si>
  <si>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</si>
  <si>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</si>
  <si>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</si>
  <si>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</si>
  <si>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</si>
  <si>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　　営業収益比率（％）</t>
  </si>
  <si>
    <t>水戸市</t>
  </si>
  <si>
    <t>土浦市</t>
  </si>
  <si>
    <t>古河市</t>
  </si>
  <si>
    <t>結城市</t>
  </si>
  <si>
    <t>082163</t>
  </si>
  <si>
    <t>笠間市</t>
  </si>
  <si>
    <t>取手市</t>
  </si>
  <si>
    <t>牛久市</t>
  </si>
  <si>
    <t>ひたちなか市</t>
  </si>
  <si>
    <t>鹿嶋市</t>
  </si>
  <si>
    <t>常陸大宮市</t>
  </si>
  <si>
    <t>筑西市</t>
  </si>
  <si>
    <t>茨城町</t>
  </si>
  <si>
    <t>東海村</t>
  </si>
  <si>
    <t>阿見町</t>
  </si>
  <si>
    <t>八千代町</t>
  </si>
  <si>
    <t>機構資金</t>
  </si>
  <si>
    <t>機構資金に係る繰上償還金分</t>
  </si>
  <si>
    <t>（１）地方債利息</t>
  </si>
  <si>
    <t>（２）一時借入金利息</t>
  </si>
  <si>
    <t>（３）他会計借入金等利息</t>
  </si>
  <si>
    <t>（５）㎡当たり売却予定単価（円）</t>
  </si>
  <si>
    <t>起債前借</t>
  </si>
  <si>
    <t>地方債現在高</t>
  </si>
  <si>
    <t>（２）地方公共団体金融機構</t>
  </si>
  <si>
    <t>即納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</si>
</sst>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0.0%"/>
    <numFmt numFmtId="184" formatCode="#,##0;&quot;△ &quot;#,##0"/>
    <numFmt numFmtId="185" formatCode="0;&quot;△ &quot;0"/>
    <numFmt numFmtId="186" formatCode="#,##0;&quot;▲ &quot;#,##0"/>
    <numFmt numFmtId="187" formatCode="#,##0.0_ ;[Red]\-#,##0.0\ "/>
    <numFmt numFmtId="188" formatCode="0.0_ "/>
    <numFmt numFmtId="189" formatCode="0.000_ "/>
    <numFmt numFmtId="190" formatCode="0.00_ "/>
    <numFmt numFmtId="191" formatCode="0;_ࠀ"/>
    <numFmt numFmtId="192" formatCode="0;_耀"/>
    <numFmt numFmtId="193" formatCode="0.0;_耀"/>
    <numFmt numFmtId="194" formatCode="0.00000000_ "/>
    <numFmt numFmtId="195" formatCode="0.000000000_ "/>
    <numFmt numFmtId="196" formatCode="0.0000000_ "/>
    <numFmt numFmtId="197" formatCode="0.000000_ "/>
    <numFmt numFmtId="198" formatCode="0.00000_ "/>
    <numFmt numFmtId="199" formatCode="0.0000_ "/>
    <numFmt numFmtId="200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u val="single"/>
      <sz val="8"/>
      <name val="ＭＳ Ｐゴシック"/>
      <family val="3"/>
    </font>
    <font>
      <sz val="9"/>
      <name val="ＭＳ Ｐゴシック"/>
      <family val="3"/>
    </font>
    <font>
      <u val="single"/>
      <sz val="6"/>
      <name val="ＭＳ Ｐゴシック"/>
      <family val="3"/>
    </font>
    <font>
      <sz val="11"/>
      <color indexed="53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1" fillId="0" borderId="1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13" xfId="49" applyFont="1" applyFill="1" applyBorder="1" applyAlignment="1">
      <alignment horizontal="center"/>
    </xf>
    <xf numFmtId="38" fontId="0" fillId="0" borderId="13" xfId="49" applyFont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4" xfId="49" applyFont="1" applyBorder="1" applyAlignment="1">
      <alignment horizontal="center"/>
    </xf>
    <xf numFmtId="38" fontId="0" fillId="0" borderId="0" xfId="49" applyFont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38" fontId="0" fillId="0" borderId="0" xfId="49" applyFont="1" applyAlignment="1">
      <alignment shrinkToFit="1"/>
    </xf>
    <xf numFmtId="38" fontId="0" fillId="0" borderId="0" xfId="49" applyFont="1" applyBorder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 shrinkToFit="1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0" fontId="0" fillId="0" borderId="56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0" fontId="0" fillId="0" borderId="53" xfId="0" applyNumberFormat="1" applyFont="1" applyFill="1" applyBorder="1" applyAlignment="1">
      <alignment vertical="center"/>
    </xf>
    <xf numFmtId="57" fontId="0" fillId="0" borderId="0" xfId="0" applyNumberFormat="1" applyFont="1" applyFill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33" borderId="28" xfId="49" applyFont="1" applyFill="1" applyBorder="1" applyAlignment="1">
      <alignment vertical="center"/>
    </xf>
    <xf numFmtId="181" fontId="0" fillId="0" borderId="56" xfId="0" applyNumberFormat="1" applyFont="1" applyFill="1" applyBorder="1" applyAlignment="1">
      <alignment vertical="center"/>
    </xf>
    <xf numFmtId="181" fontId="0" fillId="0" borderId="52" xfId="0" applyNumberFormat="1" applyFont="1" applyFill="1" applyBorder="1" applyAlignment="1">
      <alignment vertical="center"/>
    </xf>
    <xf numFmtId="181" fontId="0" fillId="0" borderId="53" xfId="0" applyNumberFormat="1" applyFont="1" applyFill="1" applyBorder="1" applyAlignment="1">
      <alignment vertical="center"/>
    </xf>
    <xf numFmtId="181" fontId="0" fillId="0" borderId="55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38" fontId="0" fillId="0" borderId="74" xfId="49" applyFont="1" applyBorder="1" applyAlignment="1">
      <alignment horizontal="center"/>
    </xf>
    <xf numFmtId="38" fontId="0" fillId="0" borderId="42" xfId="49" applyFont="1" applyBorder="1" applyAlignment="1">
      <alignment horizontal="center"/>
    </xf>
    <xf numFmtId="38" fontId="0" fillId="0" borderId="15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7" xfId="49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2" fillId="0" borderId="20" xfId="49" applyFont="1" applyFill="1" applyBorder="1" applyAlignment="1">
      <alignment horizontal="right" vertical="center"/>
    </xf>
    <xf numFmtId="38" fontId="3" fillId="0" borderId="0" xfId="49" applyFont="1" applyAlignment="1">
      <alignment/>
    </xf>
    <xf numFmtId="38" fontId="0" fillId="0" borderId="16" xfId="49" applyFont="1" applyBorder="1" applyAlignment="1">
      <alignment horizontal="left"/>
    </xf>
    <xf numFmtId="38" fontId="0" fillId="0" borderId="17" xfId="49" applyFont="1" applyBorder="1" applyAlignment="1">
      <alignment horizontal="left"/>
    </xf>
    <xf numFmtId="38" fontId="2" fillId="0" borderId="17" xfId="49" applyFont="1" applyBorder="1" applyAlignment="1">
      <alignment horizontal="left"/>
    </xf>
    <xf numFmtId="38" fontId="0" fillId="0" borderId="15" xfId="49" applyFont="1" applyBorder="1" applyAlignment="1">
      <alignment horizontal="center"/>
    </xf>
    <xf numFmtId="38" fontId="0" fillId="0" borderId="78" xfId="49" applyFont="1" applyFill="1" applyBorder="1" applyAlignment="1">
      <alignment horizontal="center" vertical="center"/>
    </xf>
    <xf numFmtId="38" fontId="0" fillId="0" borderId="54" xfId="49" applyFont="1" applyBorder="1" applyAlignment="1">
      <alignment horizontal="left"/>
    </xf>
    <xf numFmtId="38" fontId="0" fillId="0" borderId="42" xfId="49" applyFont="1" applyBorder="1" applyAlignment="1">
      <alignment horizontal="left"/>
    </xf>
    <xf numFmtId="38" fontId="0" fillId="0" borderId="42" xfId="49" applyFont="1" applyBorder="1" applyAlignment="1">
      <alignment horizontal="left" shrinkToFit="1"/>
    </xf>
    <xf numFmtId="38" fontId="2" fillId="0" borderId="74" xfId="49" applyFont="1" applyBorder="1" applyAlignment="1">
      <alignment horizontal="left" shrinkToFit="1"/>
    </xf>
    <xf numFmtId="38" fontId="0" fillId="0" borderId="14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23" xfId="49" applyFont="1" applyBorder="1" applyAlignment="1">
      <alignment horizontal="left"/>
    </xf>
    <xf numFmtId="38" fontId="0" fillId="0" borderId="0" xfId="49" applyFont="1" applyBorder="1" applyAlignment="1">
      <alignment horizontal="left"/>
    </xf>
    <xf numFmtId="38" fontId="2" fillId="0" borderId="0" xfId="49" applyFont="1" applyBorder="1" applyAlignment="1">
      <alignment horizontal="left"/>
    </xf>
    <xf numFmtId="38" fontId="2" fillId="0" borderId="79" xfId="49" applyFont="1" applyBorder="1" applyAlignment="1">
      <alignment horizontal="left"/>
    </xf>
    <xf numFmtId="38" fontId="0" fillId="0" borderId="25" xfId="49" applyFont="1" applyBorder="1" applyAlignment="1">
      <alignment horizontal="left"/>
    </xf>
    <xf numFmtId="38" fontId="2" fillId="0" borderId="26" xfId="49" applyFont="1" applyBorder="1" applyAlignment="1">
      <alignment horizontal="left"/>
    </xf>
    <xf numFmtId="38" fontId="2" fillId="0" borderId="80" xfId="49" applyFont="1" applyBorder="1" applyAlignment="1">
      <alignment horizontal="left"/>
    </xf>
    <xf numFmtId="38" fontId="0" fillId="0" borderId="30" xfId="49" applyFont="1" applyBorder="1" applyAlignment="1">
      <alignment horizontal="left"/>
    </xf>
    <xf numFmtId="38" fontId="0" fillId="0" borderId="25" xfId="49" applyFont="1" applyBorder="1" applyAlignment="1">
      <alignment horizontal="left" shrinkToFit="1"/>
    </xf>
    <xf numFmtId="38" fontId="0" fillId="0" borderId="28" xfId="49" applyFont="1" applyBorder="1" applyAlignment="1">
      <alignment horizontal="left" shrinkToFit="1"/>
    </xf>
    <xf numFmtId="38" fontId="2" fillId="0" borderId="30" xfId="49" applyFont="1" applyBorder="1" applyAlignment="1">
      <alignment horizontal="left"/>
    </xf>
    <xf numFmtId="38" fontId="2" fillId="0" borderId="33" xfId="49" applyFont="1" applyBorder="1" applyAlignment="1">
      <alignment horizontal="left"/>
    </xf>
    <xf numFmtId="38" fontId="0" fillId="0" borderId="29" xfId="49" applyFont="1" applyBorder="1" applyAlignment="1">
      <alignment horizontal="left"/>
    </xf>
    <xf numFmtId="38" fontId="0" fillId="0" borderId="81" xfId="49" applyFont="1" applyBorder="1" applyAlignment="1">
      <alignment horizontal="left"/>
    </xf>
    <xf numFmtId="38" fontId="0" fillId="0" borderId="33" xfId="49" applyFont="1" applyBorder="1" applyAlignment="1">
      <alignment horizontal="left"/>
    </xf>
    <xf numFmtId="38" fontId="0" fillId="0" borderId="82" xfId="49" applyFont="1" applyBorder="1" applyAlignment="1">
      <alignment horizontal="left"/>
    </xf>
    <xf numFmtId="38" fontId="0" fillId="0" borderId="83" xfId="49" applyFont="1" applyBorder="1" applyAlignment="1">
      <alignment vertical="center"/>
    </xf>
    <xf numFmtId="38" fontId="5" fillId="0" borderId="0" xfId="49" applyFont="1" applyAlignment="1">
      <alignment/>
    </xf>
    <xf numFmtId="38" fontId="0" fillId="0" borderId="25" xfId="49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30" xfId="49" applyFont="1" applyBorder="1" applyAlignment="1">
      <alignment/>
    </xf>
    <xf numFmtId="38" fontId="0" fillId="0" borderId="0" xfId="49" applyFont="1" applyAlignment="1">
      <alignment horizontal="center"/>
    </xf>
    <xf numFmtId="38" fontId="0" fillId="0" borderId="30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79" xfId="49" applyFont="1" applyBorder="1" applyAlignment="1">
      <alignment horizontal="center"/>
    </xf>
    <xf numFmtId="38" fontId="0" fillId="0" borderId="29" xfId="49" applyFont="1" applyBorder="1" applyAlignment="1">
      <alignment/>
    </xf>
    <xf numFmtId="38" fontId="0" fillId="0" borderId="52" xfId="49" applyFont="1" applyBorder="1" applyAlignment="1">
      <alignment/>
    </xf>
    <xf numFmtId="38" fontId="0" fillId="0" borderId="33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30" xfId="49" applyFont="1" applyFill="1" applyBorder="1" applyAlignment="1">
      <alignment/>
    </xf>
    <xf numFmtId="38" fontId="0" fillId="0" borderId="81" xfId="49" applyFont="1" applyFill="1" applyBorder="1" applyAlignment="1">
      <alignment/>
    </xf>
    <xf numFmtId="38" fontId="0" fillId="0" borderId="80" xfId="49" applyFont="1" applyFill="1" applyBorder="1" applyAlignment="1">
      <alignment/>
    </xf>
    <xf numFmtId="38" fontId="2" fillId="0" borderId="25" xfId="49" applyFont="1" applyFill="1" applyBorder="1" applyAlignment="1">
      <alignment vertical="center"/>
    </xf>
    <xf numFmtId="38" fontId="8" fillId="0" borderId="84" xfId="49" applyFont="1" applyFill="1" applyBorder="1" applyAlignment="1">
      <alignment horizontal="center" shrinkToFit="1"/>
    </xf>
    <xf numFmtId="38" fontId="1" fillId="0" borderId="41" xfId="49" applyFont="1" applyFill="1" applyBorder="1" applyAlignment="1">
      <alignment horizontal="center" vertical="center" shrinkToFit="1"/>
    </xf>
    <xf numFmtId="38" fontId="2" fillId="0" borderId="33" xfId="49" applyFont="1" applyFill="1" applyBorder="1" applyAlignment="1">
      <alignment vertical="center"/>
    </xf>
    <xf numFmtId="0" fontId="0" fillId="0" borderId="0" xfId="0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42" xfId="49" applyFont="1" applyFill="1" applyBorder="1" applyAlignment="1">
      <alignment horizontal="right" vertical="center"/>
    </xf>
    <xf numFmtId="38" fontId="2" fillId="0" borderId="26" xfId="49" applyFont="1" applyFill="1" applyBorder="1" applyAlignment="1">
      <alignment horizontal="right" vertical="center"/>
    </xf>
    <xf numFmtId="38" fontId="2" fillId="0" borderId="42" xfId="49" applyFont="1" applyFill="1" applyBorder="1" applyAlignment="1">
      <alignment vertical="center"/>
    </xf>
    <xf numFmtId="38" fontId="7" fillId="0" borderId="33" xfId="49" applyFont="1" applyFill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 shrinkToFit="1"/>
    </xf>
    <xf numFmtId="38" fontId="0" fillId="0" borderId="74" xfId="49" applyFont="1" applyFill="1" applyBorder="1" applyAlignment="1">
      <alignment horizontal="center" vertical="center" shrinkToFit="1"/>
    </xf>
    <xf numFmtId="38" fontId="0" fillId="0" borderId="43" xfId="49" applyFont="1" applyBorder="1" applyAlignment="1">
      <alignment horizontal="center" vertical="center" shrinkToFit="1"/>
    </xf>
    <xf numFmtId="38" fontId="0" fillId="33" borderId="83" xfId="49" applyFont="1" applyFill="1" applyBorder="1" applyAlignment="1">
      <alignment vertical="center"/>
    </xf>
    <xf numFmtId="38" fontId="0" fillId="34" borderId="28" xfId="49" applyFont="1" applyFill="1" applyBorder="1" applyAlignment="1">
      <alignment vertical="center"/>
    </xf>
    <xf numFmtId="38" fontId="0" fillId="34" borderId="13" xfId="49" applyFont="1" applyFill="1" applyBorder="1" applyAlignment="1">
      <alignment vertical="center"/>
    </xf>
    <xf numFmtId="38" fontId="2" fillId="0" borderId="81" xfId="49" applyFont="1" applyBorder="1" applyAlignment="1">
      <alignment horizontal="left"/>
    </xf>
    <xf numFmtId="184" fontId="0" fillId="0" borderId="74" xfId="49" applyNumberFormat="1" applyFont="1" applyFill="1" applyBorder="1" applyAlignment="1">
      <alignment vertical="center"/>
    </xf>
    <xf numFmtId="184" fontId="0" fillId="0" borderId="14" xfId="49" applyNumberFormat="1" applyFont="1" applyFill="1" applyBorder="1" applyAlignment="1">
      <alignment vertical="center"/>
    </xf>
    <xf numFmtId="184" fontId="0" fillId="0" borderId="33" xfId="49" applyNumberFormat="1" applyFont="1" applyFill="1" applyBorder="1" applyAlignment="1">
      <alignment vertical="center"/>
    </xf>
    <xf numFmtId="184" fontId="0" fillId="0" borderId="85" xfId="49" applyNumberFormat="1" applyFont="1" applyFill="1" applyBorder="1" applyAlignment="1">
      <alignment vertical="center"/>
    </xf>
    <xf numFmtId="184" fontId="0" fillId="0" borderId="86" xfId="49" applyNumberFormat="1" applyFont="1" applyFill="1" applyBorder="1" applyAlignment="1">
      <alignment vertical="center"/>
    </xf>
    <xf numFmtId="184" fontId="0" fillId="0" borderId="87" xfId="49" applyNumberFormat="1" applyFont="1" applyFill="1" applyBorder="1" applyAlignment="1">
      <alignment vertical="center"/>
    </xf>
    <xf numFmtId="184" fontId="0" fillId="0" borderId="88" xfId="49" applyNumberFormat="1" applyFont="1" applyFill="1" applyBorder="1" applyAlignment="1">
      <alignment vertical="center"/>
    </xf>
    <xf numFmtId="184" fontId="0" fillId="0" borderId="89" xfId="49" applyNumberFormat="1" applyFont="1" applyFill="1" applyBorder="1" applyAlignment="1">
      <alignment vertical="center"/>
    </xf>
    <xf numFmtId="184" fontId="0" fillId="0" borderId="90" xfId="49" applyNumberFormat="1" applyFont="1" applyFill="1" applyBorder="1" applyAlignment="1">
      <alignment vertical="center"/>
    </xf>
    <xf numFmtId="184" fontId="0" fillId="0" borderId="91" xfId="49" applyNumberFormat="1" applyFont="1" applyFill="1" applyBorder="1" applyAlignment="1">
      <alignment vertical="center"/>
    </xf>
    <xf numFmtId="184" fontId="9" fillId="33" borderId="74" xfId="49" applyNumberFormat="1" applyFont="1" applyFill="1" applyBorder="1" applyAlignment="1">
      <alignment vertical="center"/>
    </xf>
    <xf numFmtId="184" fontId="9" fillId="33" borderId="14" xfId="49" applyNumberFormat="1" applyFont="1" applyFill="1" applyBorder="1" applyAlignment="1">
      <alignment vertical="center"/>
    </xf>
    <xf numFmtId="184" fontId="0" fillId="33" borderId="85" xfId="49" applyNumberFormat="1" applyFont="1" applyFill="1" applyBorder="1" applyAlignment="1">
      <alignment vertical="center"/>
    </xf>
    <xf numFmtId="184" fontId="0" fillId="33" borderId="88" xfId="49" applyNumberFormat="1" applyFont="1" applyFill="1" applyBorder="1" applyAlignment="1">
      <alignment vertical="center"/>
    </xf>
    <xf numFmtId="184" fontId="0" fillId="33" borderId="92" xfId="49" applyNumberFormat="1" applyFont="1" applyFill="1" applyBorder="1" applyAlignment="1">
      <alignment vertical="center"/>
    </xf>
    <xf numFmtId="184" fontId="0" fillId="33" borderId="86" xfId="49" applyNumberFormat="1" applyFont="1" applyFill="1" applyBorder="1" applyAlignment="1">
      <alignment vertical="center"/>
    </xf>
    <xf numFmtId="184" fontId="0" fillId="0" borderId="93" xfId="49" applyNumberFormat="1" applyFont="1" applyFill="1" applyBorder="1" applyAlignment="1">
      <alignment vertical="center"/>
    </xf>
    <xf numFmtId="184" fontId="0" fillId="0" borderId="94" xfId="49" applyNumberFormat="1" applyFont="1" applyFill="1" applyBorder="1" applyAlignment="1">
      <alignment vertical="center"/>
    </xf>
    <xf numFmtId="184" fontId="0" fillId="0" borderId="92" xfId="49" applyNumberFormat="1" applyFont="1" applyFill="1" applyBorder="1" applyAlignment="1">
      <alignment vertical="center"/>
    </xf>
    <xf numFmtId="184" fontId="0" fillId="0" borderId="95" xfId="49" applyNumberFormat="1" applyFont="1" applyFill="1" applyBorder="1" applyAlignment="1">
      <alignment vertical="center"/>
    </xf>
    <xf numFmtId="184" fontId="0" fillId="0" borderId="96" xfId="49" applyNumberFormat="1" applyFont="1" applyFill="1" applyBorder="1" applyAlignment="1">
      <alignment vertical="center"/>
    </xf>
    <xf numFmtId="184" fontId="9" fillId="0" borderId="97" xfId="49" applyNumberFormat="1" applyFont="1" applyFill="1" applyBorder="1" applyAlignment="1">
      <alignment vertical="center"/>
    </xf>
    <xf numFmtId="184" fontId="9" fillId="0" borderId="78" xfId="49" applyNumberFormat="1" applyFont="1" applyFill="1" applyBorder="1" applyAlignment="1">
      <alignment vertical="center"/>
    </xf>
    <xf numFmtId="184" fontId="9" fillId="0" borderId="98" xfId="49" applyNumberFormat="1" applyFont="1" applyFill="1" applyBorder="1" applyAlignment="1">
      <alignment vertical="center"/>
    </xf>
    <xf numFmtId="184" fontId="9" fillId="0" borderId="99" xfId="49" applyNumberFormat="1" applyFont="1" applyFill="1" applyBorder="1" applyAlignment="1">
      <alignment vertical="center"/>
    </xf>
    <xf numFmtId="184" fontId="45" fillId="0" borderId="81" xfId="49" applyNumberFormat="1" applyFont="1" applyBorder="1" applyAlignment="1">
      <alignment/>
    </xf>
    <xf numFmtId="184" fontId="45" fillId="0" borderId="28" xfId="49" applyNumberFormat="1" applyFont="1" applyBorder="1" applyAlignment="1">
      <alignment/>
    </xf>
    <xf numFmtId="184" fontId="45" fillId="0" borderId="80" xfId="49" applyNumberFormat="1" applyFont="1" applyBorder="1" applyAlignment="1">
      <alignment/>
    </xf>
    <xf numFmtId="184" fontId="45" fillId="0" borderId="13" xfId="49" applyNumberFormat="1" applyFont="1" applyBorder="1" applyAlignment="1">
      <alignment/>
    </xf>
    <xf numFmtId="184" fontId="45" fillId="0" borderId="100" xfId="49" applyNumberFormat="1" applyFont="1" applyBorder="1" applyAlignment="1">
      <alignment/>
    </xf>
    <xf numFmtId="184" fontId="45" fillId="0" borderId="101" xfId="49" applyNumberFormat="1" applyFont="1" applyBorder="1" applyAlignment="1">
      <alignment/>
    </xf>
    <xf numFmtId="184" fontId="45" fillId="0" borderId="102" xfId="49" applyNumberFormat="1" applyFont="1" applyBorder="1" applyAlignment="1">
      <alignment/>
    </xf>
    <xf numFmtId="184" fontId="45" fillId="0" borderId="103" xfId="49" applyNumberFormat="1" applyFont="1" applyBorder="1" applyAlignment="1">
      <alignment/>
    </xf>
    <xf numFmtId="184" fontId="45" fillId="0" borderId="104" xfId="49" applyNumberFormat="1" applyFont="1" applyBorder="1" applyAlignment="1">
      <alignment/>
    </xf>
    <xf numFmtId="184" fontId="45" fillId="0" borderId="105" xfId="49" applyNumberFormat="1" applyFont="1" applyBorder="1" applyAlignment="1">
      <alignment/>
    </xf>
    <xf numFmtId="184" fontId="45" fillId="0" borderId="74" xfId="49" applyNumberFormat="1" applyFont="1" applyBorder="1" applyAlignment="1">
      <alignment/>
    </xf>
    <xf numFmtId="184" fontId="45" fillId="0" borderId="14" xfId="49" applyNumberFormat="1" applyFont="1" applyBorder="1" applyAlignment="1">
      <alignment/>
    </xf>
    <xf numFmtId="184" fontId="45" fillId="0" borderId="106" xfId="49" applyNumberFormat="1" applyFont="1" applyBorder="1" applyAlignment="1">
      <alignment/>
    </xf>
    <xf numFmtId="184" fontId="45" fillId="0" borderId="107" xfId="49" applyNumberFormat="1" applyFont="1" applyBorder="1" applyAlignment="1">
      <alignment/>
    </xf>
    <xf numFmtId="184" fontId="45" fillId="33" borderId="79" xfId="49" applyNumberFormat="1" applyFont="1" applyFill="1" applyBorder="1" applyAlignment="1">
      <alignment vertical="center"/>
    </xf>
    <xf numFmtId="184" fontId="45" fillId="33" borderId="108" xfId="49" applyNumberFormat="1" applyFont="1" applyFill="1" applyBorder="1" applyAlignment="1">
      <alignment vertical="center"/>
    </xf>
    <xf numFmtId="184" fontId="45" fillId="33" borderId="100" xfId="49" applyNumberFormat="1" applyFont="1" applyFill="1" applyBorder="1" applyAlignment="1">
      <alignment vertical="center"/>
    </xf>
    <xf numFmtId="184" fontId="45" fillId="33" borderId="101" xfId="49" applyNumberFormat="1" applyFont="1" applyFill="1" applyBorder="1" applyAlignment="1">
      <alignment vertical="center"/>
    </xf>
    <xf numFmtId="184" fontId="45" fillId="33" borderId="81" xfId="49" applyNumberFormat="1" applyFont="1" applyFill="1" applyBorder="1" applyAlignment="1">
      <alignment vertical="center"/>
    </xf>
    <xf numFmtId="184" fontId="45" fillId="33" borderId="28" xfId="49" applyNumberFormat="1" applyFont="1" applyFill="1" applyBorder="1" applyAlignment="1">
      <alignment vertical="center"/>
    </xf>
    <xf numFmtId="184" fontId="45" fillId="0" borderId="109" xfId="49" applyNumberFormat="1" applyFont="1" applyBorder="1" applyAlignment="1">
      <alignment/>
    </xf>
    <xf numFmtId="184" fontId="45" fillId="0" borderId="110" xfId="49" applyNumberFormat="1" applyFont="1" applyBorder="1" applyAlignment="1">
      <alignment/>
    </xf>
    <xf numFmtId="184" fontId="45" fillId="0" borderId="79" xfId="49" applyNumberFormat="1" applyFont="1" applyBorder="1" applyAlignment="1">
      <alignment/>
    </xf>
    <xf numFmtId="184" fontId="45" fillId="0" borderId="108" xfId="49" applyNumberFormat="1" applyFont="1" applyBorder="1" applyAlignment="1">
      <alignment/>
    </xf>
    <xf numFmtId="184" fontId="45" fillId="0" borderId="111" xfId="49" applyNumberFormat="1" applyFont="1" applyBorder="1" applyAlignment="1">
      <alignment/>
    </xf>
    <xf numFmtId="184" fontId="45" fillId="0" borderId="112" xfId="49" applyNumberFormat="1" applyFont="1" applyBorder="1" applyAlignment="1">
      <alignment/>
    </xf>
    <xf numFmtId="184" fontId="45" fillId="0" borderId="22" xfId="49" applyNumberFormat="1" applyFont="1" applyBorder="1" applyAlignment="1">
      <alignment/>
    </xf>
    <xf numFmtId="184" fontId="45" fillId="0" borderId="99" xfId="49" applyNumberFormat="1" applyFont="1" applyBorder="1" applyAlignment="1">
      <alignment/>
    </xf>
    <xf numFmtId="184" fontId="45" fillId="0" borderId="15" xfId="49" applyNumberFormat="1" applyFont="1" applyFill="1" applyBorder="1" applyAlignment="1">
      <alignment vertical="center"/>
    </xf>
    <xf numFmtId="184" fontId="45" fillId="0" borderId="78" xfId="49" applyNumberFormat="1" applyFont="1" applyFill="1" applyBorder="1" applyAlignment="1">
      <alignment vertical="center"/>
    </xf>
    <xf numFmtId="184" fontId="45" fillId="0" borderId="100" xfId="49" applyNumberFormat="1" applyFont="1" applyFill="1" applyBorder="1" applyAlignment="1">
      <alignment/>
    </xf>
    <xf numFmtId="184" fontId="45" fillId="0" borderId="101" xfId="49" applyNumberFormat="1" applyFont="1" applyFill="1" applyBorder="1" applyAlignment="1">
      <alignment/>
    </xf>
    <xf numFmtId="184" fontId="45" fillId="0" borderId="102" xfId="49" applyNumberFormat="1" applyFont="1" applyFill="1" applyBorder="1" applyAlignment="1">
      <alignment/>
    </xf>
    <xf numFmtId="184" fontId="45" fillId="0" borderId="103" xfId="49" applyNumberFormat="1" applyFont="1" applyFill="1" applyBorder="1" applyAlignment="1">
      <alignment/>
    </xf>
    <xf numFmtId="184" fontId="45" fillId="0" borderId="80" xfId="49" applyNumberFormat="1" applyFont="1" applyFill="1" applyBorder="1" applyAlignment="1">
      <alignment vertical="center"/>
    </xf>
    <xf numFmtId="184" fontId="45" fillId="0" borderId="13" xfId="49" applyNumberFormat="1" applyFont="1" applyFill="1" applyBorder="1" applyAlignment="1">
      <alignment vertical="center"/>
    </xf>
    <xf numFmtId="0" fontId="0" fillId="33" borderId="111" xfId="0" applyFont="1" applyFill="1" applyBorder="1" applyAlignment="1">
      <alignment vertical="center"/>
    </xf>
    <xf numFmtId="0" fontId="0" fillId="33" borderId="112" xfId="0" applyFont="1" applyFill="1" applyBorder="1" applyAlignment="1">
      <alignment vertical="center"/>
    </xf>
    <xf numFmtId="0" fontId="0" fillId="33" borderId="113" xfId="0" applyFont="1" applyFill="1" applyBorder="1" applyAlignment="1">
      <alignment vertical="center"/>
    </xf>
    <xf numFmtId="38" fontId="0" fillId="33" borderId="114" xfId="49" applyFont="1" applyFill="1" applyBorder="1" applyAlignment="1">
      <alignment horizontal="center" vertical="center"/>
    </xf>
    <xf numFmtId="57" fontId="0" fillId="0" borderId="81" xfId="0" applyNumberFormat="1" applyFont="1" applyFill="1" applyBorder="1" applyAlignment="1">
      <alignment horizontal="center" vertical="center"/>
    </xf>
    <xf numFmtId="57" fontId="0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57" fontId="0" fillId="0" borderId="29" xfId="0" applyNumberFormat="1" applyFont="1" applyFill="1" applyBorder="1" applyAlignment="1">
      <alignment horizontal="center" vertical="center"/>
    </xf>
    <xf numFmtId="38" fontId="0" fillId="33" borderId="86" xfId="49" applyFont="1" applyFill="1" applyBorder="1" applyAlignment="1">
      <alignment vertical="center"/>
    </xf>
    <xf numFmtId="57" fontId="0" fillId="33" borderId="81" xfId="0" applyNumberFormat="1" applyFont="1" applyFill="1" applyBorder="1" applyAlignment="1">
      <alignment vertical="center"/>
    </xf>
    <xf numFmtId="57" fontId="0" fillId="33" borderId="28" xfId="0" applyNumberFormat="1" applyFont="1" applyFill="1" applyBorder="1" applyAlignment="1">
      <alignment vertical="center"/>
    </xf>
    <xf numFmtId="57" fontId="0" fillId="33" borderId="29" xfId="0" applyNumberFormat="1" applyFont="1" applyFill="1" applyBorder="1" applyAlignment="1">
      <alignment vertical="center"/>
    </xf>
    <xf numFmtId="38" fontId="0" fillId="0" borderId="81" xfId="49" applyFont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80" xfId="49" applyFont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102" xfId="49" applyFont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0" fillId="0" borderId="103" xfId="49" applyFont="1" applyBorder="1" applyAlignment="1">
      <alignment vertical="center"/>
    </xf>
    <xf numFmtId="38" fontId="0" fillId="0" borderId="115" xfId="49" applyFont="1" applyBorder="1" applyAlignment="1">
      <alignment vertical="center"/>
    </xf>
    <xf numFmtId="38" fontId="0" fillId="0" borderId="89" xfId="49" applyFont="1" applyFill="1" applyBorder="1" applyAlignment="1">
      <alignment vertical="center"/>
    </xf>
    <xf numFmtId="38" fontId="0" fillId="33" borderId="80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87" xfId="49" applyFont="1" applyFill="1" applyBorder="1" applyAlignment="1">
      <alignment vertical="center"/>
    </xf>
    <xf numFmtId="38" fontId="0" fillId="0" borderId="109" xfId="49" applyFont="1" applyBorder="1" applyAlignment="1">
      <alignment vertical="center"/>
    </xf>
    <xf numFmtId="38" fontId="0" fillId="0" borderId="110" xfId="49" applyFont="1" applyFill="1" applyBorder="1" applyAlignment="1">
      <alignment vertical="center"/>
    </xf>
    <xf numFmtId="38" fontId="0" fillId="0" borderId="110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33" borderId="79" xfId="49" applyFont="1" applyFill="1" applyBorder="1" applyAlignment="1">
      <alignment vertical="center"/>
    </xf>
    <xf numFmtId="38" fontId="0" fillId="33" borderId="108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92" xfId="49" applyFont="1" applyFill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116" xfId="49" applyFont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38" fontId="0" fillId="0" borderId="116" xfId="49" applyFont="1" applyFill="1" applyBorder="1" applyAlignment="1">
      <alignment vertical="center"/>
    </xf>
    <xf numFmtId="0" fontId="0" fillId="0" borderId="117" xfId="0" applyFont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0" fontId="0" fillId="0" borderId="118" xfId="0" applyFont="1" applyBorder="1" applyAlignment="1">
      <alignment vertical="center"/>
    </xf>
    <xf numFmtId="38" fontId="0" fillId="0" borderId="119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33" borderId="111" xfId="49" applyFont="1" applyFill="1" applyBorder="1" applyAlignment="1">
      <alignment vertical="center"/>
    </xf>
    <xf numFmtId="38" fontId="0" fillId="33" borderId="112" xfId="49" applyFont="1" applyFill="1" applyBorder="1" applyAlignment="1">
      <alignment vertical="center"/>
    </xf>
    <xf numFmtId="38" fontId="0" fillId="33" borderId="113" xfId="49" applyFont="1" applyFill="1" applyBorder="1" applyAlignment="1">
      <alignment vertical="center"/>
    </xf>
    <xf numFmtId="38" fontId="0" fillId="33" borderId="114" xfId="49" applyFont="1" applyFill="1" applyBorder="1" applyAlignment="1">
      <alignment vertical="center"/>
    </xf>
    <xf numFmtId="57" fontId="0" fillId="0" borderId="81" xfId="49" applyNumberFormat="1" applyFont="1" applyFill="1" applyBorder="1" applyAlignment="1">
      <alignment vertical="center"/>
    </xf>
    <xf numFmtId="57" fontId="0" fillId="0" borderId="28" xfId="49" applyNumberFormat="1" applyFont="1" applyFill="1" applyBorder="1" applyAlignment="1">
      <alignment vertical="center"/>
    </xf>
    <xf numFmtId="57" fontId="0" fillId="0" borderId="28" xfId="49" applyNumberFormat="1" applyFont="1" applyFill="1" applyBorder="1" applyAlignment="1">
      <alignment horizontal="center" vertical="center"/>
    </xf>
    <xf numFmtId="57" fontId="0" fillId="0" borderId="28" xfId="0" applyNumberFormat="1" applyFont="1" applyFill="1" applyBorder="1" applyAlignment="1">
      <alignment vertical="center"/>
    </xf>
    <xf numFmtId="57" fontId="0" fillId="0" borderId="29" xfId="0" applyNumberFormat="1" applyFont="1" applyFill="1" applyBorder="1" applyAlignment="1">
      <alignment vertical="center"/>
    </xf>
    <xf numFmtId="57" fontId="0" fillId="33" borderId="81" xfId="49" applyNumberFormat="1" applyFont="1" applyFill="1" applyBorder="1" applyAlignment="1">
      <alignment vertical="center"/>
    </xf>
    <xf numFmtId="57" fontId="0" fillId="33" borderId="28" xfId="49" applyNumberFormat="1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38" fontId="0" fillId="33" borderId="81" xfId="49" applyFont="1" applyFill="1" applyBorder="1" applyAlignment="1">
      <alignment vertical="center"/>
    </xf>
    <xf numFmtId="38" fontId="0" fillId="33" borderId="28" xfId="49" applyFont="1" applyFill="1" applyBorder="1" applyAlignment="1">
      <alignment vertical="center"/>
    </xf>
    <xf numFmtId="38" fontId="0" fillId="33" borderId="29" xfId="49" applyFont="1" applyFill="1" applyBorder="1" applyAlignment="1">
      <alignment vertical="center"/>
    </xf>
    <xf numFmtId="38" fontId="0" fillId="0" borderId="101" xfId="49" applyFont="1" applyBorder="1" applyAlignment="1">
      <alignment/>
    </xf>
    <xf numFmtId="38" fontId="0" fillId="0" borderId="103" xfId="49" applyFont="1" applyFill="1" applyBorder="1" applyAlignment="1">
      <alignment horizontal="center" vertical="center"/>
    </xf>
    <xf numFmtId="38" fontId="0" fillId="0" borderId="103" xfId="49" applyFont="1" applyBorder="1" applyAlignment="1">
      <alignment horizontal="center" vertical="center"/>
    </xf>
    <xf numFmtId="38" fontId="0" fillId="33" borderId="89" xfId="49" applyFont="1" applyFill="1" applyBorder="1" applyAlignment="1">
      <alignment vertical="center"/>
    </xf>
    <xf numFmtId="38" fontId="0" fillId="0" borderId="100" xfId="49" applyFont="1" applyFill="1" applyBorder="1" applyAlignment="1">
      <alignment horizontal="right" vertical="center"/>
    </xf>
    <xf numFmtId="38" fontId="0" fillId="0" borderId="101" xfId="49" applyFont="1" applyFill="1" applyBorder="1" applyAlignment="1">
      <alignment horizontal="right" vertical="center"/>
    </xf>
    <xf numFmtId="38" fontId="0" fillId="0" borderId="117" xfId="49" applyFont="1" applyFill="1" applyBorder="1" applyAlignment="1">
      <alignment vertical="center"/>
    </xf>
    <xf numFmtId="38" fontId="0" fillId="33" borderId="74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33" xfId="49" applyFont="1" applyFill="1" applyBorder="1" applyAlignment="1">
      <alignment vertical="center"/>
    </xf>
    <xf numFmtId="38" fontId="0" fillId="33" borderId="85" xfId="49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102" xfId="49" applyFont="1" applyFill="1" applyBorder="1" applyAlignment="1">
      <alignment horizontal="center" vertical="center"/>
    </xf>
    <xf numFmtId="184" fontId="0" fillId="0" borderId="28" xfId="49" applyNumberFormat="1" applyFont="1" applyBorder="1" applyAlignment="1">
      <alignment/>
    </xf>
    <xf numFmtId="184" fontId="0" fillId="0" borderId="29" xfId="49" applyNumberFormat="1" applyFont="1" applyBorder="1" applyAlignment="1">
      <alignment/>
    </xf>
    <xf numFmtId="184" fontId="0" fillId="0" borderId="13" xfId="49" applyNumberFormat="1" applyFont="1" applyBorder="1" applyAlignment="1">
      <alignment/>
    </xf>
    <xf numFmtId="184" fontId="0" fillId="0" borderId="25" xfId="49" applyNumberFormat="1" applyFont="1" applyBorder="1" applyAlignment="1">
      <alignment/>
    </xf>
    <xf numFmtId="184" fontId="0" fillId="0" borderId="101" xfId="49" applyNumberFormat="1" applyFont="1" applyBorder="1" applyAlignment="1">
      <alignment/>
    </xf>
    <xf numFmtId="184" fontId="0" fillId="0" borderId="116" xfId="49" applyNumberFormat="1" applyFont="1" applyBorder="1" applyAlignment="1">
      <alignment/>
    </xf>
    <xf numFmtId="184" fontId="0" fillId="0" borderId="103" xfId="49" applyNumberFormat="1" applyFont="1" applyBorder="1" applyAlignment="1">
      <alignment/>
    </xf>
    <xf numFmtId="184" fontId="0" fillId="0" borderId="115" xfId="49" applyNumberFormat="1" applyFont="1" applyBorder="1" applyAlignment="1">
      <alignment/>
    </xf>
    <xf numFmtId="184" fontId="0" fillId="0" borderId="105" xfId="49" applyNumberFormat="1" applyFont="1" applyBorder="1" applyAlignment="1">
      <alignment/>
    </xf>
    <xf numFmtId="184" fontId="0" fillId="0" borderId="120" xfId="49" applyNumberFormat="1" applyFont="1" applyBorder="1" applyAlignment="1">
      <alignment/>
    </xf>
    <xf numFmtId="184" fontId="0" fillId="0" borderId="14" xfId="49" applyNumberFormat="1" applyFont="1" applyBorder="1" applyAlignment="1">
      <alignment/>
    </xf>
    <xf numFmtId="184" fontId="0" fillId="0" borderId="33" xfId="49" applyNumberFormat="1" applyFont="1" applyBorder="1" applyAlignment="1">
      <alignment/>
    </xf>
    <xf numFmtId="184" fontId="0" fillId="0" borderId="107" xfId="49" applyNumberFormat="1" applyFont="1" applyBorder="1" applyAlignment="1">
      <alignment/>
    </xf>
    <xf numFmtId="184" fontId="0" fillId="0" borderId="45" xfId="49" applyNumberFormat="1" applyFont="1" applyBorder="1" applyAlignment="1">
      <alignment/>
    </xf>
    <xf numFmtId="184" fontId="0" fillId="33" borderId="14" xfId="49" applyNumberFormat="1" applyFont="1" applyFill="1" applyBorder="1" applyAlignment="1">
      <alignment vertical="center"/>
    </xf>
    <xf numFmtId="184" fontId="0" fillId="33" borderId="33" xfId="49" applyNumberFormat="1" applyFont="1" applyFill="1" applyBorder="1" applyAlignment="1">
      <alignment vertical="center"/>
    </xf>
    <xf numFmtId="184" fontId="0" fillId="33" borderId="108" xfId="49" applyNumberFormat="1" applyFont="1" applyFill="1" applyBorder="1" applyAlignment="1">
      <alignment vertical="center"/>
    </xf>
    <xf numFmtId="184" fontId="0" fillId="33" borderId="30" xfId="49" applyNumberFormat="1" applyFont="1" applyFill="1" applyBorder="1" applyAlignment="1">
      <alignment vertical="center"/>
    </xf>
    <xf numFmtId="184" fontId="0" fillId="33" borderId="101" xfId="49" applyNumberFormat="1" applyFont="1" applyFill="1" applyBorder="1" applyAlignment="1">
      <alignment vertical="center"/>
    </xf>
    <xf numFmtId="184" fontId="0" fillId="33" borderId="116" xfId="49" applyNumberFormat="1" applyFont="1" applyFill="1" applyBorder="1" applyAlignment="1">
      <alignment vertical="center"/>
    </xf>
    <xf numFmtId="184" fontId="0" fillId="33" borderId="28" xfId="49" applyNumberFormat="1" applyFont="1" applyFill="1" applyBorder="1" applyAlignment="1">
      <alignment vertical="center"/>
    </xf>
    <xf numFmtId="184" fontId="0" fillId="33" borderId="29" xfId="49" applyNumberFormat="1" applyFont="1" applyFill="1" applyBorder="1" applyAlignment="1">
      <alignment vertical="center"/>
    </xf>
    <xf numFmtId="184" fontId="0" fillId="0" borderId="110" xfId="49" applyNumberFormat="1" applyFont="1" applyBorder="1" applyAlignment="1">
      <alignment/>
    </xf>
    <xf numFmtId="184" fontId="0" fillId="0" borderId="60" xfId="49" applyNumberFormat="1" applyFont="1" applyBorder="1" applyAlignment="1">
      <alignment/>
    </xf>
    <xf numFmtId="184" fontId="0" fillId="0" borderId="108" xfId="49" applyNumberFormat="1" applyFont="1" applyBorder="1" applyAlignment="1">
      <alignment/>
    </xf>
    <xf numFmtId="184" fontId="0" fillId="0" borderId="30" xfId="49" applyNumberFormat="1" applyFont="1" applyBorder="1" applyAlignment="1">
      <alignment/>
    </xf>
    <xf numFmtId="184" fontId="0" fillId="0" borderId="112" xfId="49" applyNumberFormat="1" applyFont="1" applyBorder="1" applyAlignment="1">
      <alignment/>
    </xf>
    <xf numFmtId="184" fontId="0" fillId="0" borderId="113" xfId="49" applyNumberFormat="1" applyFont="1" applyBorder="1" applyAlignment="1">
      <alignment/>
    </xf>
    <xf numFmtId="184" fontId="0" fillId="0" borderId="78" xfId="49" applyNumberFormat="1" applyFont="1" applyFill="1" applyBorder="1" applyAlignment="1">
      <alignment vertical="center"/>
    </xf>
    <xf numFmtId="184" fontId="0" fillId="0" borderId="121" xfId="49" applyNumberFormat="1" applyFont="1" applyFill="1" applyBorder="1" applyAlignment="1">
      <alignment vertical="center"/>
    </xf>
    <xf numFmtId="184" fontId="0" fillId="0" borderId="101" xfId="49" applyNumberFormat="1" applyFont="1" applyFill="1" applyBorder="1" applyAlignment="1">
      <alignment/>
    </xf>
    <xf numFmtId="184" fontId="0" fillId="0" borderId="116" xfId="49" applyNumberFormat="1" applyFont="1" applyFill="1" applyBorder="1" applyAlignment="1">
      <alignment/>
    </xf>
    <xf numFmtId="184" fontId="0" fillId="0" borderId="103" xfId="49" applyNumberFormat="1" applyFont="1" applyFill="1" applyBorder="1" applyAlignment="1">
      <alignment/>
    </xf>
    <xf numFmtId="184" fontId="0" fillId="0" borderId="115" xfId="49" applyNumberFormat="1" applyFont="1" applyFill="1" applyBorder="1" applyAlignment="1">
      <alignment/>
    </xf>
    <xf numFmtId="184" fontId="0" fillId="0" borderId="13" xfId="49" applyNumberFormat="1" applyFont="1" applyFill="1" applyBorder="1" applyAlignment="1">
      <alignment vertical="center"/>
    </xf>
    <xf numFmtId="184" fontId="0" fillId="0" borderId="25" xfId="49" applyNumberFormat="1" applyFont="1" applyFill="1" applyBorder="1" applyAlignment="1">
      <alignment vertical="center"/>
    </xf>
    <xf numFmtId="184" fontId="0" fillId="0" borderId="99" xfId="49" applyNumberFormat="1" applyFont="1" applyBorder="1" applyAlignment="1">
      <alignment/>
    </xf>
    <xf numFmtId="184" fontId="0" fillId="0" borderId="44" xfId="49" applyNumberFormat="1" applyFont="1" applyBorder="1" applyAlignment="1">
      <alignment/>
    </xf>
    <xf numFmtId="184" fontId="0" fillId="0" borderId="99" xfId="49" applyNumberFormat="1" applyFont="1" applyFill="1" applyBorder="1" applyAlignment="1">
      <alignment vertical="center"/>
    </xf>
    <xf numFmtId="184" fontId="0" fillId="0" borderId="44" xfId="49" applyNumberFormat="1" applyFont="1" applyFill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95" xfId="49" applyFont="1" applyFill="1" applyBorder="1" applyAlignment="1">
      <alignment horizontal="center" vertical="center"/>
    </xf>
    <xf numFmtId="38" fontId="0" fillId="0" borderId="96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left" vertical="center"/>
    </xf>
    <xf numFmtId="38" fontId="0" fillId="0" borderId="35" xfId="49" applyFont="1" applyFill="1" applyBorder="1" applyAlignment="1">
      <alignment horizontal="left"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122" xfId="49" applyFont="1" applyFill="1" applyBorder="1" applyAlignment="1">
      <alignment horizontal="left"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42" xfId="49" applyFont="1" applyFill="1" applyBorder="1" applyAlignment="1">
      <alignment horizontal="center" vertical="center"/>
    </xf>
    <xf numFmtId="38" fontId="0" fillId="0" borderId="123" xfId="49" applyFont="1" applyFill="1" applyBorder="1" applyAlignment="1">
      <alignment horizontal="left" vertical="center"/>
    </xf>
    <xf numFmtId="38" fontId="0" fillId="0" borderId="124" xfId="49" applyFont="1" applyFill="1" applyBorder="1" applyAlignment="1">
      <alignment horizontal="left" vertical="center"/>
    </xf>
    <xf numFmtId="38" fontId="0" fillId="0" borderId="125" xfId="49" applyFont="1" applyFill="1" applyBorder="1" applyAlignment="1">
      <alignment horizontal="left" vertical="center"/>
    </xf>
    <xf numFmtId="38" fontId="0" fillId="0" borderId="126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horizontal="left" vertical="center"/>
    </xf>
    <xf numFmtId="38" fontId="2" fillId="0" borderId="64" xfId="49" applyFont="1" applyFill="1" applyBorder="1" applyAlignment="1">
      <alignment horizontal="center" vertical="center" shrinkToFit="1"/>
    </xf>
    <xf numFmtId="38" fontId="2" fillId="0" borderId="20" xfId="49" applyFont="1" applyFill="1" applyBorder="1" applyAlignment="1">
      <alignment horizontal="center" vertical="center" shrinkToFit="1"/>
    </xf>
    <xf numFmtId="38" fontId="2" fillId="0" borderId="21" xfId="49" applyFont="1" applyFill="1" applyBorder="1" applyAlignment="1">
      <alignment horizontal="center" vertical="center" shrinkToFit="1"/>
    </xf>
    <xf numFmtId="38" fontId="0" fillId="0" borderId="55" xfId="49" applyFont="1" applyFill="1" applyBorder="1" applyAlignment="1">
      <alignment horizontal="left" vertical="center" wrapText="1"/>
    </xf>
    <xf numFmtId="38" fontId="0" fillId="0" borderId="26" xfId="49" applyFont="1" applyFill="1" applyBorder="1" applyAlignment="1">
      <alignment horizontal="left" vertical="center" wrapText="1"/>
    </xf>
    <xf numFmtId="38" fontId="0" fillId="0" borderId="19" xfId="49" applyFont="1" applyFill="1" applyBorder="1" applyAlignment="1">
      <alignment horizontal="left" vertical="center" wrapText="1"/>
    </xf>
    <xf numFmtId="38" fontId="0" fillId="0" borderId="20" xfId="49" applyFont="1" applyFill="1" applyBorder="1" applyAlignment="1">
      <alignment horizontal="left" vertical="center" wrapText="1"/>
    </xf>
    <xf numFmtId="38" fontId="0" fillId="0" borderId="54" xfId="49" applyFont="1" applyFill="1" applyBorder="1" applyAlignment="1">
      <alignment horizontal="left" vertical="center" wrapText="1"/>
    </xf>
    <xf numFmtId="38" fontId="0" fillId="0" borderId="42" xfId="49" applyFont="1" applyFill="1" applyBorder="1" applyAlignment="1">
      <alignment horizontal="left" vertical="center" wrapText="1"/>
    </xf>
    <xf numFmtId="38" fontId="6" fillId="0" borderId="127" xfId="49" applyFont="1" applyFill="1" applyBorder="1" applyAlignment="1">
      <alignment horizontal="center" shrinkToFit="1"/>
    </xf>
    <xf numFmtId="38" fontId="6" fillId="0" borderId="17" xfId="49" applyFont="1" applyFill="1" applyBorder="1" applyAlignment="1">
      <alignment horizontal="center" shrinkToFit="1"/>
    </xf>
    <xf numFmtId="38" fontId="6" fillId="0" borderId="18" xfId="49" applyFont="1" applyFill="1" applyBorder="1" applyAlignment="1">
      <alignment horizontal="center" shrinkToFit="1"/>
    </xf>
    <xf numFmtId="38" fontId="2" fillId="0" borderId="11" xfId="49" applyFont="1" applyFill="1" applyBorder="1" applyAlignment="1">
      <alignment horizontal="left" vertical="center" shrinkToFit="1"/>
    </xf>
    <xf numFmtId="38" fontId="2" fillId="0" borderId="32" xfId="49" applyFont="1" applyFill="1" applyBorder="1" applyAlignment="1">
      <alignment horizontal="left" vertical="center" shrinkToFit="1"/>
    </xf>
    <xf numFmtId="38" fontId="0" fillId="0" borderId="29" xfId="49" applyFont="1" applyBorder="1" applyAlignment="1">
      <alignment horizontal="left" shrinkToFit="1"/>
    </xf>
    <xf numFmtId="38" fontId="0" fillId="0" borderId="81" xfId="49" applyFont="1" applyBorder="1" applyAlignment="1">
      <alignment horizontal="left" shrinkToFit="1"/>
    </xf>
    <xf numFmtId="38" fontId="0" fillId="34" borderId="13" xfId="49" applyFont="1" applyFill="1" applyBorder="1" applyAlignment="1">
      <alignment horizontal="right" vertical="center"/>
    </xf>
    <xf numFmtId="38" fontId="0" fillId="34" borderId="14" xfId="49" applyFont="1" applyFill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80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74" xfId="49" applyFont="1" applyBorder="1" applyAlignment="1">
      <alignment horizontal="right" vertical="center"/>
    </xf>
    <xf numFmtId="38" fontId="1" fillId="0" borderId="80" xfId="49" applyFont="1" applyFill="1" applyBorder="1" applyAlignment="1">
      <alignment horizontal="center" vertical="center"/>
    </xf>
    <xf numFmtId="38" fontId="1" fillId="0" borderId="74" xfId="49" applyFont="1" applyFill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80" xfId="49" applyFont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80" xfId="49" applyFont="1" applyFill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49" fontId="0" fillId="0" borderId="25" xfId="49" applyNumberFormat="1" applyFont="1" applyBorder="1" applyAlignment="1">
      <alignment horizontal="center" vertical="center"/>
    </xf>
    <xf numFmtId="49" fontId="0" fillId="0" borderId="80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4</xdr:col>
      <xdr:colOff>9525</xdr:colOff>
      <xdr:row>4</xdr:row>
      <xdr:rowOff>314325</xdr:rowOff>
    </xdr:to>
    <xdr:sp>
      <xdr:nvSpPr>
        <xdr:cNvPr id="1" name="Line 1"/>
        <xdr:cNvSpPr>
          <a:spLocks/>
        </xdr:cNvSpPr>
      </xdr:nvSpPr>
      <xdr:spPr>
        <a:xfrm>
          <a:off x="9525" y="819150"/>
          <a:ext cx="3495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3705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4</xdr:col>
      <xdr:colOff>28575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304800"/>
          <a:ext cx="2371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1</xdr:col>
      <xdr:colOff>676275</xdr:colOff>
      <xdr:row>4</xdr:row>
      <xdr:rowOff>304800</xdr:rowOff>
    </xdr:to>
    <xdr:sp>
      <xdr:nvSpPr>
        <xdr:cNvPr id="1" name="Line 2"/>
        <xdr:cNvSpPr>
          <a:spLocks/>
        </xdr:cNvSpPr>
      </xdr:nvSpPr>
      <xdr:spPr>
        <a:xfrm>
          <a:off x="19050" y="361950"/>
          <a:ext cx="10668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87"/>
  <sheetViews>
    <sheetView showZeros="0" tabSelected="1" view="pageBreakPreview" zoomScale="80" zoomScaleNormal="75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U1" sqref="U1:AN16384"/>
    </sheetView>
  </sheetViews>
  <sheetFormatPr defaultColWidth="9.00390625" defaultRowHeight="25.5" customHeight="1"/>
  <cols>
    <col min="1" max="1" width="5.00390625" style="81" customWidth="1"/>
    <col min="2" max="3" width="4.25390625" style="81" customWidth="1"/>
    <col min="4" max="4" width="32.375" style="81" customWidth="1"/>
    <col min="5" max="19" width="15.625" style="81" customWidth="1"/>
    <col min="20" max="20" width="15.625" style="20" customWidth="1"/>
    <col min="21" max="48" width="10.625" style="81" customWidth="1"/>
    <col min="49" max="16384" width="9.00390625" style="81" customWidth="1"/>
  </cols>
  <sheetData>
    <row r="1" spans="1:11" ht="27.75" customHeight="1">
      <c r="A1" s="398" t="s">
        <v>50</v>
      </c>
      <c r="B1" s="398"/>
      <c r="C1" s="398"/>
      <c r="D1" s="398"/>
      <c r="E1" s="398"/>
      <c r="F1" s="398"/>
      <c r="G1" s="398"/>
      <c r="H1" s="398"/>
      <c r="I1" s="398"/>
      <c r="J1" s="398"/>
      <c r="K1" s="9"/>
    </row>
    <row r="2" spans="1:8" ht="10.5" customHeight="1">
      <c r="A2" s="1"/>
      <c r="B2" s="1"/>
      <c r="C2" s="1"/>
      <c r="D2" s="1"/>
      <c r="E2" s="1"/>
      <c r="F2" s="1"/>
      <c r="G2" s="1"/>
      <c r="H2" s="1"/>
    </row>
    <row r="3" ht="25.5" customHeight="1" thickBot="1">
      <c r="A3" s="3" t="s">
        <v>44</v>
      </c>
    </row>
    <row r="4" spans="1:20" ht="25.5" customHeight="1">
      <c r="A4" s="82"/>
      <c r="B4" s="83"/>
      <c r="C4" s="83"/>
      <c r="D4" s="84" t="s">
        <v>46</v>
      </c>
      <c r="E4" s="17" t="s">
        <v>42</v>
      </c>
      <c r="F4" s="17" t="s">
        <v>84</v>
      </c>
      <c r="G4" s="17" t="s">
        <v>82</v>
      </c>
      <c r="H4" s="17" t="s">
        <v>43</v>
      </c>
      <c r="I4" s="17" t="s">
        <v>298</v>
      </c>
      <c r="J4" s="17" t="s">
        <v>33</v>
      </c>
      <c r="K4" s="17" t="s">
        <v>86</v>
      </c>
      <c r="L4" s="17" t="s">
        <v>34</v>
      </c>
      <c r="M4" s="17" t="s">
        <v>35</v>
      </c>
      <c r="N4" s="17" t="s">
        <v>36</v>
      </c>
      <c r="O4" s="17" t="s">
        <v>37</v>
      </c>
      <c r="P4" s="17" t="s">
        <v>38</v>
      </c>
      <c r="Q4" s="17" t="s">
        <v>39</v>
      </c>
      <c r="R4" s="17" t="s">
        <v>40</v>
      </c>
      <c r="S4" s="26" t="s">
        <v>41</v>
      </c>
      <c r="T4" s="399" t="s">
        <v>60</v>
      </c>
    </row>
    <row r="5" spans="1:20" ht="25.5" customHeight="1" thickBot="1">
      <c r="A5" s="85" t="s">
        <v>45</v>
      </c>
      <c r="B5" s="86"/>
      <c r="C5" s="86"/>
      <c r="D5" s="87"/>
      <c r="E5" s="30" t="s">
        <v>294</v>
      </c>
      <c r="F5" s="30" t="s">
        <v>295</v>
      </c>
      <c r="G5" s="30" t="s">
        <v>296</v>
      </c>
      <c r="H5" s="30" t="s">
        <v>297</v>
      </c>
      <c r="I5" s="30" t="s">
        <v>299</v>
      </c>
      <c r="J5" s="30" t="s">
        <v>300</v>
      </c>
      <c r="K5" s="30" t="s">
        <v>301</v>
      </c>
      <c r="L5" s="30" t="s">
        <v>302</v>
      </c>
      <c r="M5" s="30" t="s">
        <v>303</v>
      </c>
      <c r="N5" s="30" t="s">
        <v>304</v>
      </c>
      <c r="O5" s="30" t="s">
        <v>305</v>
      </c>
      <c r="P5" s="30" t="s">
        <v>306</v>
      </c>
      <c r="Q5" s="30" t="s">
        <v>307</v>
      </c>
      <c r="R5" s="30" t="s">
        <v>308</v>
      </c>
      <c r="S5" s="31" t="s">
        <v>309</v>
      </c>
      <c r="T5" s="400"/>
    </row>
    <row r="6" spans="1:20" ht="25.5" customHeight="1">
      <c r="A6" s="5" t="s">
        <v>205</v>
      </c>
      <c r="B6" s="88"/>
      <c r="C6" s="88"/>
      <c r="D6" s="89"/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8"/>
      <c r="T6" s="269"/>
    </row>
    <row r="7" spans="1:20" ht="25.5" customHeight="1">
      <c r="A7" s="90" t="s">
        <v>206</v>
      </c>
      <c r="B7" s="91"/>
      <c r="C7" s="91"/>
      <c r="D7" s="92"/>
      <c r="E7" s="270">
        <v>34425</v>
      </c>
      <c r="F7" s="271"/>
      <c r="G7" s="271">
        <v>39533</v>
      </c>
      <c r="H7" s="271">
        <v>31429</v>
      </c>
      <c r="I7" s="271">
        <v>39778</v>
      </c>
      <c r="J7" s="271">
        <v>33470</v>
      </c>
      <c r="K7" s="272"/>
      <c r="L7" s="272" t="s">
        <v>207</v>
      </c>
      <c r="M7" s="271">
        <v>31341</v>
      </c>
      <c r="N7" s="271"/>
      <c r="O7" s="271">
        <v>32842</v>
      </c>
      <c r="P7" s="271">
        <v>43556</v>
      </c>
      <c r="Q7" s="271">
        <v>27015</v>
      </c>
      <c r="R7" s="271">
        <v>33613</v>
      </c>
      <c r="S7" s="273">
        <v>32832</v>
      </c>
      <c r="T7" s="274"/>
    </row>
    <row r="8" spans="1:20" ht="25.5" customHeight="1">
      <c r="A8" s="93" t="s">
        <v>3</v>
      </c>
      <c r="B8" s="94"/>
      <c r="C8" s="94"/>
      <c r="D8" s="95"/>
      <c r="E8" s="275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7"/>
      <c r="T8" s="274"/>
    </row>
    <row r="9" spans="1:20" s="20" customFormat="1" ht="25.5" customHeight="1">
      <c r="A9" s="32"/>
      <c r="B9" s="38" t="s">
        <v>208</v>
      </c>
      <c r="C9" s="65"/>
      <c r="D9" s="66"/>
      <c r="E9" s="278">
        <v>11142677</v>
      </c>
      <c r="F9" s="279">
        <v>0</v>
      </c>
      <c r="G9" s="280">
        <v>6481655</v>
      </c>
      <c r="H9" s="280">
        <v>13788059</v>
      </c>
      <c r="I9" s="280">
        <v>340966</v>
      </c>
      <c r="J9" s="280">
        <v>6805516</v>
      </c>
      <c r="K9" s="279">
        <v>0</v>
      </c>
      <c r="L9" s="280">
        <v>78351347</v>
      </c>
      <c r="M9" s="280">
        <v>13592780</v>
      </c>
      <c r="N9" s="279">
        <v>0</v>
      </c>
      <c r="O9" s="280">
        <v>7568386</v>
      </c>
      <c r="P9" s="280">
        <v>16650000</v>
      </c>
      <c r="Q9" s="280">
        <v>34561711</v>
      </c>
      <c r="R9" s="280">
        <v>11949037</v>
      </c>
      <c r="S9" s="281">
        <v>6009000</v>
      </c>
      <c r="T9" s="282">
        <f>SUM(E9:S9)</f>
        <v>207241134</v>
      </c>
    </row>
    <row r="10" spans="1:20" s="20" customFormat="1" ht="25.5" customHeight="1">
      <c r="A10" s="32"/>
      <c r="B10" s="34" t="s">
        <v>209</v>
      </c>
      <c r="C10" s="35"/>
      <c r="D10" s="36"/>
      <c r="E10" s="283">
        <v>932979</v>
      </c>
      <c r="F10" s="284">
        <v>0</v>
      </c>
      <c r="G10" s="285">
        <v>990264</v>
      </c>
      <c r="H10" s="285">
        <v>1960645</v>
      </c>
      <c r="I10" s="285">
        <v>31104</v>
      </c>
      <c r="J10" s="285">
        <v>178051</v>
      </c>
      <c r="K10" s="284">
        <v>0</v>
      </c>
      <c r="L10" s="285">
        <v>5017511</v>
      </c>
      <c r="M10" s="285">
        <v>934504</v>
      </c>
      <c r="N10" s="284">
        <v>0</v>
      </c>
      <c r="O10" s="285">
        <v>600799</v>
      </c>
      <c r="P10" s="285">
        <v>910446</v>
      </c>
      <c r="Q10" s="285">
        <v>1938843</v>
      </c>
      <c r="R10" s="285">
        <v>686693</v>
      </c>
      <c r="S10" s="286">
        <v>658000</v>
      </c>
      <c r="T10" s="287">
        <f>SUM(E10:S10)</f>
        <v>14839839</v>
      </c>
    </row>
    <row r="11" spans="1:20" s="20" customFormat="1" ht="25.5" customHeight="1">
      <c r="A11" s="32"/>
      <c r="B11" s="405"/>
      <c r="C11" s="406"/>
      <c r="D11" s="96" t="s">
        <v>210</v>
      </c>
      <c r="E11" s="288">
        <v>139687</v>
      </c>
      <c r="F11" s="289">
        <v>0</v>
      </c>
      <c r="G11" s="290">
        <v>158202</v>
      </c>
      <c r="H11" s="290">
        <v>130992</v>
      </c>
      <c r="I11" s="290">
        <v>4454</v>
      </c>
      <c r="J11" s="290">
        <v>31280</v>
      </c>
      <c r="K11" s="289">
        <v>0</v>
      </c>
      <c r="L11" s="290">
        <v>448825</v>
      </c>
      <c r="M11" s="290">
        <v>83436</v>
      </c>
      <c r="N11" s="289">
        <v>0</v>
      </c>
      <c r="O11" s="290">
        <v>49211</v>
      </c>
      <c r="P11" s="290">
        <v>113621</v>
      </c>
      <c r="Q11" s="290">
        <v>124374</v>
      </c>
      <c r="R11" s="290">
        <v>63514</v>
      </c>
      <c r="S11" s="291">
        <v>52706</v>
      </c>
      <c r="T11" s="292">
        <f>SUM(E11:S11)</f>
        <v>1400302</v>
      </c>
    </row>
    <row r="12" spans="1:20" s="20" customFormat="1" ht="25.5" customHeight="1">
      <c r="A12" s="32"/>
      <c r="B12" s="38" t="s">
        <v>211</v>
      </c>
      <c r="C12" s="65"/>
      <c r="D12" s="66"/>
      <c r="E12" s="278">
        <v>11943</v>
      </c>
      <c r="F12" s="279">
        <v>0</v>
      </c>
      <c r="G12" s="280">
        <v>6545</v>
      </c>
      <c r="H12" s="280">
        <v>7032</v>
      </c>
      <c r="I12" s="280">
        <v>10962</v>
      </c>
      <c r="J12" s="280">
        <v>38222</v>
      </c>
      <c r="K12" s="279">
        <v>0</v>
      </c>
      <c r="L12" s="280">
        <v>15616</v>
      </c>
      <c r="M12" s="280">
        <v>14545</v>
      </c>
      <c r="N12" s="279">
        <v>0</v>
      </c>
      <c r="O12" s="280">
        <v>12597</v>
      </c>
      <c r="P12" s="280">
        <v>18287</v>
      </c>
      <c r="Q12" s="280">
        <v>17826</v>
      </c>
      <c r="R12" s="280">
        <v>17401</v>
      </c>
      <c r="S12" s="281">
        <v>9132</v>
      </c>
      <c r="T12" s="282">
        <f>SUM(E12:S12)</f>
        <v>180108</v>
      </c>
    </row>
    <row r="13" spans="1:20" s="20" customFormat="1" ht="25.5" customHeight="1">
      <c r="A13" s="32"/>
      <c r="B13" s="34" t="s">
        <v>212</v>
      </c>
      <c r="C13" s="35"/>
      <c r="D13" s="36"/>
      <c r="E13" s="293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5"/>
      <c r="T13" s="296"/>
    </row>
    <row r="14" spans="1:20" s="20" customFormat="1" ht="25.5" customHeight="1">
      <c r="A14" s="32"/>
      <c r="B14" s="39"/>
      <c r="C14" s="401" t="s">
        <v>213</v>
      </c>
      <c r="D14" s="402"/>
      <c r="E14" s="288">
        <v>7094633</v>
      </c>
      <c r="F14" s="289">
        <v>0</v>
      </c>
      <c r="G14" s="290">
        <v>624835</v>
      </c>
      <c r="H14" s="290">
        <v>12252881</v>
      </c>
      <c r="I14" s="289">
        <v>176093</v>
      </c>
      <c r="J14" s="290">
        <v>6805516</v>
      </c>
      <c r="K14" s="289">
        <v>0</v>
      </c>
      <c r="L14" s="290">
        <v>47607410</v>
      </c>
      <c r="M14" s="290">
        <v>13570231</v>
      </c>
      <c r="N14" s="289">
        <v>0</v>
      </c>
      <c r="O14" s="290">
        <v>6946956</v>
      </c>
      <c r="P14" s="289">
        <v>0</v>
      </c>
      <c r="Q14" s="290">
        <v>22631984</v>
      </c>
      <c r="R14" s="290">
        <v>11675956</v>
      </c>
      <c r="S14" s="291">
        <v>3355373</v>
      </c>
      <c r="T14" s="292">
        <f>SUM(E14:S14)</f>
        <v>132741868</v>
      </c>
    </row>
    <row r="15" spans="1:20" s="20" customFormat="1" ht="25.5" customHeight="1">
      <c r="A15" s="32"/>
      <c r="B15" s="39"/>
      <c r="C15" s="403" t="s">
        <v>214</v>
      </c>
      <c r="D15" s="404"/>
      <c r="E15" s="297">
        <v>644094</v>
      </c>
      <c r="F15" s="298">
        <v>0</v>
      </c>
      <c r="G15" s="299">
        <v>104152</v>
      </c>
      <c r="H15" s="299">
        <v>1758093</v>
      </c>
      <c r="I15" s="298">
        <v>11891</v>
      </c>
      <c r="J15" s="299">
        <v>178051</v>
      </c>
      <c r="K15" s="298">
        <v>0</v>
      </c>
      <c r="L15" s="299">
        <v>3485567</v>
      </c>
      <c r="M15" s="299">
        <v>934504</v>
      </c>
      <c r="N15" s="298">
        <v>0</v>
      </c>
      <c r="O15" s="299">
        <v>543584</v>
      </c>
      <c r="P15" s="298">
        <v>0</v>
      </c>
      <c r="Q15" s="299">
        <v>1490978</v>
      </c>
      <c r="R15" s="299">
        <v>686693</v>
      </c>
      <c r="S15" s="300">
        <v>263595</v>
      </c>
      <c r="T15" s="301">
        <f>SUM(E15:S15)</f>
        <v>10101202</v>
      </c>
    </row>
    <row r="16" spans="1:20" s="20" customFormat="1" ht="25.5" customHeight="1">
      <c r="A16" s="32"/>
      <c r="B16" s="39"/>
      <c r="C16" s="97" t="s">
        <v>215</v>
      </c>
      <c r="D16" s="98"/>
      <c r="E16" s="302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4"/>
      <c r="T16" s="305"/>
    </row>
    <row r="17" spans="1:20" s="20" customFormat="1" ht="25.5" customHeight="1">
      <c r="A17" s="32"/>
      <c r="B17" s="39"/>
      <c r="C17" s="51"/>
      <c r="D17" s="59" t="s">
        <v>213</v>
      </c>
      <c r="E17" s="306">
        <v>175827</v>
      </c>
      <c r="F17" s="307">
        <v>0</v>
      </c>
      <c r="G17" s="308">
        <v>36771</v>
      </c>
      <c r="H17" s="308">
        <v>137415</v>
      </c>
      <c r="I17" s="307">
        <v>103746</v>
      </c>
      <c r="J17" s="307">
        <v>0</v>
      </c>
      <c r="K17" s="307">
        <v>0</v>
      </c>
      <c r="L17" s="308">
        <v>1728162</v>
      </c>
      <c r="M17" s="307">
        <v>0</v>
      </c>
      <c r="N17" s="307">
        <v>0</v>
      </c>
      <c r="O17" s="308">
        <v>138991</v>
      </c>
      <c r="P17" s="307">
        <v>0</v>
      </c>
      <c r="Q17" s="308">
        <v>81137</v>
      </c>
      <c r="R17" s="308">
        <v>0</v>
      </c>
      <c r="S17" s="309">
        <v>38118</v>
      </c>
      <c r="T17" s="310">
        <f>SUM(E17:S17)</f>
        <v>2440167</v>
      </c>
    </row>
    <row r="18" spans="1:20" s="20" customFormat="1" ht="25.5" customHeight="1">
      <c r="A18" s="32"/>
      <c r="B18" s="44"/>
      <c r="C18" s="53"/>
      <c r="D18" s="96" t="s">
        <v>214</v>
      </c>
      <c r="E18" s="288">
        <v>14424</v>
      </c>
      <c r="F18" s="289">
        <v>0</v>
      </c>
      <c r="G18" s="290">
        <v>5038</v>
      </c>
      <c r="H18" s="290">
        <v>19570</v>
      </c>
      <c r="I18" s="289">
        <v>11891</v>
      </c>
      <c r="J18" s="289">
        <v>0</v>
      </c>
      <c r="K18" s="289">
        <v>0</v>
      </c>
      <c r="L18" s="290">
        <v>73085</v>
      </c>
      <c r="M18" s="289">
        <v>0</v>
      </c>
      <c r="N18" s="289">
        <v>0</v>
      </c>
      <c r="O18" s="290">
        <v>4592</v>
      </c>
      <c r="P18" s="289">
        <v>0</v>
      </c>
      <c r="Q18" s="290">
        <v>14246</v>
      </c>
      <c r="R18" s="290">
        <v>0</v>
      </c>
      <c r="S18" s="291">
        <v>6775</v>
      </c>
      <c r="T18" s="292">
        <f>SUM(E18:S18)</f>
        <v>149621</v>
      </c>
    </row>
    <row r="19" spans="1:20" s="20" customFormat="1" ht="25.5" customHeight="1">
      <c r="A19" s="32"/>
      <c r="B19" s="34" t="s">
        <v>216</v>
      </c>
      <c r="C19" s="35"/>
      <c r="D19" s="36"/>
      <c r="E19" s="293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5"/>
      <c r="T19" s="296"/>
    </row>
    <row r="20" spans="1:20" s="20" customFormat="1" ht="25.5" customHeight="1">
      <c r="A20" s="32"/>
      <c r="B20" s="39"/>
      <c r="C20" s="407" t="s">
        <v>213</v>
      </c>
      <c r="D20" s="408"/>
      <c r="E20" s="306">
        <v>4048044</v>
      </c>
      <c r="F20" s="307">
        <v>0</v>
      </c>
      <c r="G20" s="308">
        <v>5856820</v>
      </c>
      <c r="H20" s="308">
        <v>1535178</v>
      </c>
      <c r="I20" s="308">
        <v>164873</v>
      </c>
      <c r="J20" s="307">
        <v>0</v>
      </c>
      <c r="K20" s="307">
        <v>0</v>
      </c>
      <c r="L20" s="308">
        <v>30743937</v>
      </c>
      <c r="M20" s="308">
        <v>22549</v>
      </c>
      <c r="N20" s="307">
        <v>0</v>
      </c>
      <c r="O20" s="308">
        <v>621430</v>
      </c>
      <c r="P20" s="308">
        <v>16650000</v>
      </c>
      <c r="Q20" s="308">
        <v>11929727</v>
      </c>
      <c r="R20" s="308">
        <v>273081</v>
      </c>
      <c r="S20" s="309">
        <v>2653627</v>
      </c>
      <c r="T20" s="310">
        <f>SUM(E20:S20)</f>
        <v>74499266</v>
      </c>
    </row>
    <row r="21" spans="1:20" s="20" customFormat="1" ht="25.5" customHeight="1">
      <c r="A21" s="67"/>
      <c r="B21" s="44"/>
      <c r="C21" s="409" t="s">
        <v>214</v>
      </c>
      <c r="D21" s="410"/>
      <c r="E21" s="288">
        <v>288885</v>
      </c>
      <c r="F21" s="289">
        <v>0</v>
      </c>
      <c r="G21" s="290">
        <v>886112</v>
      </c>
      <c r="H21" s="290">
        <v>202552</v>
      </c>
      <c r="I21" s="290">
        <v>19213</v>
      </c>
      <c r="J21" s="289">
        <v>0</v>
      </c>
      <c r="K21" s="289">
        <v>0</v>
      </c>
      <c r="L21" s="290">
        <v>1531944</v>
      </c>
      <c r="M21" s="289">
        <v>0</v>
      </c>
      <c r="N21" s="289">
        <v>0</v>
      </c>
      <c r="O21" s="290">
        <v>57215</v>
      </c>
      <c r="P21" s="290">
        <v>910446</v>
      </c>
      <c r="Q21" s="290">
        <v>447865</v>
      </c>
      <c r="R21" s="290">
        <v>0</v>
      </c>
      <c r="S21" s="291">
        <v>394405</v>
      </c>
      <c r="T21" s="292">
        <f>SUM(E21:S21)</f>
        <v>4738637</v>
      </c>
    </row>
    <row r="22" spans="1:20" s="20" customFormat="1" ht="25.5" customHeight="1">
      <c r="A22" s="68" t="s">
        <v>217</v>
      </c>
      <c r="B22" s="35"/>
      <c r="C22" s="35"/>
      <c r="D22" s="36"/>
      <c r="E22" s="293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5"/>
      <c r="T22" s="296"/>
    </row>
    <row r="23" spans="1:20" s="20" customFormat="1" ht="25.5" customHeight="1">
      <c r="A23" s="32"/>
      <c r="B23" s="41" t="s">
        <v>218</v>
      </c>
      <c r="C23" s="42"/>
      <c r="D23" s="43"/>
      <c r="E23" s="311">
        <v>0</v>
      </c>
      <c r="F23" s="307">
        <v>0</v>
      </c>
      <c r="G23" s="307">
        <v>0</v>
      </c>
      <c r="H23" s="312">
        <v>0</v>
      </c>
      <c r="I23" s="307">
        <v>1</v>
      </c>
      <c r="J23" s="307">
        <v>0</v>
      </c>
      <c r="K23" s="307">
        <v>0</v>
      </c>
      <c r="L23" s="312">
        <v>11</v>
      </c>
      <c r="M23" s="307">
        <v>0</v>
      </c>
      <c r="N23" s="307">
        <v>0</v>
      </c>
      <c r="O23" s="307">
        <v>0</v>
      </c>
      <c r="P23" s="307">
        <v>0</v>
      </c>
      <c r="Q23" s="312">
        <v>9</v>
      </c>
      <c r="R23" s="307">
        <v>4</v>
      </c>
      <c r="S23" s="313">
        <v>0</v>
      </c>
      <c r="T23" s="310">
        <f>SUM(E23:S23)</f>
        <v>25</v>
      </c>
    </row>
    <row r="24" spans="1:20" s="20" customFormat="1" ht="25.5" customHeight="1">
      <c r="A24" s="32"/>
      <c r="B24" s="41" t="s">
        <v>219</v>
      </c>
      <c r="C24" s="42"/>
      <c r="D24" s="43"/>
      <c r="E24" s="311">
        <v>0</v>
      </c>
      <c r="F24" s="307">
        <v>0</v>
      </c>
      <c r="G24" s="307">
        <v>0</v>
      </c>
      <c r="H24" s="312">
        <v>5</v>
      </c>
      <c r="I24" s="307">
        <v>1</v>
      </c>
      <c r="J24" s="307">
        <v>0</v>
      </c>
      <c r="K24" s="307">
        <v>0</v>
      </c>
      <c r="L24" s="312">
        <v>12</v>
      </c>
      <c r="M24" s="307">
        <v>0</v>
      </c>
      <c r="N24" s="307">
        <v>0</v>
      </c>
      <c r="O24" s="307">
        <v>0</v>
      </c>
      <c r="P24" s="307">
        <v>0</v>
      </c>
      <c r="Q24" s="312">
        <v>3</v>
      </c>
      <c r="R24" s="307">
        <v>0</v>
      </c>
      <c r="S24" s="313">
        <v>2</v>
      </c>
      <c r="T24" s="310">
        <f>SUM(E24:S24)</f>
        <v>23</v>
      </c>
    </row>
    <row r="25" spans="1:20" s="20" customFormat="1" ht="25.5" customHeight="1" thickBot="1">
      <c r="A25" s="27"/>
      <c r="B25" s="99" t="s">
        <v>220</v>
      </c>
      <c r="C25" s="100"/>
      <c r="D25" s="101"/>
      <c r="E25" s="314">
        <v>0</v>
      </c>
      <c r="F25" s="315">
        <v>0</v>
      </c>
      <c r="G25" s="315">
        <v>0</v>
      </c>
      <c r="H25" s="316">
        <v>5</v>
      </c>
      <c r="I25" s="315">
        <v>2</v>
      </c>
      <c r="J25" s="315">
        <v>0</v>
      </c>
      <c r="K25" s="315">
        <v>0</v>
      </c>
      <c r="L25" s="316">
        <v>23</v>
      </c>
      <c r="M25" s="315">
        <v>0</v>
      </c>
      <c r="N25" s="315">
        <v>0</v>
      </c>
      <c r="O25" s="315">
        <v>0</v>
      </c>
      <c r="P25" s="315">
        <v>0</v>
      </c>
      <c r="Q25" s="316">
        <v>12</v>
      </c>
      <c r="R25" s="315">
        <v>4</v>
      </c>
      <c r="S25" s="317">
        <v>2</v>
      </c>
      <c r="T25" s="318">
        <f>SUM(E25:S25)</f>
        <v>48</v>
      </c>
    </row>
    <row r="26" spans="1:20" s="20" customFormat="1" ht="25.5" customHeight="1">
      <c r="A26" s="2" t="s">
        <v>221</v>
      </c>
      <c r="B26" s="102"/>
      <c r="C26" s="102"/>
      <c r="D26" s="103"/>
      <c r="E26" s="319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1"/>
      <c r="T26" s="322"/>
    </row>
    <row r="27" spans="1:20" s="107" customFormat="1" ht="25.5" customHeight="1">
      <c r="A27" s="104" t="s">
        <v>206</v>
      </c>
      <c r="B27" s="105"/>
      <c r="C27" s="105"/>
      <c r="D27" s="106"/>
      <c r="E27" s="323"/>
      <c r="F27" s="324"/>
      <c r="G27" s="324"/>
      <c r="H27" s="324"/>
      <c r="I27" s="325"/>
      <c r="J27" s="324"/>
      <c r="K27" s="324">
        <v>39173</v>
      </c>
      <c r="L27" s="324"/>
      <c r="M27" s="324"/>
      <c r="N27" s="324">
        <v>35521</v>
      </c>
      <c r="O27" s="324"/>
      <c r="P27" s="324"/>
      <c r="Q27" s="324"/>
      <c r="R27" s="326"/>
      <c r="S27" s="327"/>
      <c r="T27" s="274"/>
    </row>
    <row r="28" spans="1:20" s="107" customFormat="1" ht="25.5" customHeight="1">
      <c r="A28" s="108" t="s">
        <v>3</v>
      </c>
      <c r="B28" s="109"/>
      <c r="C28" s="109"/>
      <c r="D28" s="110"/>
      <c r="E28" s="328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276"/>
      <c r="S28" s="277"/>
      <c r="T28" s="274"/>
    </row>
    <row r="29" spans="1:20" s="20" customFormat="1" ht="25.5" customHeight="1">
      <c r="A29" s="32"/>
      <c r="B29" s="38" t="s">
        <v>208</v>
      </c>
      <c r="C29" s="65"/>
      <c r="D29" s="66"/>
      <c r="E29" s="330">
        <v>0</v>
      </c>
      <c r="F29" s="279">
        <v>0</v>
      </c>
      <c r="G29" s="279">
        <v>0</v>
      </c>
      <c r="H29" s="279">
        <v>0</v>
      </c>
      <c r="I29" s="279">
        <v>0</v>
      </c>
      <c r="J29" s="279">
        <v>0</v>
      </c>
      <c r="K29" s="280">
        <v>1283620</v>
      </c>
      <c r="L29" s="279">
        <v>0</v>
      </c>
      <c r="M29" s="279">
        <v>0</v>
      </c>
      <c r="N29" s="280">
        <v>739643</v>
      </c>
      <c r="O29" s="279">
        <v>0</v>
      </c>
      <c r="P29" s="279">
        <v>0</v>
      </c>
      <c r="Q29" s="279">
        <v>0</v>
      </c>
      <c r="R29" s="279">
        <v>0</v>
      </c>
      <c r="S29" s="331">
        <v>0</v>
      </c>
      <c r="T29" s="282">
        <f>SUM(E29:S29)</f>
        <v>2023263</v>
      </c>
    </row>
    <row r="30" spans="1:20" ht="25.5" customHeight="1">
      <c r="A30" s="111"/>
      <c r="B30" s="112" t="s">
        <v>209</v>
      </c>
      <c r="C30" s="91"/>
      <c r="D30" s="92"/>
      <c r="E30" s="330">
        <v>0</v>
      </c>
      <c r="F30" s="279">
        <v>0</v>
      </c>
      <c r="G30" s="279">
        <v>0</v>
      </c>
      <c r="H30" s="279">
        <v>0</v>
      </c>
      <c r="I30" s="279">
        <v>0</v>
      </c>
      <c r="J30" s="279">
        <v>0</v>
      </c>
      <c r="K30" s="280">
        <v>121855</v>
      </c>
      <c r="L30" s="279">
        <v>0</v>
      </c>
      <c r="M30" s="279">
        <v>0</v>
      </c>
      <c r="N30" s="280">
        <v>59311</v>
      </c>
      <c r="O30" s="279">
        <v>0</v>
      </c>
      <c r="P30" s="279">
        <v>0</v>
      </c>
      <c r="Q30" s="279">
        <v>0</v>
      </c>
      <c r="R30" s="279">
        <v>0</v>
      </c>
      <c r="S30" s="331">
        <v>0</v>
      </c>
      <c r="T30" s="282">
        <f>SUM(E30:S30)</f>
        <v>181166</v>
      </c>
    </row>
    <row r="31" spans="1:20" ht="25.5" customHeight="1">
      <c r="A31" s="111"/>
      <c r="B31" s="112" t="s">
        <v>222</v>
      </c>
      <c r="C31" s="91"/>
      <c r="D31" s="92"/>
      <c r="E31" s="330">
        <v>0</v>
      </c>
      <c r="F31" s="279">
        <v>0</v>
      </c>
      <c r="G31" s="279">
        <v>0</v>
      </c>
      <c r="H31" s="279">
        <v>0</v>
      </c>
      <c r="I31" s="279">
        <v>0</v>
      </c>
      <c r="J31" s="279">
        <v>0</v>
      </c>
      <c r="K31" s="280">
        <v>10534</v>
      </c>
      <c r="L31" s="279">
        <v>0</v>
      </c>
      <c r="M31" s="279">
        <v>0</v>
      </c>
      <c r="N31" s="280">
        <v>12471</v>
      </c>
      <c r="O31" s="279">
        <v>0</v>
      </c>
      <c r="P31" s="279">
        <v>0</v>
      </c>
      <c r="Q31" s="279">
        <v>0</v>
      </c>
      <c r="R31" s="332">
        <v>0</v>
      </c>
      <c r="S31" s="333">
        <v>0</v>
      </c>
      <c r="T31" s="282">
        <f>SUM(E31:S31)</f>
        <v>23005</v>
      </c>
    </row>
    <row r="32" spans="1:20" ht="25.5" customHeight="1">
      <c r="A32" s="111"/>
      <c r="B32" s="112" t="s">
        <v>223</v>
      </c>
      <c r="C32" s="91"/>
      <c r="D32" s="92"/>
      <c r="E32" s="330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  <c r="K32" s="280">
        <v>84371</v>
      </c>
      <c r="L32" s="279">
        <v>0</v>
      </c>
      <c r="M32" s="279">
        <v>0</v>
      </c>
      <c r="N32" s="280">
        <v>36069</v>
      </c>
      <c r="O32" s="279">
        <v>0</v>
      </c>
      <c r="P32" s="279">
        <v>0</v>
      </c>
      <c r="Q32" s="279">
        <v>0</v>
      </c>
      <c r="R32" s="332">
        <v>0</v>
      </c>
      <c r="S32" s="333">
        <v>0</v>
      </c>
      <c r="T32" s="282">
        <f>SUM(E32:S32)</f>
        <v>120440</v>
      </c>
    </row>
    <row r="33" spans="1:20" ht="25.5" customHeight="1">
      <c r="A33" s="111"/>
      <c r="B33" s="112" t="s">
        <v>315</v>
      </c>
      <c r="C33" s="91"/>
      <c r="D33" s="92"/>
      <c r="E33" s="330">
        <v>0</v>
      </c>
      <c r="F33" s="279">
        <v>0</v>
      </c>
      <c r="G33" s="279">
        <v>0</v>
      </c>
      <c r="H33" s="279">
        <v>0</v>
      </c>
      <c r="I33" s="279">
        <v>0</v>
      </c>
      <c r="J33" s="279">
        <v>0</v>
      </c>
      <c r="K33" s="280">
        <v>20400</v>
      </c>
      <c r="L33" s="279">
        <v>0</v>
      </c>
      <c r="M33" s="279">
        <v>0</v>
      </c>
      <c r="N33" s="280">
        <v>39679</v>
      </c>
      <c r="O33" s="279">
        <v>0</v>
      </c>
      <c r="P33" s="279">
        <v>0</v>
      </c>
      <c r="Q33" s="279">
        <v>0</v>
      </c>
      <c r="R33" s="332">
        <v>0</v>
      </c>
      <c r="S33" s="333">
        <v>0</v>
      </c>
      <c r="T33" s="282">
        <f>SUM(E33:S33)</f>
        <v>60079</v>
      </c>
    </row>
    <row r="34" spans="1:20" ht="25.5" customHeight="1">
      <c r="A34" s="111"/>
      <c r="B34" s="34" t="s">
        <v>224</v>
      </c>
      <c r="C34" s="35"/>
      <c r="D34" s="36"/>
      <c r="E34" s="293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334"/>
      <c r="S34" s="335"/>
      <c r="T34" s="296"/>
    </row>
    <row r="35" spans="1:20" s="20" customFormat="1" ht="25.5" customHeight="1">
      <c r="A35" s="32"/>
      <c r="B35" s="39"/>
      <c r="C35" s="407" t="s">
        <v>213</v>
      </c>
      <c r="D35" s="408"/>
      <c r="E35" s="336">
        <v>0</v>
      </c>
      <c r="F35" s="307">
        <v>0</v>
      </c>
      <c r="G35" s="307">
        <v>0</v>
      </c>
      <c r="H35" s="307">
        <v>0</v>
      </c>
      <c r="I35" s="307">
        <v>0</v>
      </c>
      <c r="J35" s="307">
        <v>0</v>
      </c>
      <c r="K35" s="308">
        <v>1283620</v>
      </c>
      <c r="L35" s="307">
        <v>0</v>
      </c>
      <c r="M35" s="307">
        <v>0</v>
      </c>
      <c r="N35" s="308">
        <v>739643</v>
      </c>
      <c r="O35" s="307">
        <v>0</v>
      </c>
      <c r="P35" s="307">
        <v>0</v>
      </c>
      <c r="Q35" s="307">
        <v>0</v>
      </c>
      <c r="R35" s="307">
        <v>0</v>
      </c>
      <c r="S35" s="313">
        <v>0</v>
      </c>
      <c r="T35" s="310">
        <f>SUM(E35:S35)</f>
        <v>2023263</v>
      </c>
    </row>
    <row r="36" spans="1:20" s="20" customFormat="1" ht="25.5" customHeight="1">
      <c r="A36" s="32"/>
      <c r="B36" s="39"/>
      <c r="C36" s="407" t="s">
        <v>214</v>
      </c>
      <c r="D36" s="408"/>
      <c r="E36" s="336">
        <v>0</v>
      </c>
      <c r="F36" s="307">
        <v>0</v>
      </c>
      <c r="G36" s="307">
        <v>0</v>
      </c>
      <c r="H36" s="307">
        <v>0</v>
      </c>
      <c r="I36" s="307">
        <v>0</v>
      </c>
      <c r="J36" s="307">
        <v>0</v>
      </c>
      <c r="K36" s="308">
        <v>121855</v>
      </c>
      <c r="L36" s="307">
        <v>0</v>
      </c>
      <c r="M36" s="307">
        <v>0</v>
      </c>
      <c r="N36" s="308">
        <v>59311</v>
      </c>
      <c r="O36" s="307">
        <v>0</v>
      </c>
      <c r="P36" s="307">
        <v>0</v>
      </c>
      <c r="Q36" s="307">
        <v>0</v>
      </c>
      <c r="R36" s="307">
        <v>0</v>
      </c>
      <c r="S36" s="313">
        <v>0</v>
      </c>
      <c r="T36" s="310">
        <f>SUM(E36:S36)</f>
        <v>181166</v>
      </c>
    </row>
    <row r="37" spans="1:20" s="20" customFormat="1" ht="25.5" customHeight="1">
      <c r="A37" s="32"/>
      <c r="B37" s="39"/>
      <c r="C37" s="113" t="s">
        <v>215</v>
      </c>
      <c r="D37" s="33"/>
      <c r="E37" s="302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4"/>
      <c r="T37" s="305"/>
    </row>
    <row r="38" spans="1:20" s="20" customFormat="1" ht="25.5" customHeight="1">
      <c r="A38" s="32"/>
      <c r="B38" s="39"/>
      <c r="C38" s="51"/>
      <c r="D38" s="59" t="s">
        <v>213</v>
      </c>
      <c r="E38" s="336">
        <v>0</v>
      </c>
      <c r="F38" s="307">
        <v>0</v>
      </c>
      <c r="G38" s="307">
        <v>0</v>
      </c>
      <c r="H38" s="307">
        <v>0</v>
      </c>
      <c r="I38" s="307">
        <v>0</v>
      </c>
      <c r="J38" s="307">
        <v>0</v>
      </c>
      <c r="K38" s="308">
        <v>0</v>
      </c>
      <c r="L38" s="307">
        <v>0</v>
      </c>
      <c r="M38" s="307">
        <v>0</v>
      </c>
      <c r="N38" s="307">
        <v>0</v>
      </c>
      <c r="O38" s="307">
        <v>0</v>
      </c>
      <c r="P38" s="307">
        <v>0</v>
      </c>
      <c r="Q38" s="307">
        <v>0</v>
      </c>
      <c r="R38" s="307">
        <v>0</v>
      </c>
      <c r="S38" s="313">
        <v>0</v>
      </c>
      <c r="T38" s="310">
        <f>SUM(E38:S38)</f>
        <v>0</v>
      </c>
    </row>
    <row r="39" spans="1:20" s="20" customFormat="1" ht="25.5" customHeight="1">
      <c r="A39" s="32"/>
      <c r="B39" s="44"/>
      <c r="C39" s="53"/>
      <c r="D39" s="96" t="s">
        <v>214</v>
      </c>
      <c r="E39" s="337">
        <v>0</v>
      </c>
      <c r="F39" s="289">
        <v>0</v>
      </c>
      <c r="G39" s="289">
        <v>0</v>
      </c>
      <c r="H39" s="289">
        <v>0</v>
      </c>
      <c r="I39" s="289">
        <v>0</v>
      </c>
      <c r="J39" s="289">
        <v>0</v>
      </c>
      <c r="K39" s="290">
        <v>0</v>
      </c>
      <c r="L39" s="289">
        <v>0</v>
      </c>
      <c r="M39" s="289">
        <v>0</v>
      </c>
      <c r="N39" s="289">
        <v>0</v>
      </c>
      <c r="O39" s="289">
        <v>0</v>
      </c>
      <c r="P39" s="289">
        <v>0</v>
      </c>
      <c r="Q39" s="289">
        <v>0</v>
      </c>
      <c r="R39" s="289">
        <v>0</v>
      </c>
      <c r="S39" s="338">
        <v>0</v>
      </c>
      <c r="T39" s="292">
        <f>SUM(E39:S39)</f>
        <v>0</v>
      </c>
    </row>
    <row r="40" spans="1:20" s="20" customFormat="1" ht="25.5" customHeight="1">
      <c r="A40" s="32"/>
      <c r="B40" s="34" t="s">
        <v>225</v>
      </c>
      <c r="C40" s="35"/>
      <c r="D40" s="36"/>
      <c r="E40" s="293">
        <v>0</v>
      </c>
      <c r="F40" s="294">
        <v>0</v>
      </c>
      <c r="G40" s="294">
        <v>0</v>
      </c>
      <c r="H40" s="294">
        <v>0</v>
      </c>
      <c r="I40" s="294">
        <v>0</v>
      </c>
      <c r="J40" s="294">
        <v>0</v>
      </c>
      <c r="K40" s="294">
        <v>0</v>
      </c>
      <c r="L40" s="294">
        <v>0</v>
      </c>
      <c r="M40" s="294">
        <v>0</v>
      </c>
      <c r="N40" s="294">
        <v>0</v>
      </c>
      <c r="O40" s="294">
        <v>0</v>
      </c>
      <c r="P40" s="294">
        <v>0</v>
      </c>
      <c r="Q40" s="294">
        <v>0</v>
      </c>
      <c r="R40" s="294">
        <v>0</v>
      </c>
      <c r="S40" s="295">
        <v>0</v>
      </c>
      <c r="T40" s="296"/>
    </row>
    <row r="41" spans="1:20" s="20" customFormat="1" ht="25.5" customHeight="1">
      <c r="A41" s="32"/>
      <c r="B41" s="39"/>
      <c r="C41" s="407" t="s">
        <v>213</v>
      </c>
      <c r="D41" s="408"/>
      <c r="E41" s="336">
        <v>0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0</v>
      </c>
      <c r="M41" s="307">
        <v>0</v>
      </c>
      <c r="N41" s="307">
        <v>0</v>
      </c>
      <c r="O41" s="307">
        <v>0</v>
      </c>
      <c r="P41" s="307">
        <v>0</v>
      </c>
      <c r="Q41" s="307">
        <v>0</v>
      </c>
      <c r="R41" s="307">
        <v>0</v>
      </c>
      <c r="S41" s="313">
        <v>0</v>
      </c>
      <c r="T41" s="310">
        <f>SUM(E41:S41)</f>
        <v>0</v>
      </c>
    </row>
    <row r="42" spans="1:20" s="20" customFormat="1" ht="25.5" customHeight="1">
      <c r="A42" s="67"/>
      <c r="B42" s="44"/>
      <c r="C42" s="409" t="s">
        <v>214</v>
      </c>
      <c r="D42" s="410"/>
      <c r="E42" s="337">
        <v>0</v>
      </c>
      <c r="F42" s="289">
        <v>0</v>
      </c>
      <c r="G42" s="289">
        <v>0</v>
      </c>
      <c r="H42" s="289">
        <v>0</v>
      </c>
      <c r="I42" s="289">
        <v>0</v>
      </c>
      <c r="J42" s="289">
        <v>0</v>
      </c>
      <c r="K42" s="289">
        <v>0</v>
      </c>
      <c r="L42" s="289">
        <v>0</v>
      </c>
      <c r="M42" s="289">
        <v>0</v>
      </c>
      <c r="N42" s="289">
        <v>0</v>
      </c>
      <c r="O42" s="289">
        <v>0</v>
      </c>
      <c r="P42" s="289">
        <v>0</v>
      </c>
      <c r="Q42" s="289">
        <v>0</v>
      </c>
      <c r="R42" s="289">
        <v>0</v>
      </c>
      <c r="S42" s="338">
        <v>0</v>
      </c>
      <c r="T42" s="292">
        <f>SUM(E42:S42)</f>
        <v>0</v>
      </c>
    </row>
    <row r="43" spans="1:20" s="20" customFormat="1" ht="25.5" customHeight="1">
      <c r="A43" s="68" t="s">
        <v>226</v>
      </c>
      <c r="B43" s="35"/>
      <c r="C43" s="35"/>
      <c r="D43" s="36"/>
      <c r="E43" s="339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1"/>
      <c r="T43" s="274"/>
    </row>
    <row r="44" spans="1:20" s="20" customFormat="1" ht="25.5" customHeight="1">
      <c r="A44" s="32"/>
      <c r="B44" s="34" t="s">
        <v>227</v>
      </c>
      <c r="C44" s="35"/>
      <c r="D44" s="36"/>
      <c r="E44" s="293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5"/>
      <c r="T44" s="296"/>
    </row>
    <row r="45" spans="1:20" s="20" customFormat="1" ht="25.5" customHeight="1">
      <c r="A45" s="32"/>
      <c r="B45" s="39"/>
      <c r="C45" s="407" t="s">
        <v>228</v>
      </c>
      <c r="D45" s="408"/>
      <c r="E45" s="336">
        <v>0</v>
      </c>
      <c r="F45" s="307">
        <v>0</v>
      </c>
      <c r="G45" s="307">
        <v>0</v>
      </c>
      <c r="H45" s="307">
        <v>0</v>
      </c>
      <c r="I45" s="307">
        <v>0</v>
      </c>
      <c r="J45" s="307">
        <v>0</v>
      </c>
      <c r="K45" s="342">
        <v>0</v>
      </c>
      <c r="L45" s="307">
        <v>0</v>
      </c>
      <c r="M45" s="307">
        <v>0</v>
      </c>
      <c r="N45" s="308">
        <v>0</v>
      </c>
      <c r="O45" s="307">
        <v>0</v>
      </c>
      <c r="P45" s="307">
        <v>0</v>
      </c>
      <c r="Q45" s="307">
        <v>0</v>
      </c>
      <c r="R45" s="307">
        <v>0</v>
      </c>
      <c r="S45" s="313">
        <v>0</v>
      </c>
      <c r="T45" s="310">
        <f>SUM(E45:S45)</f>
        <v>0</v>
      </c>
    </row>
    <row r="46" spans="1:20" s="20" customFormat="1" ht="25.5" customHeight="1">
      <c r="A46" s="32"/>
      <c r="B46" s="39"/>
      <c r="C46" s="407" t="s">
        <v>229</v>
      </c>
      <c r="D46" s="408"/>
      <c r="E46" s="336">
        <v>0</v>
      </c>
      <c r="F46" s="307">
        <v>0</v>
      </c>
      <c r="G46" s="307">
        <v>0</v>
      </c>
      <c r="H46" s="307">
        <v>0</v>
      </c>
      <c r="I46" s="307">
        <v>0</v>
      </c>
      <c r="J46" s="307">
        <v>0</v>
      </c>
      <c r="K46" s="342">
        <v>0</v>
      </c>
      <c r="L46" s="307">
        <v>0</v>
      </c>
      <c r="M46" s="307">
        <v>0</v>
      </c>
      <c r="N46" s="308">
        <v>0</v>
      </c>
      <c r="O46" s="307">
        <v>0</v>
      </c>
      <c r="P46" s="307">
        <v>0</v>
      </c>
      <c r="Q46" s="307">
        <v>0</v>
      </c>
      <c r="R46" s="307">
        <v>0</v>
      </c>
      <c r="S46" s="313">
        <v>0</v>
      </c>
      <c r="T46" s="310">
        <f>SUM(E46:S46)</f>
        <v>0</v>
      </c>
    </row>
    <row r="47" spans="1:20" s="20" customFormat="1" ht="25.5" customHeight="1">
      <c r="A47" s="32"/>
      <c r="B47" s="39"/>
      <c r="C47" s="407" t="s">
        <v>230</v>
      </c>
      <c r="D47" s="408"/>
      <c r="E47" s="336">
        <v>0</v>
      </c>
      <c r="F47" s="307">
        <v>0</v>
      </c>
      <c r="G47" s="307">
        <v>0</v>
      </c>
      <c r="H47" s="307">
        <v>0</v>
      </c>
      <c r="I47" s="307">
        <v>0</v>
      </c>
      <c r="J47" s="307">
        <v>0</v>
      </c>
      <c r="K47" s="342">
        <v>0</v>
      </c>
      <c r="L47" s="307">
        <v>0</v>
      </c>
      <c r="M47" s="307">
        <v>0</v>
      </c>
      <c r="N47" s="308">
        <v>0</v>
      </c>
      <c r="O47" s="307">
        <v>0</v>
      </c>
      <c r="P47" s="307">
        <v>0</v>
      </c>
      <c r="Q47" s="307">
        <v>0</v>
      </c>
      <c r="R47" s="307">
        <v>0</v>
      </c>
      <c r="S47" s="313">
        <v>0</v>
      </c>
      <c r="T47" s="310">
        <f>SUM(E47:S47)</f>
        <v>0</v>
      </c>
    </row>
    <row r="48" spans="1:20" s="20" customFormat="1" ht="25.5" customHeight="1">
      <c r="A48" s="32"/>
      <c r="B48" s="44"/>
      <c r="C48" s="401" t="s">
        <v>231</v>
      </c>
      <c r="D48" s="402"/>
      <c r="E48" s="337">
        <v>0</v>
      </c>
      <c r="F48" s="289">
        <v>0</v>
      </c>
      <c r="G48" s="289">
        <v>0</v>
      </c>
      <c r="H48" s="289">
        <v>0</v>
      </c>
      <c r="I48" s="343">
        <v>0</v>
      </c>
      <c r="J48" s="289">
        <v>0</v>
      </c>
      <c r="K48" s="344">
        <v>0</v>
      </c>
      <c r="L48" s="289">
        <v>0</v>
      </c>
      <c r="M48" s="289">
        <v>0</v>
      </c>
      <c r="N48" s="343">
        <v>0</v>
      </c>
      <c r="O48" s="289">
        <v>0</v>
      </c>
      <c r="P48" s="289">
        <v>0</v>
      </c>
      <c r="Q48" s="289">
        <v>0</v>
      </c>
      <c r="R48" s="289">
        <v>0</v>
      </c>
      <c r="S48" s="338">
        <v>0</v>
      </c>
      <c r="T48" s="345"/>
    </row>
    <row r="49" spans="1:20" s="20" customFormat="1" ht="25.5" customHeight="1">
      <c r="A49" s="32"/>
      <c r="B49" s="34" t="s">
        <v>232</v>
      </c>
      <c r="C49" s="35"/>
      <c r="D49" s="36"/>
      <c r="E49" s="293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5"/>
      <c r="T49" s="296"/>
    </row>
    <row r="50" spans="1:20" s="20" customFormat="1" ht="25.5" customHeight="1">
      <c r="A50" s="32"/>
      <c r="B50" s="39"/>
      <c r="C50" s="407" t="s">
        <v>233</v>
      </c>
      <c r="D50" s="408"/>
      <c r="E50" s="336">
        <v>0</v>
      </c>
      <c r="F50" s="307">
        <v>0</v>
      </c>
      <c r="G50" s="307">
        <v>0</v>
      </c>
      <c r="H50" s="307">
        <v>0</v>
      </c>
      <c r="I50" s="307">
        <v>0</v>
      </c>
      <c r="J50" s="307">
        <v>0</v>
      </c>
      <c r="K50" s="308">
        <v>37484</v>
      </c>
      <c r="L50" s="307">
        <v>0</v>
      </c>
      <c r="M50" s="307">
        <v>0</v>
      </c>
      <c r="N50" s="308">
        <v>25958</v>
      </c>
      <c r="O50" s="307">
        <v>0</v>
      </c>
      <c r="P50" s="307">
        <v>0</v>
      </c>
      <c r="Q50" s="307">
        <v>0</v>
      </c>
      <c r="R50" s="307">
        <v>0</v>
      </c>
      <c r="S50" s="313">
        <v>0</v>
      </c>
      <c r="T50" s="310">
        <f>SUM(E50:S50)</f>
        <v>63442</v>
      </c>
    </row>
    <row r="51" spans="1:20" s="20" customFormat="1" ht="25.5" customHeight="1">
      <c r="A51" s="32"/>
      <c r="B51" s="39"/>
      <c r="C51" s="407" t="s">
        <v>234</v>
      </c>
      <c r="D51" s="408"/>
      <c r="E51" s="346">
        <v>0</v>
      </c>
      <c r="F51" s="347">
        <v>0</v>
      </c>
      <c r="G51" s="347">
        <v>0</v>
      </c>
      <c r="H51" s="347">
        <v>0</v>
      </c>
      <c r="I51" s="347">
        <v>0</v>
      </c>
      <c r="J51" s="347">
        <v>0</v>
      </c>
      <c r="K51" s="308">
        <v>84371</v>
      </c>
      <c r="L51" s="347">
        <v>0</v>
      </c>
      <c r="M51" s="347">
        <v>0</v>
      </c>
      <c r="N51" s="308">
        <v>30630</v>
      </c>
      <c r="O51" s="347">
        <v>0</v>
      </c>
      <c r="P51" s="347">
        <v>0</v>
      </c>
      <c r="Q51" s="347">
        <v>0</v>
      </c>
      <c r="R51" s="307">
        <v>0</v>
      </c>
      <c r="S51" s="313">
        <v>0</v>
      </c>
      <c r="T51" s="310">
        <f>SUM(E51:S51)</f>
        <v>115001</v>
      </c>
    </row>
    <row r="52" spans="1:20" s="20" customFormat="1" ht="25.5" customHeight="1">
      <c r="A52" s="67"/>
      <c r="B52" s="44"/>
      <c r="C52" s="409" t="s">
        <v>235</v>
      </c>
      <c r="D52" s="410"/>
      <c r="E52" s="337">
        <v>0</v>
      </c>
      <c r="F52" s="289">
        <v>0</v>
      </c>
      <c r="G52" s="289">
        <v>0</v>
      </c>
      <c r="H52" s="289">
        <v>0</v>
      </c>
      <c r="I52" s="289">
        <v>0</v>
      </c>
      <c r="J52" s="289">
        <v>0</v>
      </c>
      <c r="K52" s="289">
        <v>0</v>
      </c>
      <c r="L52" s="289">
        <v>0</v>
      </c>
      <c r="M52" s="289">
        <v>0</v>
      </c>
      <c r="N52" s="290">
        <v>2723</v>
      </c>
      <c r="O52" s="289">
        <v>0</v>
      </c>
      <c r="P52" s="289">
        <v>0</v>
      </c>
      <c r="Q52" s="289">
        <v>0</v>
      </c>
      <c r="R52" s="289">
        <v>0</v>
      </c>
      <c r="S52" s="338">
        <v>0</v>
      </c>
      <c r="T52" s="292">
        <f>SUM(E52:S52)</f>
        <v>2723</v>
      </c>
    </row>
    <row r="53" spans="1:20" s="20" customFormat="1" ht="25.5" customHeight="1">
      <c r="A53" s="68" t="s">
        <v>236</v>
      </c>
      <c r="B53" s="35"/>
      <c r="C53" s="35"/>
      <c r="D53" s="36"/>
      <c r="E53" s="293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5"/>
      <c r="T53" s="296"/>
    </row>
    <row r="54" spans="1:20" s="20" customFormat="1" ht="25.5" customHeight="1">
      <c r="A54" s="32"/>
      <c r="B54" s="41" t="s">
        <v>218</v>
      </c>
      <c r="C54" s="42"/>
      <c r="D54" s="43"/>
      <c r="E54" s="336">
        <v>0</v>
      </c>
      <c r="F54" s="307">
        <v>0</v>
      </c>
      <c r="G54" s="307">
        <v>0</v>
      </c>
      <c r="H54" s="307">
        <v>0</v>
      </c>
      <c r="I54" s="307">
        <v>0</v>
      </c>
      <c r="J54" s="307">
        <v>0</v>
      </c>
      <c r="K54" s="307">
        <v>3</v>
      </c>
      <c r="L54" s="307">
        <v>0</v>
      </c>
      <c r="M54" s="307">
        <v>0</v>
      </c>
      <c r="N54" s="307">
        <v>0</v>
      </c>
      <c r="O54" s="307">
        <v>0</v>
      </c>
      <c r="P54" s="307">
        <v>0</v>
      </c>
      <c r="Q54" s="307">
        <v>0</v>
      </c>
      <c r="R54" s="307">
        <v>0</v>
      </c>
      <c r="S54" s="313">
        <v>0</v>
      </c>
      <c r="T54" s="310">
        <f>SUM(E54:S54)</f>
        <v>3</v>
      </c>
    </row>
    <row r="55" spans="1:20" s="20" customFormat="1" ht="25.5" customHeight="1">
      <c r="A55" s="32"/>
      <c r="B55" s="41" t="s">
        <v>219</v>
      </c>
      <c r="C55" s="42"/>
      <c r="D55" s="43"/>
      <c r="E55" s="336">
        <v>0</v>
      </c>
      <c r="F55" s="307">
        <v>0</v>
      </c>
      <c r="G55" s="307">
        <v>0</v>
      </c>
      <c r="H55" s="307">
        <v>0</v>
      </c>
      <c r="I55" s="307">
        <v>0</v>
      </c>
      <c r="J55" s="307">
        <v>0</v>
      </c>
      <c r="K55" s="307">
        <v>0</v>
      </c>
      <c r="L55" s="307">
        <v>0</v>
      </c>
      <c r="M55" s="307">
        <v>0</v>
      </c>
      <c r="N55" s="307">
        <v>0</v>
      </c>
      <c r="O55" s="307">
        <v>0</v>
      </c>
      <c r="P55" s="307">
        <v>0</v>
      </c>
      <c r="Q55" s="307">
        <v>0</v>
      </c>
      <c r="R55" s="307">
        <v>0</v>
      </c>
      <c r="S55" s="313">
        <v>0</v>
      </c>
      <c r="T55" s="310">
        <f>SUM(E55:S55)</f>
        <v>0</v>
      </c>
    </row>
    <row r="56" spans="1:20" s="20" customFormat="1" ht="25.5" customHeight="1" thickBot="1">
      <c r="A56" s="27"/>
      <c r="B56" s="99" t="s">
        <v>220</v>
      </c>
      <c r="C56" s="100"/>
      <c r="D56" s="101"/>
      <c r="E56" s="348">
        <v>0</v>
      </c>
      <c r="F56" s="315">
        <v>0</v>
      </c>
      <c r="G56" s="315">
        <v>0</v>
      </c>
      <c r="H56" s="315">
        <v>0</v>
      </c>
      <c r="I56" s="315">
        <v>0</v>
      </c>
      <c r="J56" s="315">
        <v>0</v>
      </c>
      <c r="K56" s="315">
        <v>3</v>
      </c>
      <c r="L56" s="315">
        <v>0</v>
      </c>
      <c r="M56" s="315">
        <v>0</v>
      </c>
      <c r="N56" s="315">
        <v>0</v>
      </c>
      <c r="O56" s="315">
        <v>0</v>
      </c>
      <c r="P56" s="315">
        <v>0</v>
      </c>
      <c r="Q56" s="315">
        <v>0</v>
      </c>
      <c r="R56" s="315">
        <v>0</v>
      </c>
      <c r="S56" s="317">
        <v>0</v>
      </c>
      <c r="T56" s="318">
        <f>SUM(E56:S56)</f>
        <v>3</v>
      </c>
    </row>
    <row r="57" spans="1:20" s="20" customFormat="1" ht="25.5" customHeight="1">
      <c r="A57" s="2" t="s">
        <v>237</v>
      </c>
      <c r="B57" s="102"/>
      <c r="C57" s="102"/>
      <c r="D57" s="103"/>
      <c r="E57" s="319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1"/>
      <c r="T57" s="322"/>
    </row>
    <row r="58" spans="1:20" s="107" customFormat="1" ht="25.5" customHeight="1">
      <c r="A58" s="115" t="s">
        <v>206</v>
      </c>
      <c r="B58" s="116"/>
      <c r="C58" s="116"/>
      <c r="D58" s="117"/>
      <c r="E58" s="270"/>
      <c r="F58" s="271">
        <v>40787</v>
      </c>
      <c r="G58" s="271"/>
      <c r="H58" s="271"/>
      <c r="I58" s="271"/>
      <c r="J58" s="271"/>
      <c r="K58" s="271"/>
      <c r="L58" s="271">
        <v>39538</v>
      </c>
      <c r="M58" s="271"/>
      <c r="N58" s="271"/>
      <c r="O58" s="271"/>
      <c r="P58" s="271"/>
      <c r="Q58" s="271"/>
      <c r="R58" s="271"/>
      <c r="S58" s="273"/>
      <c r="T58" s="274"/>
    </row>
    <row r="59" spans="1:20" s="107" customFormat="1" ht="25.5" customHeight="1">
      <c r="A59" s="118" t="s">
        <v>3</v>
      </c>
      <c r="B59" s="119"/>
      <c r="C59" s="119"/>
      <c r="D59" s="120"/>
      <c r="E59" s="275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7"/>
      <c r="T59" s="274"/>
    </row>
    <row r="60" spans="1:20" s="20" customFormat="1" ht="25.5" customHeight="1">
      <c r="A60" s="32"/>
      <c r="B60" s="38" t="s">
        <v>208</v>
      </c>
      <c r="C60" s="65"/>
      <c r="D60" s="66"/>
      <c r="E60" s="330">
        <v>0</v>
      </c>
      <c r="F60" s="280">
        <v>3972742</v>
      </c>
      <c r="G60" s="279">
        <v>0</v>
      </c>
      <c r="H60" s="279">
        <v>0</v>
      </c>
      <c r="I60" s="279">
        <v>0</v>
      </c>
      <c r="J60" s="279">
        <v>0</v>
      </c>
      <c r="K60" s="279">
        <v>0</v>
      </c>
      <c r="L60" s="280">
        <v>4676372</v>
      </c>
      <c r="M60" s="279">
        <v>0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331">
        <v>0</v>
      </c>
      <c r="T60" s="282">
        <f>SUM(E60:S60)</f>
        <v>8649114</v>
      </c>
    </row>
    <row r="61" spans="1:20" s="20" customFormat="1" ht="25.5" customHeight="1">
      <c r="A61" s="32"/>
      <c r="B61" s="112" t="s">
        <v>209</v>
      </c>
      <c r="C61" s="91"/>
      <c r="D61" s="66"/>
      <c r="E61" s="330">
        <v>0</v>
      </c>
      <c r="F61" s="280">
        <v>8688</v>
      </c>
      <c r="G61" s="279">
        <v>0</v>
      </c>
      <c r="H61" s="279">
        <v>0</v>
      </c>
      <c r="I61" s="279">
        <v>0</v>
      </c>
      <c r="J61" s="279">
        <v>0</v>
      </c>
      <c r="K61" s="279">
        <v>0</v>
      </c>
      <c r="L61" s="280">
        <v>7403</v>
      </c>
      <c r="M61" s="279">
        <v>0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331">
        <v>0</v>
      </c>
      <c r="T61" s="282">
        <f>SUM(E61:S61)</f>
        <v>16091</v>
      </c>
    </row>
    <row r="62" spans="1:20" s="20" customFormat="1" ht="25.5" customHeight="1">
      <c r="A62" s="32"/>
      <c r="B62" s="112" t="s">
        <v>222</v>
      </c>
      <c r="C62" s="91"/>
      <c r="D62" s="66"/>
      <c r="E62" s="330">
        <v>0</v>
      </c>
      <c r="F62" s="280">
        <v>457000</v>
      </c>
      <c r="G62" s="279">
        <v>0</v>
      </c>
      <c r="H62" s="279">
        <v>0</v>
      </c>
      <c r="I62" s="279">
        <v>0</v>
      </c>
      <c r="J62" s="279">
        <v>0</v>
      </c>
      <c r="K62" s="279">
        <v>0</v>
      </c>
      <c r="L62" s="280">
        <v>631686</v>
      </c>
      <c r="M62" s="279">
        <v>0</v>
      </c>
      <c r="N62" s="279">
        <v>0</v>
      </c>
      <c r="O62" s="279">
        <v>0</v>
      </c>
      <c r="P62" s="279">
        <v>0</v>
      </c>
      <c r="Q62" s="279">
        <v>0</v>
      </c>
      <c r="R62" s="279">
        <v>0</v>
      </c>
      <c r="S62" s="331">
        <v>0</v>
      </c>
      <c r="T62" s="282">
        <f>SUM(E62:S62)</f>
        <v>1088686</v>
      </c>
    </row>
    <row r="63" spans="1:20" s="20" customFormat="1" ht="25.5" customHeight="1">
      <c r="A63" s="32"/>
      <c r="B63" s="112" t="s">
        <v>223</v>
      </c>
      <c r="C63" s="91"/>
      <c r="D63" s="66"/>
      <c r="E63" s="330">
        <v>0</v>
      </c>
      <c r="F63" s="280">
        <v>7714</v>
      </c>
      <c r="G63" s="279">
        <v>0</v>
      </c>
      <c r="H63" s="279">
        <v>0</v>
      </c>
      <c r="I63" s="279">
        <v>0</v>
      </c>
      <c r="J63" s="279">
        <v>0</v>
      </c>
      <c r="K63" s="279">
        <v>0</v>
      </c>
      <c r="L63" s="280">
        <v>7403</v>
      </c>
      <c r="M63" s="279">
        <v>0</v>
      </c>
      <c r="N63" s="279">
        <v>0</v>
      </c>
      <c r="O63" s="279">
        <v>0</v>
      </c>
      <c r="P63" s="279">
        <v>0</v>
      </c>
      <c r="Q63" s="279">
        <v>0</v>
      </c>
      <c r="R63" s="279">
        <v>0</v>
      </c>
      <c r="S63" s="331">
        <v>0</v>
      </c>
      <c r="T63" s="282">
        <f>SUM(E63:S63)</f>
        <v>15117</v>
      </c>
    </row>
    <row r="64" spans="1:20" s="20" customFormat="1" ht="25.5" customHeight="1">
      <c r="A64" s="32"/>
      <c r="B64" s="112" t="s">
        <v>315</v>
      </c>
      <c r="C64" s="91"/>
      <c r="D64" s="66"/>
      <c r="E64" s="330">
        <v>0</v>
      </c>
      <c r="F64" s="280">
        <v>453000</v>
      </c>
      <c r="G64" s="279">
        <v>0</v>
      </c>
      <c r="H64" s="279">
        <v>0</v>
      </c>
      <c r="I64" s="279">
        <v>0</v>
      </c>
      <c r="J64" s="279">
        <v>0</v>
      </c>
      <c r="K64" s="279">
        <v>0</v>
      </c>
      <c r="L64" s="280">
        <v>322135</v>
      </c>
      <c r="M64" s="279">
        <v>0</v>
      </c>
      <c r="N64" s="279">
        <v>0</v>
      </c>
      <c r="O64" s="279">
        <v>0</v>
      </c>
      <c r="P64" s="279">
        <v>0</v>
      </c>
      <c r="Q64" s="279">
        <v>0</v>
      </c>
      <c r="R64" s="279">
        <v>0</v>
      </c>
      <c r="S64" s="331">
        <v>0</v>
      </c>
      <c r="T64" s="282">
        <f>SUM(E64:S64)</f>
        <v>775135</v>
      </c>
    </row>
    <row r="65" spans="1:20" s="20" customFormat="1" ht="25.5" customHeight="1">
      <c r="A65" s="32"/>
      <c r="B65" s="34" t="s">
        <v>224</v>
      </c>
      <c r="C65" s="35"/>
      <c r="D65" s="36"/>
      <c r="E65" s="293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5"/>
      <c r="T65" s="296"/>
    </row>
    <row r="66" spans="1:20" s="20" customFormat="1" ht="25.5" customHeight="1">
      <c r="A66" s="32"/>
      <c r="B66" s="39"/>
      <c r="C66" s="407" t="s">
        <v>213</v>
      </c>
      <c r="D66" s="408"/>
      <c r="E66" s="336">
        <v>0</v>
      </c>
      <c r="F66" s="307">
        <v>0</v>
      </c>
      <c r="G66" s="307">
        <v>0</v>
      </c>
      <c r="H66" s="307">
        <v>0</v>
      </c>
      <c r="I66" s="307">
        <v>0</v>
      </c>
      <c r="J66" s="307">
        <v>0</v>
      </c>
      <c r="K66" s="307">
        <v>0</v>
      </c>
      <c r="L66" s="308">
        <v>2673259</v>
      </c>
      <c r="M66" s="307">
        <v>0</v>
      </c>
      <c r="N66" s="307">
        <v>0</v>
      </c>
      <c r="O66" s="307">
        <v>0</v>
      </c>
      <c r="P66" s="307">
        <v>0</v>
      </c>
      <c r="Q66" s="307">
        <v>0</v>
      </c>
      <c r="R66" s="307">
        <v>0</v>
      </c>
      <c r="S66" s="313">
        <v>0</v>
      </c>
      <c r="T66" s="310">
        <f>SUM(E66:S66)</f>
        <v>2673259</v>
      </c>
    </row>
    <row r="67" spans="1:20" s="20" customFormat="1" ht="25.5" customHeight="1">
      <c r="A67" s="32"/>
      <c r="B67" s="39"/>
      <c r="C67" s="407" t="s">
        <v>214</v>
      </c>
      <c r="D67" s="408"/>
      <c r="E67" s="336">
        <v>0</v>
      </c>
      <c r="F67" s="307">
        <v>0</v>
      </c>
      <c r="G67" s="307">
        <v>0</v>
      </c>
      <c r="H67" s="307">
        <v>0</v>
      </c>
      <c r="I67" s="307">
        <v>0</v>
      </c>
      <c r="J67" s="307">
        <v>0</v>
      </c>
      <c r="K67" s="307">
        <v>0</v>
      </c>
      <c r="L67" s="308">
        <v>7403</v>
      </c>
      <c r="M67" s="307">
        <v>0</v>
      </c>
      <c r="N67" s="307">
        <v>0</v>
      </c>
      <c r="O67" s="307">
        <v>0</v>
      </c>
      <c r="P67" s="307">
        <v>0</v>
      </c>
      <c r="Q67" s="307">
        <v>0</v>
      </c>
      <c r="R67" s="307">
        <v>0</v>
      </c>
      <c r="S67" s="313">
        <v>0</v>
      </c>
      <c r="T67" s="310">
        <f>SUM(E67:S67)</f>
        <v>7403</v>
      </c>
    </row>
    <row r="68" spans="1:20" s="20" customFormat="1" ht="25.5" customHeight="1">
      <c r="A68" s="32"/>
      <c r="B68" s="39"/>
      <c r="C68" s="113" t="s">
        <v>215</v>
      </c>
      <c r="D68" s="33"/>
      <c r="E68" s="349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1"/>
      <c r="T68" s="352"/>
    </row>
    <row r="69" spans="1:20" s="20" customFormat="1" ht="25.5" customHeight="1">
      <c r="A69" s="32"/>
      <c r="B69" s="39"/>
      <c r="C69" s="51"/>
      <c r="D69" s="59" t="s">
        <v>213</v>
      </c>
      <c r="E69" s="330">
        <v>0</v>
      </c>
      <c r="F69" s="279">
        <v>0</v>
      </c>
      <c r="G69" s="279">
        <v>0</v>
      </c>
      <c r="H69" s="279">
        <v>0</v>
      </c>
      <c r="I69" s="279">
        <v>0</v>
      </c>
      <c r="J69" s="279">
        <v>0</v>
      </c>
      <c r="K69" s="279">
        <v>0</v>
      </c>
      <c r="L69" s="280">
        <v>1403353</v>
      </c>
      <c r="M69" s="279">
        <v>0</v>
      </c>
      <c r="N69" s="279">
        <v>0</v>
      </c>
      <c r="O69" s="279">
        <v>0</v>
      </c>
      <c r="P69" s="279">
        <v>0</v>
      </c>
      <c r="Q69" s="279">
        <v>0</v>
      </c>
      <c r="R69" s="279">
        <v>0</v>
      </c>
      <c r="S69" s="331">
        <v>0</v>
      </c>
      <c r="T69" s="282">
        <f>SUM(E69:S69)</f>
        <v>1403353</v>
      </c>
    </row>
    <row r="70" spans="1:20" s="20" customFormat="1" ht="25.5" customHeight="1">
      <c r="A70" s="32"/>
      <c r="B70" s="44"/>
      <c r="C70" s="53"/>
      <c r="D70" s="96" t="s">
        <v>214</v>
      </c>
      <c r="E70" s="330">
        <v>0</v>
      </c>
      <c r="F70" s="279">
        <v>0</v>
      </c>
      <c r="G70" s="279">
        <v>0</v>
      </c>
      <c r="H70" s="279">
        <v>0</v>
      </c>
      <c r="I70" s="279">
        <v>0</v>
      </c>
      <c r="J70" s="279">
        <v>0</v>
      </c>
      <c r="K70" s="279">
        <v>0</v>
      </c>
      <c r="L70" s="353">
        <v>4469</v>
      </c>
      <c r="M70" s="279">
        <v>0</v>
      </c>
      <c r="N70" s="279">
        <v>0</v>
      </c>
      <c r="O70" s="279">
        <v>0</v>
      </c>
      <c r="P70" s="279">
        <v>0</v>
      </c>
      <c r="Q70" s="279">
        <v>0</v>
      </c>
      <c r="R70" s="279">
        <v>0</v>
      </c>
      <c r="S70" s="331">
        <v>0</v>
      </c>
      <c r="T70" s="282">
        <f>SUM(E70:S70)</f>
        <v>4469</v>
      </c>
    </row>
    <row r="71" spans="1:20" s="20" customFormat="1" ht="25.5" customHeight="1">
      <c r="A71" s="32"/>
      <c r="B71" s="34" t="s">
        <v>225</v>
      </c>
      <c r="C71" s="35"/>
      <c r="D71" s="33"/>
      <c r="E71" s="293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5"/>
      <c r="T71" s="296"/>
    </row>
    <row r="72" spans="1:20" s="20" customFormat="1" ht="25.5" customHeight="1">
      <c r="A72" s="32"/>
      <c r="B72" s="39"/>
      <c r="C72" s="411" t="s">
        <v>213</v>
      </c>
      <c r="D72" s="412"/>
      <c r="E72" s="336">
        <v>0</v>
      </c>
      <c r="F72" s="308">
        <v>3972742</v>
      </c>
      <c r="G72" s="307">
        <v>0</v>
      </c>
      <c r="H72" s="307">
        <v>0</v>
      </c>
      <c r="I72" s="307">
        <v>0</v>
      </c>
      <c r="J72" s="307">
        <v>0</v>
      </c>
      <c r="K72" s="307">
        <v>0</v>
      </c>
      <c r="L72" s="308">
        <v>2003113</v>
      </c>
      <c r="M72" s="307">
        <v>0</v>
      </c>
      <c r="N72" s="307">
        <v>0</v>
      </c>
      <c r="O72" s="307">
        <v>0</v>
      </c>
      <c r="P72" s="307">
        <v>0</v>
      </c>
      <c r="Q72" s="307">
        <v>0</v>
      </c>
      <c r="R72" s="307">
        <v>0</v>
      </c>
      <c r="S72" s="313">
        <v>0</v>
      </c>
      <c r="T72" s="310">
        <f>SUM(E72:S72)</f>
        <v>5975855</v>
      </c>
    </row>
    <row r="73" spans="1:20" s="20" customFormat="1" ht="25.5" customHeight="1">
      <c r="A73" s="67"/>
      <c r="B73" s="44"/>
      <c r="C73" s="401" t="s">
        <v>214</v>
      </c>
      <c r="D73" s="402"/>
      <c r="E73" s="337">
        <v>0</v>
      </c>
      <c r="F73" s="290">
        <v>8688</v>
      </c>
      <c r="G73" s="289">
        <v>0</v>
      </c>
      <c r="H73" s="289">
        <v>0</v>
      </c>
      <c r="I73" s="289">
        <v>0</v>
      </c>
      <c r="J73" s="289">
        <v>0</v>
      </c>
      <c r="K73" s="289">
        <v>0</v>
      </c>
      <c r="L73" s="290">
        <v>0</v>
      </c>
      <c r="M73" s="289">
        <v>0</v>
      </c>
      <c r="N73" s="289">
        <v>0</v>
      </c>
      <c r="O73" s="289">
        <v>0</v>
      </c>
      <c r="P73" s="289">
        <v>0</v>
      </c>
      <c r="Q73" s="289">
        <v>0</v>
      </c>
      <c r="R73" s="289">
        <v>0</v>
      </c>
      <c r="S73" s="338">
        <v>0</v>
      </c>
      <c r="T73" s="292">
        <f>SUM(E73:S73)</f>
        <v>8688</v>
      </c>
    </row>
    <row r="74" spans="1:20" s="20" customFormat="1" ht="25.5" customHeight="1">
      <c r="A74" s="68" t="s">
        <v>226</v>
      </c>
      <c r="B74" s="35"/>
      <c r="C74" s="35"/>
      <c r="D74" s="36"/>
      <c r="E74" s="339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1"/>
      <c r="T74" s="274"/>
    </row>
    <row r="75" spans="1:20" s="20" customFormat="1" ht="25.5" customHeight="1">
      <c r="A75" s="32"/>
      <c r="B75" s="34" t="s">
        <v>227</v>
      </c>
      <c r="C75" s="35"/>
      <c r="D75" s="36"/>
      <c r="E75" s="293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5"/>
      <c r="T75" s="296"/>
    </row>
    <row r="76" spans="1:20" s="20" customFormat="1" ht="25.5" customHeight="1">
      <c r="A76" s="32"/>
      <c r="B76" s="39"/>
      <c r="C76" s="407" t="s">
        <v>228</v>
      </c>
      <c r="D76" s="408"/>
      <c r="E76" s="336">
        <v>0</v>
      </c>
      <c r="F76" s="307">
        <v>0</v>
      </c>
      <c r="G76" s="307">
        <v>0</v>
      </c>
      <c r="H76" s="307">
        <v>0</v>
      </c>
      <c r="I76" s="307">
        <v>0</v>
      </c>
      <c r="J76" s="307">
        <v>0</v>
      </c>
      <c r="K76" s="307">
        <v>0</v>
      </c>
      <c r="L76" s="308">
        <v>5234</v>
      </c>
      <c r="M76" s="307">
        <v>0</v>
      </c>
      <c r="N76" s="307">
        <v>0</v>
      </c>
      <c r="O76" s="307">
        <v>0</v>
      </c>
      <c r="P76" s="307">
        <v>0</v>
      </c>
      <c r="Q76" s="307">
        <v>0</v>
      </c>
      <c r="R76" s="307">
        <v>0</v>
      </c>
      <c r="S76" s="313">
        <v>0</v>
      </c>
      <c r="T76" s="310">
        <f>SUM(E76:S76)</f>
        <v>5234</v>
      </c>
    </row>
    <row r="77" spans="1:20" s="20" customFormat="1" ht="25.5" customHeight="1">
      <c r="A77" s="32"/>
      <c r="B77" s="39"/>
      <c r="C77" s="407" t="s">
        <v>229</v>
      </c>
      <c r="D77" s="408"/>
      <c r="E77" s="336">
        <v>0</v>
      </c>
      <c r="F77" s="307">
        <v>0</v>
      </c>
      <c r="G77" s="307">
        <v>0</v>
      </c>
      <c r="H77" s="307">
        <v>0</v>
      </c>
      <c r="I77" s="307">
        <v>0</v>
      </c>
      <c r="J77" s="307">
        <v>0</v>
      </c>
      <c r="K77" s="307">
        <v>0</v>
      </c>
      <c r="L77" s="308">
        <v>1983067</v>
      </c>
      <c r="M77" s="307">
        <v>0</v>
      </c>
      <c r="N77" s="307">
        <v>0</v>
      </c>
      <c r="O77" s="307">
        <v>0</v>
      </c>
      <c r="P77" s="307">
        <v>0</v>
      </c>
      <c r="Q77" s="307">
        <v>0</v>
      </c>
      <c r="R77" s="307">
        <v>0</v>
      </c>
      <c r="S77" s="313">
        <v>0</v>
      </c>
      <c r="T77" s="310">
        <f>SUM(E77:S77)</f>
        <v>1983067</v>
      </c>
    </row>
    <row r="78" spans="1:20" s="20" customFormat="1" ht="25.5" customHeight="1">
      <c r="A78" s="32"/>
      <c r="B78" s="39"/>
      <c r="C78" s="407" t="s">
        <v>230</v>
      </c>
      <c r="D78" s="408"/>
      <c r="E78" s="336">
        <v>0</v>
      </c>
      <c r="F78" s="307">
        <v>0</v>
      </c>
      <c r="G78" s="307">
        <v>0</v>
      </c>
      <c r="H78" s="307">
        <v>0</v>
      </c>
      <c r="I78" s="307">
        <v>0</v>
      </c>
      <c r="J78" s="307">
        <v>0</v>
      </c>
      <c r="K78" s="307">
        <v>0</v>
      </c>
      <c r="L78" s="308">
        <v>378882</v>
      </c>
      <c r="M78" s="307">
        <v>0</v>
      </c>
      <c r="N78" s="307">
        <v>0</v>
      </c>
      <c r="O78" s="307">
        <v>0</v>
      </c>
      <c r="P78" s="307">
        <v>0</v>
      </c>
      <c r="Q78" s="307">
        <v>0</v>
      </c>
      <c r="R78" s="307">
        <v>0</v>
      </c>
      <c r="S78" s="313">
        <v>0</v>
      </c>
      <c r="T78" s="310">
        <f>SUM(E78:S78)</f>
        <v>378882</v>
      </c>
    </row>
    <row r="79" spans="1:20" s="20" customFormat="1" ht="25.5" customHeight="1">
      <c r="A79" s="32"/>
      <c r="B79" s="44"/>
      <c r="C79" s="401" t="s">
        <v>231</v>
      </c>
      <c r="D79" s="402"/>
      <c r="E79" s="354">
        <v>0</v>
      </c>
      <c r="F79" s="289">
        <v>0</v>
      </c>
      <c r="G79" s="289">
        <v>0</v>
      </c>
      <c r="H79" s="289">
        <v>0</v>
      </c>
      <c r="I79" s="289">
        <v>0</v>
      </c>
      <c r="J79" s="289">
        <v>0</v>
      </c>
      <c r="K79" s="289">
        <v>0</v>
      </c>
      <c r="L79" s="343" t="s">
        <v>319</v>
      </c>
      <c r="M79" s="289">
        <v>0</v>
      </c>
      <c r="N79" s="289">
        <v>0</v>
      </c>
      <c r="O79" s="289">
        <v>0</v>
      </c>
      <c r="P79" s="289">
        <v>0</v>
      </c>
      <c r="Q79" s="289">
        <v>0</v>
      </c>
      <c r="R79" s="289">
        <v>0</v>
      </c>
      <c r="S79" s="338">
        <v>0</v>
      </c>
      <c r="T79" s="345"/>
    </row>
    <row r="80" spans="1:20" s="20" customFormat="1" ht="25.5" customHeight="1">
      <c r="A80" s="32"/>
      <c r="B80" s="34" t="s">
        <v>232</v>
      </c>
      <c r="C80" s="35"/>
      <c r="D80" s="36"/>
      <c r="E80" s="293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5"/>
      <c r="T80" s="296"/>
    </row>
    <row r="81" spans="1:20" s="20" customFormat="1" ht="25.5" customHeight="1">
      <c r="A81" s="32"/>
      <c r="B81" s="39"/>
      <c r="C81" s="407" t="s">
        <v>233</v>
      </c>
      <c r="D81" s="408"/>
      <c r="E81" s="336">
        <v>0</v>
      </c>
      <c r="F81" s="307">
        <v>0</v>
      </c>
      <c r="G81" s="307">
        <v>0</v>
      </c>
      <c r="H81" s="307">
        <v>0</v>
      </c>
      <c r="I81" s="307">
        <v>0</v>
      </c>
      <c r="J81" s="307">
        <v>0</v>
      </c>
      <c r="K81" s="307">
        <v>0</v>
      </c>
      <c r="L81" s="307">
        <v>0</v>
      </c>
      <c r="M81" s="307">
        <v>0</v>
      </c>
      <c r="N81" s="307">
        <v>0</v>
      </c>
      <c r="O81" s="307">
        <v>0</v>
      </c>
      <c r="P81" s="307">
        <v>0</v>
      </c>
      <c r="Q81" s="307">
        <v>0</v>
      </c>
      <c r="R81" s="307">
        <v>0</v>
      </c>
      <c r="S81" s="313">
        <v>0</v>
      </c>
      <c r="T81" s="310">
        <f>SUM(E81:S81)</f>
        <v>0</v>
      </c>
    </row>
    <row r="82" spans="1:20" s="20" customFormat="1" ht="25.5" customHeight="1">
      <c r="A82" s="32"/>
      <c r="B82" s="39"/>
      <c r="C82" s="407" t="s">
        <v>234</v>
      </c>
      <c r="D82" s="408"/>
      <c r="E82" s="336">
        <v>0</v>
      </c>
      <c r="F82" s="307">
        <v>0</v>
      </c>
      <c r="G82" s="307">
        <v>0</v>
      </c>
      <c r="H82" s="307">
        <v>0</v>
      </c>
      <c r="I82" s="307">
        <v>0</v>
      </c>
      <c r="J82" s="307">
        <v>0</v>
      </c>
      <c r="K82" s="307">
        <v>0</v>
      </c>
      <c r="L82" s="308">
        <v>7403</v>
      </c>
      <c r="M82" s="307">
        <v>0</v>
      </c>
      <c r="N82" s="307">
        <v>0</v>
      </c>
      <c r="O82" s="307">
        <v>0</v>
      </c>
      <c r="P82" s="307">
        <v>0</v>
      </c>
      <c r="Q82" s="307">
        <v>0</v>
      </c>
      <c r="R82" s="307">
        <v>0</v>
      </c>
      <c r="S82" s="313">
        <v>0</v>
      </c>
      <c r="T82" s="310">
        <f>SUM(E82:S82)</f>
        <v>7403</v>
      </c>
    </row>
    <row r="83" spans="1:20" s="20" customFormat="1" ht="25.5" customHeight="1">
      <c r="A83" s="67"/>
      <c r="B83" s="44"/>
      <c r="C83" s="409" t="s">
        <v>235</v>
      </c>
      <c r="D83" s="410"/>
      <c r="E83" s="337">
        <v>0</v>
      </c>
      <c r="F83" s="289">
        <v>0</v>
      </c>
      <c r="G83" s="289">
        <v>0</v>
      </c>
      <c r="H83" s="289">
        <v>0</v>
      </c>
      <c r="I83" s="289">
        <v>0</v>
      </c>
      <c r="J83" s="289">
        <v>0</v>
      </c>
      <c r="K83" s="289">
        <v>0</v>
      </c>
      <c r="L83" s="290">
        <v>0</v>
      </c>
      <c r="M83" s="289">
        <v>0</v>
      </c>
      <c r="N83" s="289">
        <v>0</v>
      </c>
      <c r="O83" s="289">
        <v>0</v>
      </c>
      <c r="P83" s="289">
        <v>0</v>
      </c>
      <c r="Q83" s="289">
        <v>0</v>
      </c>
      <c r="R83" s="289">
        <v>0</v>
      </c>
      <c r="S83" s="338">
        <v>0</v>
      </c>
      <c r="T83" s="292">
        <f>SUM(E83:S83)</f>
        <v>0</v>
      </c>
    </row>
    <row r="84" spans="1:20" s="20" customFormat="1" ht="25.5" customHeight="1">
      <c r="A84" s="68" t="s">
        <v>236</v>
      </c>
      <c r="B84" s="35"/>
      <c r="C84" s="35"/>
      <c r="D84" s="36"/>
      <c r="E84" s="293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5"/>
      <c r="T84" s="296"/>
    </row>
    <row r="85" spans="1:20" s="20" customFormat="1" ht="25.5" customHeight="1">
      <c r="A85" s="32"/>
      <c r="B85" s="41" t="s">
        <v>218</v>
      </c>
      <c r="C85" s="42"/>
      <c r="D85" s="43"/>
      <c r="E85" s="336">
        <v>0</v>
      </c>
      <c r="F85" s="307">
        <v>0</v>
      </c>
      <c r="G85" s="307">
        <v>0</v>
      </c>
      <c r="H85" s="307">
        <v>0</v>
      </c>
      <c r="I85" s="307">
        <v>0</v>
      </c>
      <c r="J85" s="307">
        <v>0</v>
      </c>
      <c r="K85" s="307">
        <v>0</v>
      </c>
      <c r="L85" s="312">
        <v>2</v>
      </c>
      <c r="M85" s="307">
        <v>0</v>
      </c>
      <c r="N85" s="307">
        <v>0</v>
      </c>
      <c r="O85" s="307">
        <v>0</v>
      </c>
      <c r="P85" s="307">
        <v>0</v>
      </c>
      <c r="Q85" s="307">
        <v>0</v>
      </c>
      <c r="R85" s="307">
        <v>0</v>
      </c>
      <c r="S85" s="313">
        <v>0</v>
      </c>
      <c r="T85" s="310">
        <f>SUM(E85:S85)</f>
        <v>2</v>
      </c>
    </row>
    <row r="86" spans="1:20" s="20" customFormat="1" ht="25.5" customHeight="1">
      <c r="A86" s="32"/>
      <c r="B86" s="41" t="s">
        <v>219</v>
      </c>
      <c r="C86" s="42"/>
      <c r="D86" s="43"/>
      <c r="E86" s="336">
        <v>0</v>
      </c>
      <c r="F86" s="307">
        <v>5</v>
      </c>
      <c r="G86" s="307">
        <v>0</v>
      </c>
      <c r="H86" s="307">
        <v>0</v>
      </c>
      <c r="I86" s="307">
        <v>0</v>
      </c>
      <c r="J86" s="307">
        <v>0</v>
      </c>
      <c r="K86" s="307">
        <v>0</v>
      </c>
      <c r="L86" s="312">
        <v>3</v>
      </c>
      <c r="M86" s="307">
        <v>0</v>
      </c>
      <c r="N86" s="307">
        <v>0</v>
      </c>
      <c r="O86" s="307">
        <v>0</v>
      </c>
      <c r="P86" s="307">
        <v>0</v>
      </c>
      <c r="Q86" s="307">
        <v>0</v>
      </c>
      <c r="R86" s="307">
        <v>0</v>
      </c>
      <c r="S86" s="313">
        <v>0</v>
      </c>
      <c r="T86" s="310">
        <f>SUM(E86:S86)</f>
        <v>8</v>
      </c>
    </row>
    <row r="87" spans="1:20" s="20" customFormat="1" ht="25.5" customHeight="1" thickBot="1">
      <c r="A87" s="27"/>
      <c r="B87" s="99" t="s">
        <v>220</v>
      </c>
      <c r="C87" s="100"/>
      <c r="D87" s="101"/>
      <c r="E87" s="348">
        <v>0</v>
      </c>
      <c r="F87" s="315">
        <v>5</v>
      </c>
      <c r="G87" s="315">
        <v>0</v>
      </c>
      <c r="H87" s="315">
        <v>0</v>
      </c>
      <c r="I87" s="315">
        <v>0</v>
      </c>
      <c r="J87" s="315">
        <v>0</v>
      </c>
      <c r="K87" s="315">
        <v>0</v>
      </c>
      <c r="L87" s="316">
        <v>5</v>
      </c>
      <c r="M87" s="315">
        <v>0</v>
      </c>
      <c r="N87" s="315">
        <v>0</v>
      </c>
      <c r="O87" s="315">
        <v>0</v>
      </c>
      <c r="P87" s="315">
        <v>0</v>
      </c>
      <c r="Q87" s="315">
        <v>0</v>
      </c>
      <c r="R87" s="315">
        <v>0</v>
      </c>
      <c r="S87" s="317">
        <v>0</v>
      </c>
      <c r="T87" s="318">
        <f>SUM(E87:S87)</f>
        <v>10</v>
      </c>
    </row>
  </sheetData>
  <sheetProtection/>
  <mergeCells count="29">
    <mergeCell ref="C82:D82"/>
    <mergeCell ref="C83:D83"/>
    <mergeCell ref="C72:D72"/>
    <mergeCell ref="C73:D73"/>
    <mergeCell ref="C77:D77"/>
    <mergeCell ref="C78:D78"/>
    <mergeCell ref="C79:D79"/>
    <mergeCell ref="C81:D81"/>
    <mergeCell ref="C52:D52"/>
    <mergeCell ref="C66:D66"/>
    <mergeCell ref="C67:D67"/>
    <mergeCell ref="C76:D76"/>
    <mergeCell ref="C47:D47"/>
    <mergeCell ref="C48:D48"/>
    <mergeCell ref="C50:D50"/>
    <mergeCell ref="C51:D51"/>
    <mergeCell ref="C42:D42"/>
    <mergeCell ref="C45:D45"/>
    <mergeCell ref="C46:D46"/>
    <mergeCell ref="C36:D36"/>
    <mergeCell ref="C20:D20"/>
    <mergeCell ref="C21:D21"/>
    <mergeCell ref="C35:D35"/>
    <mergeCell ref="A1:J1"/>
    <mergeCell ref="T4:T5"/>
    <mergeCell ref="C14:D14"/>
    <mergeCell ref="C15:D15"/>
    <mergeCell ref="B11:C11"/>
    <mergeCell ref="C41:D41"/>
  </mergeCells>
  <printOptions horizontalCentered="1" verticalCentered="1"/>
  <pageMargins left="0.7480314960629921" right="0.7480314960629921" top="0.8267716535433072" bottom="0.4724409448818898" header="0.7874015748031497" footer="0.1968503937007874"/>
  <pageSetup errors="blank" horizontalDpi="600" verticalDpi="600" orientation="landscape" pageOrder="overThenDown" paperSize="9" scale="38" r:id="rId2"/>
  <headerFooter alignWithMargins="0">
    <oddFooter>&amp;C&amp;"ＭＳ Ｐゴシック,太字"&amp;28９　宅地造成事業</oddFooter>
  </headerFooter>
  <rowBreaks count="1" manualBreakCount="1">
    <brk id="56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146"/>
  <sheetViews>
    <sheetView showZeros="0" view="pageBreakPreview" zoomScale="80" zoomScaleSheetLayoutView="80" zoomScalePageLayoutView="0" workbookViewId="0" topLeftCell="A1">
      <pane xSplit="6" ySplit="3" topLeftCell="G4" activePane="bottomRight" state="frozen"/>
      <selection pane="topLeft" activeCell="U1" sqref="U1:AN16384"/>
      <selection pane="topRight" activeCell="U1" sqref="U1:AN16384"/>
      <selection pane="bottomLeft" activeCell="U1" sqref="U1:AN16384"/>
      <selection pane="bottomRight" activeCell="U1" sqref="U1:AN16384"/>
    </sheetView>
  </sheetViews>
  <sheetFormatPr defaultColWidth="9.00390625" defaultRowHeight="13.5"/>
  <cols>
    <col min="1" max="3" width="4.00390625" style="20" customWidth="1"/>
    <col min="4" max="4" width="9.00390625" style="20" customWidth="1"/>
    <col min="5" max="5" width="11.625" style="20" customWidth="1"/>
    <col min="6" max="6" width="16.00390625" style="20" customWidth="1"/>
    <col min="7" max="21" width="23.625" style="20" customWidth="1"/>
    <col min="22" max="23" width="25.75390625" style="20" customWidth="1"/>
    <col min="24" max="24" width="6.25390625" style="20" customWidth="1"/>
    <col min="25" max="33" width="10.625" style="20" customWidth="1"/>
    <col min="34" max="16384" width="9.00390625" style="20" customWidth="1"/>
  </cols>
  <sheetData>
    <row r="1" spans="1:22" ht="26.25" customHeight="1" thickBot="1">
      <c r="A1" s="4" t="s">
        <v>47</v>
      </c>
      <c r="C1" s="21"/>
      <c r="D1" s="21"/>
      <c r="E1" s="21"/>
      <c r="F1" s="21"/>
      <c r="N1" s="22" t="s">
        <v>96</v>
      </c>
      <c r="O1" s="22"/>
      <c r="V1" s="22" t="s">
        <v>96</v>
      </c>
    </row>
    <row r="2" spans="1:22" ht="13.5">
      <c r="A2" s="23"/>
      <c r="B2" s="24"/>
      <c r="C2" s="24"/>
      <c r="D2" s="24"/>
      <c r="E2" s="24"/>
      <c r="F2" s="25" t="s">
        <v>136</v>
      </c>
      <c r="G2" s="123" t="s">
        <v>42</v>
      </c>
      <c r="H2" s="123" t="s">
        <v>84</v>
      </c>
      <c r="I2" s="123" t="s">
        <v>82</v>
      </c>
      <c r="J2" s="123" t="s">
        <v>43</v>
      </c>
      <c r="K2" s="123" t="s">
        <v>298</v>
      </c>
      <c r="L2" s="123" t="s">
        <v>33</v>
      </c>
      <c r="M2" s="123" t="s">
        <v>86</v>
      </c>
      <c r="N2" s="123" t="s">
        <v>34</v>
      </c>
      <c r="O2" s="123" t="s">
        <v>35</v>
      </c>
      <c r="P2" s="123" t="s">
        <v>36</v>
      </c>
      <c r="Q2" s="123" t="s">
        <v>37</v>
      </c>
      <c r="R2" s="123" t="s">
        <v>38</v>
      </c>
      <c r="S2" s="123" t="s">
        <v>39</v>
      </c>
      <c r="T2" s="123" t="s">
        <v>40</v>
      </c>
      <c r="U2" s="124" t="s">
        <v>41</v>
      </c>
      <c r="V2" s="399" t="s">
        <v>60</v>
      </c>
    </row>
    <row r="3" spans="1:22" ht="14.25" thickBot="1">
      <c r="A3" s="27"/>
      <c r="B3" s="28" t="s">
        <v>137</v>
      </c>
      <c r="C3" s="28"/>
      <c r="D3" s="28"/>
      <c r="E3" s="28"/>
      <c r="F3" s="29"/>
      <c r="G3" s="125" t="s">
        <v>294</v>
      </c>
      <c r="H3" s="125" t="s">
        <v>295</v>
      </c>
      <c r="I3" s="125" t="s">
        <v>296</v>
      </c>
      <c r="J3" s="125" t="s">
        <v>297</v>
      </c>
      <c r="K3" s="125" t="s">
        <v>299</v>
      </c>
      <c r="L3" s="125" t="s">
        <v>300</v>
      </c>
      <c r="M3" s="125" t="s">
        <v>301</v>
      </c>
      <c r="N3" s="125" t="s">
        <v>302</v>
      </c>
      <c r="O3" s="125" t="s">
        <v>303</v>
      </c>
      <c r="P3" s="125" t="s">
        <v>304</v>
      </c>
      <c r="Q3" s="125" t="s">
        <v>305</v>
      </c>
      <c r="R3" s="125" t="s">
        <v>306</v>
      </c>
      <c r="S3" s="125" t="s">
        <v>307</v>
      </c>
      <c r="T3" s="125" t="s">
        <v>308</v>
      </c>
      <c r="U3" s="126" t="s">
        <v>309</v>
      </c>
      <c r="V3" s="400"/>
    </row>
    <row r="4" spans="1:22" ht="13.5">
      <c r="A4" s="32" t="s">
        <v>138</v>
      </c>
      <c r="B4" s="21"/>
      <c r="C4" s="21"/>
      <c r="D4" s="21"/>
      <c r="E4" s="21"/>
      <c r="F4" s="33"/>
      <c r="G4" s="205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7"/>
      <c r="V4" s="208"/>
    </row>
    <row r="5" spans="1:22" ht="13.5">
      <c r="A5" s="32"/>
      <c r="B5" s="34" t="s">
        <v>139</v>
      </c>
      <c r="C5" s="35"/>
      <c r="D5" s="35"/>
      <c r="E5" s="35"/>
      <c r="F5" s="36"/>
      <c r="G5" s="230">
        <v>221835</v>
      </c>
      <c r="H5" s="231">
        <v>0</v>
      </c>
      <c r="I5" s="231">
        <v>7446</v>
      </c>
      <c r="J5" s="231">
        <v>93859</v>
      </c>
      <c r="K5" s="231">
        <v>50961</v>
      </c>
      <c r="L5" s="231">
        <v>8915</v>
      </c>
      <c r="M5" s="231">
        <v>38735</v>
      </c>
      <c r="N5" s="231">
        <v>1452397</v>
      </c>
      <c r="O5" s="231">
        <v>4817</v>
      </c>
      <c r="P5" s="355">
        <v>6077</v>
      </c>
      <c r="Q5" s="355">
        <v>8106</v>
      </c>
      <c r="R5" s="355">
        <v>0</v>
      </c>
      <c r="S5" s="355">
        <v>71891</v>
      </c>
      <c r="T5" s="355">
        <v>170430</v>
      </c>
      <c r="U5" s="356">
        <v>44443</v>
      </c>
      <c r="V5" s="209">
        <f aca="true" t="shared" si="0" ref="V5:V25">SUM(G5:U5)</f>
        <v>2179912</v>
      </c>
    </row>
    <row r="6" spans="1:22" ht="13.5">
      <c r="A6" s="32"/>
      <c r="B6" s="39"/>
      <c r="C6" s="34" t="s">
        <v>140</v>
      </c>
      <c r="D6" s="35"/>
      <c r="E6" s="35"/>
      <c r="F6" s="36"/>
      <c r="G6" s="232">
        <v>221779</v>
      </c>
      <c r="H6" s="233">
        <v>0</v>
      </c>
      <c r="I6" s="233">
        <v>7380</v>
      </c>
      <c r="J6" s="233">
        <v>86015</v>
      </c>
      <c r="K6" s="233">
        <v>43291</v>
      </c>
      <c r="L6" s="233">
        <v>0</v>
      </c>
      <c r="M6" s="233">
        <v>0</v>
      </c>
      <c r="N6" s="233">
        <v>882940</v>
      </c>
      <c r="O6" s="233">
        <v>4815</v>
      </c>
      <c r="P6" s="357">
        <v>0</v>
      </c>
      <c r="Q6" s="357">
        <v>2757</v>
      </c>
      <c r="R6" s="357">
        <v>0</v>
      </c>
      <c r="S6" s="357">
        <v>64946</v>
      </c>
      <c r="T6" s="357">
        <v>170430</v>
      </c>
      <c r="U6" s="358">
        <v>35643</v>
      </c>
      <c r="V6" s="210">
        <f t="shared" si="0"/>
        <v>1519996</v>
      </c>
    </row>
    <row r="7" spans="1:22" ht="13.5">
      <c r="A7" s="32"/>
      <c r="B7" s="39"/>
      <c r="C7" s="39"/>
      <c r="D7" s="41" t="s">
        <v>141</v>
      </c>
      <c r="E7" s="42"/>
      <c r="F7" s="43"/>
      <c r="G7" s="234">
        <v>221779</v>
      </c>
      <c r="H7" s="235">
        <v>0</v>
      </c>
      <c r="I7" s="235">
        <v>7380</v>
      </c>
      <c r="J7" s="235">
        <v>85379</v>
      </c>
      <c r="K7" s="235">
        <v>43291</v>
      </c>
      <c r="L7" s="235">
        <v>0</v>
      </c>
      <c r="M7" s="235">
        <v>0</v>
      </c>
      <c r="N7" s="235">
        <v>882372</v>
      </c>
      <c r="O7" s="235">
        <v>4815</v>
      </c>
      <c r="P7" s="359">
        <v>0</v>
      </c>
      <c r="Q7" s="359">
        <v>2700</v>
      </c>
      <c r="R7" s="359">
        <v>0</v>
      </c>
      <c r="S7" s="359">
        <v>64946</v>
      </c>
      <c r="T7" s="359">
        <v>170430</v>
      </c>
      <c r="U7" s="360">
        <v>35643</v>
      </c>
      <c r="V7" s="211">
        <f t="shared" si="0"/>
        <v>1518735</v>
      </c>
    </row>
    <row r="8" spans="1:22" ht="13.5">
      <c r="A8" s="32"/>
      <c r="B8" s="39"/>
      <c r="C8" s="39"/>
      <c r="D8" s="41" t="s">
        <v>142</v>
      </c>
      <c r="E8" s="42"/>
      <c r="F8" s="43"/>
      <c r="G8" s="234">
        <v>0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359">
        <v>0</v>
      </c>
      <c r="Q8" s="359">
        <v>0</v>
      </c>
      <c r="R8" s="359">
        <v>0</v>
      </c>
      <c r="S8" s="359">
        <v>0</v>
      </c>
      <c r="T8" s="359">
        <v>0</v>
      </c>
      <c r="U8" s="360">
        <v>0</v>
      </c>
      <c r="V8" s="211">
        <f t="shared" si="0"/>
        <v>0</v>
      </c>
    </row>
    <row r="9" spans="1:22" ht="13.5">
      <c r="A9" s="32"/>
      <c r="B9" s="39"/>
      <c r="C9" s="44"/>
      <c r="D9" s="45" t="s">
        <v>97</v>
      </c>
      <c r="E9" s="46"/>
      <c r="F9" s="47"/>
      <c r="G9" s="236">
        <v>0</v>
      </c>
      <c r="H9" s="237">
        <v>0</v>
      </c>
      <c r="I9" s="237">
        <v>0</v>
      </c>
      <c r="J9" s="237">
        <v>636</v>
      </c>
      <c r="K9" s="237">
        <v>0</v>
      </c>
      <c r="L9" s="237">
        <v>0</v>
      </c>
      <c r="M9" s="237">
        <v>0</v>
      </c>
      <c r="N9" s="237">
        <v>568</v>
      </c>
      <c r="O9" s="237">
        <v>0</v>
      </c>
      <c r="P9" s="361">
        <v>0</v>
      </c>
      <c r="Q9" s="361">
        <v>57</v>
      </c>
      <c r="R9" s="361">
        <v>0</v>
      </c>
      <c r="S9" s="361">
        <v>0</v>
      </c>
      <c r="T9" s="361">
        <v>0</v>
      </c>
      <c r="U9" s="362">
        <v>0</v>
      </c>
      <c r="V9" s="212">
        <f t="shared" si="0"/>
        <v>1261</v>
      </c>
    </row>
    <row r="10" spans="1:22" ht="13.5">
      <c r="A10" s="32"/>
      <c r="B10" s="39"/>
      <c r="C10" s="39" t="s">
        <v>143</v>
      </c>
      <c r="D10" s="21"/>
      <c r="E10" s="21"/>
      <c r="F10" s="33"/>
      <c r="G10" s="232">
        <v>56</v>
      </c>
      <c r="H10" s="233">
        <v>0</v>
      </c>
      <c r="I10" s="233">
        <v>66</v>
      </c>
      <c r="J10" s="233">
        <v>7844</v>
      </c>
      <c r="K10" s="233">
        <v>7670</v>
      </c>
      <c r="L10" s="233">
        <v>8915</v>
      </c>
      <c r="M10" s="233">
        <v>38735</v>
      </c>
      <c r="N10" s="233">
        <v>569457</v>
      </c>
      <c r="O10" s="233">
        <v>2</v>
      </c>
      <c r="P10" s="357">
        <v>6077</v>
      </c>
      <c r="Q10" s="357">
        <v>5349</v>
      </c>
      <c r="R10" s="357">
        <v>0</v>
      </c>
      <c r="S10" s="357">
        <v>6945</v>
      </c>
      <c r="T10" s="357">
        <v>0</v>
      </c>
      <c r="U10" s="358">
        <v>8800</v>
      </c>
      <c r="V10" s="210">
        <f t="shared" si="0"/>
        <v>659916</v>
      </c>
    </row>
    <row r="11" spans="1:22" ht="13.5">
      <c r="A11" s="32"/>
      <c r="B11" s="39"/>
      <c r="C11" s="39"/>
      <c r="D11" s="41" t="s">
        <v>144</v>
      </c>
      <c r="E11" s="42"/>
      <c r="F11" s="43"/>
      <c r="G11" s="234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323049</v>
      </c>
      <c r="O11" s="235">
        <v>0</v>
      </c>
      <c r="P11" s="359">
        <v>0</v>
      </c>
      <c r="Q11" s="359">
        <v>0</v>
      </c>
      <c r="R11" s="359">
        <v>0</v>
      </c>
      <c r="S11" s="359">
        <v>0</v>
      </c>
      <c r="T11" s="359">
        <v>0</v>
      </c>
      <c r="U11" s="360">
        <v>0</v>
      </c>
      <c r="V11" s="211">
        <f t="shared" si="0"/>
        <v>323049</v>
      </c>
    </row>
    <row r="12" spans="1:22" ht="13.5">
      <c r="A12" s="32"/>
      <c r="B12" s="39"/>
      <c r="C12" s="39"/>
      <c r="D12" s="41" t="s">
        <v>145</v>
      </c>
      <c r="E12" s="42"/>
      <c r="F12" s="43"/>
      <c r="G12" s="234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359">
        <v>0</v>
      </c>
      <c r="Q12" s="359">
        <v>0</v>
      </c>
      <c r="R12" s="359">
        <v>0</v>
      </c>
      <c r="S12" s="359">
        <v>0</v>
      </c>
      <c r="T12" s="359">
        <v>0</v>
      </c>
      <c r="U12" s="360">
        <v>0</v>
      </c>
      <c r="V12" s="211">
        <f t="shared" si="0"/>
        <v>0</v>
      </c>
    </row>
    <row r="13" spans="1:22" ht="13.5">
      <c r="A13" s="32"/>
      <c r="B13" s="39"/>
      <c r="C13" s="39"/>
      <c r="D13" s="41" t="s">
        <v>146</v>
      </c>
      <c r="E13" s="42"/>
      <c r="F13" s="43"/>
      <c r="G13" s="234">
        <v>0</v>
      </c>
      <c r="H13" s="235">
        <v>0</v>
      </c>
      <c r="I13" s="235">
        <v>0</v>
      </c>
      <c r="J13" s="235">
        <v>7804</v>
      </c>
      <c r="K13" s="235">
        <v>7670</v>
      </c>
      <c r="L13" s="235">
        <v>8915</v>
      </c>
      <c r="M13" s="235">
        <v>3370</v>
      </c>
      <c r="N13" s="235">
        <v>246379</v>
      </c>
      <c r="O13" s="235">
        <v>0</v>
      </c>
      <c r="P13" s="359">
        <v>6076</v>
      </c>
      <c r="Q13" s="359">
        <v>5337</v>
      </c>
      <c r="R13" s="359">
        <v>0</v>
      </c>
      <c r="S13" s="359">
        <v>6760</v>
      </c>
      <c r="T13" s="359">
        <v>0</v>
      </c>
      <c r="U13" s="360">
        <v>8800</v>
      </c>
      <c r="V13" s="211">
        <f t="shared" si="0"/>
        <v>301111</v>
      </c>
    </row>
    <row r="14" spans="1:22" ht="13.5">
      <c r="A14" s="32"/>
      <c r="B14" s="44"/>
      <c r="C14" s="44"/>
      <c r="D14" s="45" t="s">
        <v>147</v>
      </c>
      <c r="E14" s="46"/>
      <c r="F14" s="47"/>
      <c r="G14" s="236">
        <v>56</v>
      </c>
      <c r="H14" s="237">
        <v>0</v>
      </c>
      <c r="I14" s="237">
        <v>66</v>
      </c>
      <c r="J14" s="237">
        <v>40</v>
      </c>
      <c r="K14" s="237">
        <v>0</v>
      </c>
      <c r="L14" s="237">
        <v>0</v>
      </c>
      <c r="M14" s="237">
        <v>35365</v>
      </c>
      <c r="N14" s="237">
        <v>29</v>
      </c>
      <c r="O14" s="237">
        <v>2</v>
      </c>
      <c r="P14" s="361">
        <v>1</v>
      </c>
      <c r="Q14" s="361">
        <v>12</v>
      </c>
      <c r="R14" s="361">
        <v>0</v>
      </c>
      <c r="S14" s="361">
        <v>185</v>
      </c>
      <c r="T14" s="361">
        <v>0</v>
      </c>
      <c r="U14" s="362">
        <v>0</v>
      </c>
      <c r="V14" s="212">
        <f t="shared" si="0"/>
        <v>35756</v>
      </c>
    </row>
    <row r="15" spans="1:22" ht="13.5">
      <c r="A15" s="32"/>
      <c r="B15" s="34" t="s">
        <v>148</v>
      </c>
      <c r="C15" s="35"/>
      <c r="D15" s="35"/>
      <c r="E15" s="35"/>
      <c r="F15" s="36"/>
      <c r="G15" s="230">
        <v>4443</v>
      </c>
      <c r="H15" s="231">
        <v>0</v>
      </c>
      <c r="I15" s="231">
        <v>8456</v>
      </c>
      <c r="J15" s="231">
        <v>7804</v>
      </c>
      <c r="K15" s="231">
        <v>8700</v>
      </c>
      <c r="L15" s="231">
        <v>8915</v>
      </c>
      <c r="M15" s="231">
        <v>32089</v>
      </c>
      <c r="N15" s="231">
        <v>357445</v>
      </c>
      <c r="O15" s="231">
        <v>0</v>
      </c>
      <c r="P15" s="355">
        <v>5983</v>
      </c>
      <c r="Q15" s="355">
        <v>8017</v>
      </c>
      <c r="R15" s="355">
        <v>0</v>
      </c>
      <c r="S15" s="355">
        <v>57375</v>
      </c>
      <c r="T15" s="355">
        <v>12654</v>
      </c>
      <c r="U15" s="356">
        <v>8800</v>
      </c>
      <c r="V15" s="209">
        <f t="shared" si="0"/>
        <v>520681</v>
      </c>
    </row>
    <row r="16" spans="1:24" ht="13.5">
      <c r="A16" s="32"/>
      <c r="B16" s="39"/>
      <c r="C16" s="34" t="s">
        <v>149</v>
      </c>
      <c r="D16" s="35"/>
      <c r="E16" s="35"/>
      <c r="F16" s="36"/>
      <c r="G16" s="232">
        <v>0</v>
      </c>
      <c r="H16" s="233">
        <v>0</v>
      </c>
      <c r="I16" s="233">
        <v>173</v>
      </c>
      <c r="J16" s="233">
        <v>0</v>
      </c>
      <c r="K16" s="233">
        <v>8372</v>
      </c>
      <c r="L16" s="233">
        <v>0</v>
      </c>
      <c r="M16" s="233">
        <v>32089</v>
      </c>
      <c r="N16" s="233">
        <v>214325</v>
      </c>
      <c r="O16" s="233">
        <v>0</v>
      </c>
      <c r="P16" s="357">
        <v>4470</v>
      </c>
      <c r="Q16" s="357">
        <v>141</v>
      </c>
      <c r="R16" s="357">
        <v>0</v>
      </c>
      <c r="S16" s="357">
        <v>57375</v>
      </c>
      <c r="T16" s="357">
        <v>8066</v>
      </c>
      <c r="U16" s="358">
        <v>8800</v>
      </c>
      <c r="V16" s="210">
        <f t="shared" si="0"/>
        <v>333811</v>
      </c>
      <c r="X16" s="397"/>
    </row>
    <row r="17" spans="1:22" ht="13.5">
      <c r="A17" s="32"/>
      <c r="B17" s="39"/>
      <c r="C17" s="39"/>
      <c r="D17" s="41" t="s">
        <v>150</v>
      </c>
      <c r="E17" s="42"/>
      <c r="F17" s="43"/>
      <c r="G17" s="234">
        <v>0</v>
      </c>
      <c r="H17" s="235">
        <v>0</v>
      </c>
      <c r="I17" s="235">
        <v>0</v>
      </c>
      <c r="J17" s="235">
        <v>0</v>
      </c>
      <c r="K17" s="235">
        <v>6599</v>
      </c>
      <c r="L17" s="235">
        <v>0</v>
      </c>
      <c r="M17" s="235">
        <v>29949</v>
      </c>
      <c r="N17" s="235">
        <v>103259</v>
      </c>
      <c r="O17" s="235">
        <v>0</v>
      </c>
      <c r="P17" s="359">
        <v>0</v>
      </c>
      <c r="Q17" s="359">
        <v>0</v>
      </c>
      <c r="R17" s="359">
        <v>0</v>
      </c>
      <c r="S17" s="359">
        <v>41769</v>
      </c>
      <c r="T17" s="359">
        <v>7751</v>
      </c>
      <c r="U17" s="360">
        <v>0</v>
      </c>
      <c r="V17" s="211">
        <f t="shared" si="0"/>
        <v>189327</v>
      </c>
    </row>
    <row r="18" spans="1:22" ht="13.5">
      <c r="A18" s="32"/>
      <c r="B18" s="39"/>
      <c r="C18" s="39"/>
      <c r="D18" s="41" t="s">
        <v>151</v>
      </c>
      <c r="E18" s="42"/>
      <c r="F18" s="43"/>
      <c r="G18" s="234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359">
        <v>0</v>
      </c>
      <c r="Q18" s="359">
        <v>0</v>
      </c>
      <c r="R18" s="359">
        <v>0</v>
      </c>
      <c r="S18" s="359">
        <v>0</v>
      </c>
      <c r="T18" s="359">
        <v>0</v>
      </c>
      <c r="U18" s="360">
        <v>0</v>
      </c>
      <c r="V18" s="211">
        <f t="shared" si="0"/>
        <v>0</v>
      </c>
    </row>
    <row r="19" spans="1:22" ht="13.5">
      <c r="A19" s="32"/>
      <c r="B19" s="39"/>
      <c r="C19" s="44"/>
      <c r="D19" s="45" t="s">
        <v>97</v>
      </c>
      <c r="E19" s="46"/>
      <c r="F19" s="47"/>
      <c r="G19" s="236">
        <v>0</v>
      </c>
      <c r="H19" s="237">
        <v>0</v>
      </c>
      <c r="I19" s="237">
        <v>173</v>
      </c>
      <c r="J19" s="237">
        <v>0</v>
      </c>
      <c r="K19" s="237">
        <v>1773</v>
      </c>
      <c r="L19" s="237">
        <v>0</v>
      </c>
      <c r="M19" s="237">
        <v>2140</v>
      </c>
      <c r="N19" s="237">
        <v>111066</v>
      </c>
      <c r="O19" s="237">
        <v>0</v>
      </c>
      <c r="P19" s="361">
        <v>4470</v>
      </c>
      <c r="Q19" s="361">
        <v>141</v>
      </c>
      <c r="R19" s="361">
        <v>0</v>
      </c>
      <c r="S19" s="361">
        <v>15606</v>
      </c>
      <c r="T19" s="361">
        <v>315</v>
      </c>
      <c r="U19" s="362">
        <v>8800</v>
      </c>
      <c r="V19" s="212">
        <f t="shared" si="0"/>
        <v>144484</v>
      </c>
    </row>
    <row r="20" spans="1:22" ht="13.5">
      <c r="A20" s="32"/>
      <c r="B20" s="39"/>
      <c r="C20" s="39" t="s">
        <v>152</v>
      </c>
      <c r="D20" s="21"/>
      <c r="E20" s="21"/>
      <c r="F20" s="33"/>
      <c r="G20" s="232">
        <v>4443</v>
      </c>
      <c r="H20" s="233">
        <v>0</v>
      </c>
      <c r="I20" s="233">
        <v>8283</v>
      </c>
      <c r="J20" s="233">
        <v>7804</v>
      </c>
      <c r="K20" s="233">
        <v>328</v>
      </c>
      <c r="L20" s="233">
        <v>8915</v>
      </c>
      <c r="M20" s="233">
        <v>0</v>
      </c>
      <c r="N20" s="233">
        <v>143120</v>
      </c>
      <c r="O20" s="233">
        <v>0</v>
      </c>
      <c r="P20" s="357">
        <v>1513</v>
      </c>
      <c r="Q20" s="357">
        <v>7876</v>
      </c>
      <c r="R20" s="357">
        <v>0</v>
      </c>
      <c r="S20" s="357">
        <v>0</v>
      </c>
      <c r="T20" s="357">
        <v>4588</v>
      </c>
      <c r="U20" s="358">
        <v>0</v>
      </c>
      <c r="V20" s="210">
        <f t="shared" si="0"/>
        <v>186870</v>
      </c>
    </row>
    <row r="21" spans="1:22" ht="13.5">
      <c r="A21" s="32"/>
      <c r="B21" s="39"/>
      <c r="C21" s="39"/>
      <c r="D21" s="48" t="s">
        <v>153</v>
      </c>
      <c r="E21" s="49"/>
      <c r="F21" s="50"/>
      <c r="G21" s="238">
        <v>4443</v>
      </c>
      <c r="H21" s="239">
        <v>0</v>
      </c>
      <c r="I21" s="239">
        <v>8283</v>
      </c>
      <c r="J21" s="239">
        <v>7804</v>
      </c>
      <c r="K21" s="239">
        <v>328</v>
      </c>
      <c r="L21" s="239">
        <v>8915</v>
      </c>
      <c r="M21" s="239">
        <v>0</v>
      </c>
      <c r="N21" s="239">
        <v>143120</v>
      </c>
      <c r="O21" s="239">
        <v>0</v>
      </c>
      <c r="P21" s="363">
        <v>1513</v>
      </c>
      <c r="Q21" s="363">
        <v>3629</v>
      </c>
      <c r="R21" s="363">
        <v>0</v>
      </c>
      <c r="S21" s="363">
        <v>0</v>
      </c>
      <c r="T21" s="363">
        <v>4588</v>
      </c>
      <c r="U21" s="364">
        <v>0</v>
      </c>
      <c r="V21" s="213">
        <f t="shared" si="0"/>
        <v>182623</v>
      </c>
    </row>
    <row r="22" spans="1:22" ht="13.5">
      <c r="A22" s="32"/>
      <c r="B22" s="39"/>
      <c r="C22" s="39"/>
      <c r="D22" s="51"/>
      <c r="E22" s="41" t="s">
        <v>154</v>
      </c>
      <c r="F22" s="43"/>
      <c r="G22" s="234">
        <v>4443</v>
      </c>
      <c r="H22" s="235">
        <v>0</v>
      </c>
      <c r="I22" s="235">
        <v>8283</v>
      </c>
      <c r="J22" s="235">
        <v>7804</v>
      </c>
      <c r="K22" s="235">
        <v>328</v>
      </c>
      <c r="L22" s="235">
        <v>8915</v>
      </c>
      <c r="M22" s="235">
        <v>0</v>
      </c>
      <c r="N22" s="235">
        <v>143120</v>
      </c>
      <c r="O22" s="235">
        <v>0</v>
      </c>
      <c r="P22" s="359">
        <v>1513</v>
      </c>
      <c r="Q22" s="359">
        <v>3629</v>
      </c>
      <c r="R22" s="359">
        <v>0</v>
      </c>
      <c r="S22" s="359">
        <v>0</v>
      </c>
      <c r="T22" s="359">
        <v>4588</v>
      </c>
      <c r="U22" s="360">
        <v>0</v>
      </c>
      <c r="V22" s="211">
        <f t="shared" si="0"/>
        <v>182623</v>
      </c>
    </row>
    <row r="23" spans="1:22" ht="13.5">
      <c r="A23" s="32"/>
      <c r="B23" s="39"/>
      <c r="C23" s="39"/>
      <c r="D23" s="52"/>
      <c r="E23" s="41" t="s">
        <v>240</v>
      </c>
      <c r="F23" s="43"/>
      <c r="G23" s="234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359">
        <v>0</v>
      </c>
      <c r="Q23" s="359">
        <v>0</v>
      </c>
      <c r="R23" s="359">
        <v>0</v>
      </c>
      <c r="S23" s="359">
        <v>0</v>
      </c>
      <c r="T23" s="359">
        <v>0</v>
      </c>
      <c r="U23" s="360">
        <v>0</v>
      </c>
      <c r="V23" s="211">
        <f t="shared" si="0"/>
        <v>0</v>
      </c>
    </row>
    <row r="24" spans="1:22" ht="13.5">
      <c r="A24" s="32"/>
      <c r="B24" s="44"/>
      <c r="C24" s="44"/>
      <c r="D24" s="53" t="s">
        <v>155</v>
      </c>
      <c r="E24" s="54"/>
      <c r="F24" s="55"/>
      <c r="G24" s="240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365">
        <v>0</v>
      </c>
      <c r="Q24" s="365">
        <v>4247</v>
      </c>
      <c r="R24" s="365">
        <v>0</v>
      </c>
      <c r="S24" s="365">
        <v>0</v>
      </c>
      <c r="T24" s="365">
        <v>0</v>
      </c>
      <c r="U24" s="366">
        <v>0</v>
      </c>
      <c r="V24" s="208">
        <f t="shared" si="0"/>
        <v>4247</v>
      </c>
    </row>
    <row r="25" spans="1:22" ht="14.25" thickBot="1">
      <c r="A25" s="27"/>
      <c r="B25" s="56" t="s">
        <v>156</v>
      </c>
      <c r="C25" s="28"/>
      <c r="D25" s="28"/>
      <c r="E25" s="28"/>
      <c r="F25" s="29"/>
      <c r="G25" s="242">
        <v>217392</v>
      </c>
      <c r="H25" s="243">
        <v>0</v>
      </c>
      <c r="I25" s="243">
        <v>-1010</v>
      </c>
      <c r="J25" s="243">
        <v>86055</v>
      </c>
      <c r="K25" s="243">
        <v>42261</v>
      </c>
      <c r="L25" s="243">
        <v>0</v>
      </c>
      <c r="M25" s="243">
        <v>6646</v>
      </c>
      <c r="N25" s="243">
        <v>1094952</v>
      </c>
      <c r="O25" s="243">
        <v>4817</v>
      </c>
      <c r="P25" s="367">
        <v>94</v>
      </c>
      <c r="Q25" s="367">
        <v>89</v>
      </c>
      <c r="R25" s="367">
        <v>0</v>
      </c>
      <c r="S25" s="367">
        <v>14516</v>
      </c>
      <c r="T25" s="367">
        <v>157776</v>
      </c>
      <c r="U25" s="368">
        <v>35643</v>
      </c>
      <c r="V25" s="214">
        <f t="shared" si="0"/>
        <v>1659231</v>
      </c>
    </row>
    <row r="26" spans="1:22" ht="13.5">
      <c r="A26" s="32" t="s">
        <v>157</v>
      </c>
      <c r="B26" s="21"/>
      <c r="C26" s="21"/>
      <c r="D26" s="21"/>
      <c r="E26" s="21"/>
      <c r="F26" s="33"/>
      <c r="G26" s="215"/>
      <c r="H26" s="216"/>
      <c r="I26" s="216"/>
      <c r="J26" s="216"/>
      <c r="K26" s="216"/>
      <c r="L26" s="216"/>
      <c r="M26" s="216"/>
      <c r="N26" s="216"/>
      <c r="O26" s="216"/>
      <c r="P26" s="369"/>
      <c r="Q26" s="369"/>
      <c r="R26" s="369"/>
      <c r="S26" s="369"/>
      <c r="T26" s="369"/>
      <c r="U26" s="370"/>
      <c r="V26" s="217"/>
    </row>
    <row r="27" spans="1:22" ht="13.5">
      <c r="A27" s="32"/>
      <c r="B27" s="34" t="s">
        <v>158</v>
      </c>
      <c r="C27" s="35"/>
      <c r="D27" s="35"/>
      <c r="E27" s="35"/>
      <c r="F27" s="36"/>
      <c r="G27" s="232">
        <v>43210</v>
      </c>
      <c r="H27" s="233">
        <v>62590</v>
      </c>
      <c r="I27" s="233">
        <v>322600</v>
      </c>
      <c r="J27" s="233">
        <v>286097</v>
      </c>
      <c r="K27" s="233">
        <v>41852</v>
      </c>
      <c r="L27" s="233">
        <v>114380</v>
      </c>
      <c r="M27" s="233">
        <v>7</v>
      </c>
      <c r="N27" s="233">
        <v>1723111</v>
      </c>
      <c r="O27" s="233">
        <v>5915</v>
      </c>
      <c r="P27" s="357">
        <v>20098</v>
      </c>
      <c r="Q27" s="357">
        <v>161732</v>
      </c>
      <c r="R27" s="357">
        <v>0</v>
      </c>
      <c r="S27" s="357">
        <v>471234</v>
      </c>
      <c r="T27" s="357">
        <v>0</v>
      </c>
      <c r="U27" s="358">
        <v>12141</v>
      </c>
      <c r="V27" s="210">
        <f aca="true" t="shared" si="1" ref="V27:V40">SUM(G27:U27)</f>
        <v>3264967</v>
      </c>
    </row>
    <row r="28" spans="1:22" ht="13.5">
      <c r="A28" s="32"/>
      <c r="B28" s="39"/>
      <c r="C28" s="41" t="s">
        <v>159</v>
      </c>
      <c r="D28" s="42"/>
      <c r="E28" s="42"/>
      <c r="F28" s="43"/>
      <c r="G28" s="234">
        <v>0</v>
      </c>
      <c r="H28" s="235">
        <v>0</v>
      </c>
      <c r="I28" s="235">
        <v>322600</v>
      </c>
      <c r="J28" s="235">
        <v>0</v>
      </c>
      <c r="K28" s="235">
        <v>11100</v>
      </c>
      <c r="L28" s="235">
        <v>0</v>
      </c>
      <c r="M28" s="235">
        <v>0</v>
      </c>
      <c r="N28" s="235">
        <v>375700</v>
      </c>
      <c r="O28" s="235">
        <v>0</v>
      </c>
      <c r="P28" s="359">
        <v>0</v>
      </c>
      <c r="Q28" s="359">
        <v>0</v>
      </c>
      <c r="R28" s="359">
        <v>0</v>
      </c>
      <c r="S28" s="359">
        <v>0</v>
      </c>
      <c r="T28" s="359">
        <v>0</v>
      </c>
      <c r="U28" s="360">
        <v>0</v>
      </c>
      <c r="V28" s="211">
        <f t="shared" si="1"/>
        <v>709400</v>
      </c>
    </row>
    <row r="29" spans="1:22" ht="13.5">
      <c r="A29" s="32"/>
      <c r="B29" s="39"/>
      <c r="C29" s="41" t="s">
        <v>160</v>
      </c>
      <c r="D29" s="42"/>
      <c r="E29" s="42"/>
      <c r="F29" s="43"/>
      <c r="G29" s="234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359">
        <v>0</v>
      </c>
      <c r="Q29" s="359">
        <v>0</v>
      </c>
      <c r="R29" s="359">
        <v>0</v>
      </c>
      <c r="S29" s="359">
        <v>0</v>
      </c>
      <c r="T29" s="359">
        <v>0</v>
      </c>
      <c r="U29" s="360">
        <v>0</v>
      </c>
      <c r="V29" s="211">
        <f t="shared" si="1"/>
        <v>0</v>
      </c>
    </row>
    <row r="30" spans="1:22" ht="13.5">
      <c r="A30" s="32"/>
      <c r="B30" s="39"/>
      <c r="C30" s="41" t="s">
        <v>161</v>
      </c>
      <c r="D30" s="42"/>
      <c r="E30" s="42"/>
      <c r="F30" s="43"/>
      <c r="G30" s="234">
        <v>43210</v>
      </c>
      <c r="H30" s="235">
        <v>62590</v>
      </c>
      <c r="I30" s="235">
        <v>0</v>
      </c>
      <c r="J30" s="235">
        <v>286097</v>
      </c>
      <c r="K30" s="235">
        <v>30752</v>
      </c>
      <c r="L30" s="235">
        <v>114380</v>
      </c>
      <c r="M30" s="235">
        <v>0</v>
      </c>
      <c r="N30" s="235">
        <v>1347245</v>
      </c>
      <c r="O30" s="235">
        <v>0</v>
      </c>
      <c r="P30" s="359">
        <v>20098</v>
      </c>
      <c r="Q30" s="359">
        <v>108388</v>
      </c>
      <c r="R30" s="359">
        <v>0</v>
      </c>
      <c r="S30" s="359">
        <v>471234</v>
      </c>
      <c r="T30" s="359">
        <v>0</v>
      </c>
      <c r="U30" s="360">
        <v>12141</v>
      </c>
      <c r="V30" s="211">
        <f t="shared" si="1"/>
        <v>2496135</v>
      </c>
    </row>
    <row r="31" spans="1:22" ht="13.5">
      <c r="A31" s="32"/>
      <c r="B31" s="39"/>
      <c r="C31" s="41" t="s">
        <v>162</v>
      </c>
      <c r="D31" s="42"/>
      <c r="E31" s="42"/>
      <c r="F31" s="43"/>
      <c r="G31" s="234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359">
        <v>0</v>
      </c>
      <c r="Q31" s="359">
        <v>0</v>
      </c>
      <c r="R31" s="359">
        <v>0</v>
      </c>
      <c r="S31" s="359">
        <v>0</v>
      </c>
      <c r="T31" s="359">
        <v>0</v>
      </c>
      <c r="U31" s="360">
        <v>0</v>
      </c>
      <c r="V31" s="211">
        <f t="shared" si="1"/>
        <v>0</v>
      </c>
    </row>
    <row r="32" spans="1:22" ht="13.5">
      <c r="A32" s="32"/>
      <c r="B32" s="39"/>
      <c r="C32" s="41" t="s">
        <v>163</v>
      </c>
      <c r="D32" s="42"/>
      <c r="E32" s="42"/>
      <c r="F32" s="43"/>
      <c r="G32" s="234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0</v>
      </c>
      <c r="P32" s="359">
        <v>0</v>
      </c>
      <c r="Q32" s="359">
        <v>0</v>
      </c>
      <c r="R32" s="359">
        <v>0</v>
      </c>
      <c r="S32" s="359">
        <v>0</v>
      </c>
      <c r="T32" s="359">
        <v>0</v>
      </c>
      <c r="U32" s="360">
        <v>0</v>
      </c>
      <c r="V32" s="211">
        <f t="shared" si="1"/>
        <v>0</v>
      </c>
    </row>
    <row r="33" spans="1:22" ht="13.5">
      <c r="A33" s="32"/>
      <c r="B33" s="39"/>
      <c r="C33" s="41" t="s">
        <v>164</v>
      </c>
      <c r="D33" s="42"/>
      <c r="E33" s="42"/>
      <c r="F33" s="43"/>
      <c r="G33" s="234">
        <v>0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359">
        <v>0</v>
      </c>
      <c r="Q33" s="359">
        <v>0</v>
      </c>
      <c r="R33" s="359">
        <v>0</v>
      </c>
      <c r="S33" s="359">
        <v>0</v>
      </c>
      <c r="T33" s="359">
        <v>0</v>
      </c>
      <c r="U33" s="360">
        <v>0</v>
      </c>
      <c r="V33" s="211">
        <f t="shared" si="1"/>
        <v>0</v>
      </c>
    </row>
    <row r="34" spans="1:22" ht="13.5">
      <c r="A34" s="32"/>
      <c r="B34" s="39"/>
      <c r="C34" s="41" t="s">
        <v>165</v>
      </c>
      <c r="D34" s="42"/>
      <c r="E34" s="42"/>
      <c r="F34" s="43"/>
      <c r="G34" s="234">
        <v>0</v>
      </c>
      <c r="H34" s="235">
        <v>0</v>
      </c>
      <c r="I34" s="235">
        <v>0</v>
      </c>
      <c r="J34" s="235">
        <v>0</v>
      </c>
      <c r="K34" s="235">
        <v>0</v>
      </c>
      <c r="L34" s="235">
        <v>0</v>
      </c>
      <c r="M34" s="235">
        <v>0</v>
      </c>
      <c r="N34" s="235">
        <v>0</v>
      </c>
      <c r="O34" s="235">
        <v>0</v>
      </c>
      <c r="P34" s="359">
        <v>0</v>
      </c>
      <c r="Q34" s="359">
        <v>0</v>
      </c>
      <c r="R34" s="359">
        <v>0</v>
      </c>
      <c r="S34" s="359">
        <v>0</v>
      </c>
      <c r="T34" s="359">
        <v>0</v>
      </c>
      <c r="U34" s="360">
        <v>0</v>
      </c>
      <c r="V34" s="211">
        <f t="shared" si="1"/>
        <v>0</v>
      </c>
    </row>
    <row r="35" spans="1:22" ht="13.5">
      <c r="A35" s="32"/>
      <c r="B35" s="39"/>
      <c r="C35" s="41" t="s">
        <v>166</v>
      </c>
      <c r="D35" s="42"/>
      <c r="E35" s="42"/>
      <c r="F35" s="43"/>
      <c r="G35" s="234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359">
        <v>0</v>
      </c>
      <c r="Q35" s="359">
        <v>0</v>
      </c>
      <c r="R35" s="359">
        <v>0</v>
      </c>
      <c r="S35" s="359">
        <v>0</v>
      </c>
      <c r="T35" s="359">
        <v>0</v>
      </c>
      <c r="U35" s="360">
        <v>0</v>
      </c>
      <c r="V35" s="211">
        <f t="shared" si="1"/>
        <v>0</v>
      </c>
    </row>
    <row r="36" spans="1:22" ht="13.5">
      <c r="A36" s="32"/>
      <c r="B36" s="44"/>
      <c r="C36" s="45" t="s">
        <v>167</v>
      </c>
      <c r="D36" s="46"/>
      <c r="E36" s="46"/>
      <c r="F36" s="47"/>
      <c r="G36" s="236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7</v>
      </c>
      <c r="N36" s="237">
        <v>166</v>
      </c>
      <c r="O36" s="237">
        <v>5915</v>
      </c>
      <c r="P36" s="361">
        <v>0</v>
      </c>
      <c r="Q36" s="361">
        <v>53344</v>
      </c>
      <c r="R36" s="361">
        <v>0</v>
      </c>
      <c r="S36" s="361">
        <v>0</v>
      </c>
      <c r="T36" s="361">
        <v>0</v>
      </c>
      <c r="U36" s="362">
        <v>0</v>
      </c>
      <c r="V36" s="212">
        <f t="shared" si="1"/>
        <v>59432</v>
      </c>
    </row>
    <row r="37" spans="1:22" ht="13.5">
      <c r="A37" s="32"/>
      <c r="B37" s="34" t="s">
        <v>168</v>
      </c>
      <c r="C37" s="35"/>
      <c r="D37" s="35"/>
      <c r="E37" s="35"/>
      <c r="F37" s="36"/>
      <c r="G37" s="230">
        <v>293505</v>
      </c>
      <c r="H37" s="231">
        <v>82936</v>
      </c>
      <c r="I37" s="231">
        <v>360301</v>
      </c>
      <c r="J37" s="231">
        <v>372652</v>
      </c>
      <c r="K37" s="231">
        <v>67292</v>
      </c>
      <c r="L37" s="231">
        <v>114380</v>
      </c>
      <c r="M37" s="231">
        <v>2416</v>
      </c>
      <c r="N37" s="231">
        <v>2845428</v>
      </c>
      <c r="O37" s="231">
        <v>2570</v>
      </c>
      <c r="P37" s="355">
        <v>20098</v>
      </c>
      <c r="Q37" s="355">
        <v>181493</v>
      </c>
      <c r="R37" s="355">
        <v>0</v>
      </c>
      <c r="S37" s="355">
        <v>421567</v>
      </c>
      <c r="T37" s="355">
        <v>200003</v>
      </c>
      <c r="U37" s="356">
        <v>51588</v>
      </c>
      <c r="V37" s="209">
        <f t="shared" si="1"/>
        <v>5016229</v>
      </c>
    </row>
    <row r="38" spans="1:22" ht="13.5">
      <c r="A38" s="32"/>
      <c r="B38" s="39"/>
      <c r="C38" s="34" t="s">
        <v>169</v>
      </c>
      <c r="D38" s="35"/>
      <c r="E38" s="35"/>
      <c r="F38" s="36"/>
      <c r="G38" s="232">
        <v>191665</v>
      </c>
      <c r="H38" s="233">
        <v>82176</v>
      </c>
      <c r="I38" s="233">
        <v>360301</v>
      </c>
      <c r="J38" s="233">
        <v>129611</v>
      </c>
      <c r="K38" s="233">
        <v>67292</v>
      </c>
      <c r="L38" s="233">
        <v>0</v>
      </c>
      <c r="M38" s="233">
        <v>0</v>
      </c>
      <c r="N38" s="233">
        <v>1653581</v>
      </c>
      <c r="O38" s="233">
        <v>2570</v>
      </c>
      <c r="P38" s="357">
        <v>0</v>
      </c>
      <c r="Q38" s="357">
        <v>145191</v>
      </c>
      <c r="R38" s="357">
        <v>0</v>
      </c>
      <c r="S38" s="357">
        <v>421567</v>
      </c>
      <c r="T38" s="357">
        <v>3504</v>
      </c>
      <c r="U38" s="358">
        <v>51588</v>
      </c>
      <c r="V38" s="210">
        <f t="shared" si="1"/>
        <v>3109046</v>
      </c>
    </row>
    <row r="39" spans="1:22" ht="13.5">
      <c r="A39" s="32"/>
      <c r="B39" s="39"/>
      <c r="C39" s="39"/>
      <c r="D39" s="48" t="s">
        <v>170</v>
      </c>
      <c r="E39" s="41" t="s">
        <v>171</v>
      </c>
      <c r="F39" s="43"/>
      <c r="G39" s="234">
        <v>0</v>
      </c>
      <c r="H39" s="235">
        <v>56237</v>
      </c>
      <c r="I39" s="235">
        <v>0</v>
      </c>
      <c r="J39" s="235">
        <v>36082</v>
      </c>
      <c r="K39" s="235">
        <v>5651</v>
      </c>
      <c r="L39" s="235">
        <v>0</v>
      </c>
      <c r="M39" s="235">
        <v>0</v>
      </c>
      <c r="N39" s="235">
        <v>127835</v>
      </c>
      <c r="O39" s="235">
        <v>0</v>
      </c>
      <c r="P39" s="359">
        <v>0</v>
      </c>
      <c r="Q39" s="359">
        <v>0</v>
      </c>
      <c r="R39" s="359">
        <v>0</v>
      </c>
      <c r="S39" s="359">
        <v>23826</v>
      </c>
      <c r="T39" s="359">
        <v>0</v>
      </c>
      <c r="U39" s="360">
        <v>13470</v>
      </c>
      <c r="V39" s="211">
        <f t="shared" si="1"/>
        <v>263101</v>
      </c>
    </row>
    <row r="40" spans="1:22" ht="13.5">
      <c r="A40" s="32"/>
      <c r="B40" s="39"/>
      <c r="C40" s="39"/>
      <c r="D40" s="58"/>
      <c r="E40" s="41" t="s">
        <v>172</v>
      </c>
      <c r="F40" s="43"/>
      <c r="G40" s="234">
        <v>0</v>
      </c>
      <c r="H40" s="235">
        <v>795</v>
      </c>
      <c r="I40" s="235">
        <v>0</v>
      </c>
      <c r="J40" s="235">
        <v>0</v>
      </c>
      <c r="K40" s="235">
        <v>0</v>
      </c>
      <c r="L40" s="235">
        <v>0</v>
      </c>
      <c r="M40" s="235">
        <v>0</v>
      </c>
      <c r="N40" s="235">
        <v>0</v>
      </c>
      <c r="O40" s="235">
        <v>0</v>
      </c>
      <c r="P40" s="359">
        <v>0</v>
      </c>
      <c r="Q40" s="359">
        <v>0</v>
      </c>
      <c r="R40" s="359">
        <v>0</v>
      </c>
      <c r="S40" s="359">
        <v>0</v>
      </c>
      <c r="T40" s="359">
        <v>0</v>
      </c>
      <c r="U40" s="360">
        <v>0</v>
      </c>
      <c r="V40" s="211">
        <f t="shared" si="1"/>
        <v>795</v>
      </c>
    </row>
    <row r="41" spans="1:22" ht="13.5">
      <c r="A41" s="32"/>
      <c r="B41" s="39"/>
      <c r="C41" s="39"/>
      <c r="D41" s="51" t="s">
        <v>173</v>
      </c>
      <c r="E41" s="21"/>
      <c r="F41" s="33"/>
      <c r="G41" s="244"/>
      <c r="H41" s="245"/>
      <c r="I41" s="245"/>
      <c r="J41" s="245"/>
      <c r="K41" s="245"/>
      <c r="L41" s="245"/>
      <c r="M41" s="245"/>
      <c r="N41" s="245"/>
      <c r="O41" s="245"/>
      <c r="P41" s="371"/>
      <c r="Q41" s="371"/>
      <c r="R41" s="371"/>
      <c r="S41" s="371"/>
      <c r="T41" s="371"/>
      <c r="U41" s="372"/>
      <c r="V41" s="218"/>
    </row>
    <row r="42" spans="1:22" ht="13.5">
      <c r="A42" s="32"/>
      <c r="B42" s="39"/>
      <c r="C42" s="39"/>
      <c r="D42" s="51"/>
      <c r="E42" s="41" t="s">
        <v>174</v>
      </c>
      <c r="F42" s="43"/>
      <c r="G42" s="234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359">
        <v>0</v>
      </c>
      <c r="Q42" s="359">
        <v>0</v>
      </c>
      <c r="R42" s="359">
        <v>0</v>
      </c>
      <c r="S42" s="359">
        <v>0</v>
      </c>
      <c r="T42" s="359">
        <v>0</v>
      </c>
      <c r="U42" s="360">
        <v>0</v>
      </c>
      <c r="V42" s="211">
        <f>SUM(G42:U42)</f>
        <v>0</v>
      </c>
    </row>
    <row r="43" spans="1:22" ht="13.5">
      <c r="A43" s="32"/>
      <c r="B43" s="39"/>
      <c r="C43" s="39"/>
      <c r="D43" s="51"/>
      <c r="E43" s="6" t="s">
        <v>175</v>
      </c>
      <c r="F43" s="43"/>
      <c r="G43" s="234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359">
        <v>0</v>
      </c>
      <c r="Q43" s="359">
        <v>0</v>
      </c>
      <c r="R43" s="359">
        <v>0</v>
      </c>
      <c r="S43" s="359">
        <v>0</v>
      </c>
      <c r="T43" s="359">
        <v>0</v>
      </c>
      <c r="U43" s="360">
        <v>0</v>
      </c>
      <c r="V43" s="211">
        <f>SUM(G43:U43)</f>
        <v>0</v>
      </c>
    </row>
    <row r="44" spans="1:22" ht="13.5">
      <c r="A44" s="32"/>
      <c r="B44" s="39"/>
      <c r="C44" s="39"/>
      <c r="D44" s="51"/>
      <c r="E44" s="41" t="s">
        <v>176</v>
      </c>
      <c r="F44" s="43"/>
      <c r="G44" s="234">
        <v>191665</v>
      </c>
      <c r="H44" s="235">
        <v>82176</v>
      </c>
      <c r="I44" s="235">
        <v>360301</v>
      </c>
      <c r="J44" s="235">
        <v>129611</v>
      </c>
      <c r="K44" s="235">
        <v>67292</v>
      </c>
      <c r="L44" s="235">
        <v>0</v>
      </c>
      <c r="M44" s="235">
        <v>0</v>
      </c>
      <c r="N44" s="235">
        <v>1653581</v>
      </c>
      <c r="O44" s="235">
        <v>2570</v>
      </c>
      <c r="P44" s="359">
        <v>0</v>
      </c>
      <c r="Q44" s="359">
        <v>145191</v>
      </c>
      <c r="R44" s="359">
        <v>0</v>
      </c>
      <c r="S44" s="359">
        <v>421567</v>
      </c>
      <c r="T44" s="359">
        <v>3504</v>
      </c>
      <c r="U44" s="360">
        <v>51588</v>
      </c>
      <c r="V44" s="211">
        <f>SUM(G44:U44)</f>
        <v>3109046</v>
      </c>
    </row>
    <row r="45" spans="1:22" ht="13.5">
      <c r="A45" s="32"/>
      <c r="B45" s="39"/>
      <c r="C45" s="39"/>
      <c r="D45" s="52"/>
      <c r="E45" s="6" t="s">
        <v>175</v>
      </c>
      <c r="F45" s="43"/>
      <c r="G45" s="234">
        <v>0</v>
      </c>
      <c r="H45" s="235">
        <v>0</v>
      </c>
      <c r="I45" s="235">
        <v>322600</v>
      </c>
      <c r="J45" s="235">
        <v>0</v>
      </c>
      <c r="K45" s="235">
        <v>11100</v>
      </c>
      <c r="L45" s="235">
        <v>0</v>
      </c>
      <c r="M45" s="235">
        <v>0</v>
      </c>
      <c r="N45" s="235">
        <v>375700</v>
      </c>
      <c r="O45" s="235">
        <v>0</v>
      </c>
      <c r="P45" s="359">
        <v>0</v>
      </c>
      <c r="Q45" s="359">
        <v>0</v>
      </c>
      <c r="R45" s="359">
        <v>0</v>
      </c>
      <c r="S45" s="359">
        <v>0</v>
      </c>
      <c r="T45" s="359">
        <v>0</v>
      </c>
      <c r="U45" s="360">
        <v>0</v>
      </c>
      <c r="V45" s="211">
        <f>SUM(G45:U45)</f>
        <v>709400</v>
      </c>
    </row>
    <row r="46" spans="1:22" ht="13.5">
      <c r="A46" s="32"/>
      <c r="B46" s="39"/>
      <c r="C46" s="39"/>
      <c r="D46" s="51" t="s">
        <v>177</v>
      </c>
      <c r="E46" s="21"/>
      <c r="F46" s="43"/>
      <c r="G46" s="246"/>
      <c r="H46" s="247"/>
      <c r="I46" s="247"/>
      <c r="J46" s="247"/>
      <c r="K46" s="247"/>
      <c r="L46" s="247"/>
      <c r="M46" s="247"/>
      <c r="N46" s="247"/>
      <c r="O46" s="247"/>
      <c r="P46" s="373"/>
      <c r="Q46" s="373"/>
      <c r="R46" s="373"/>
      <c r="S46" s="373"/>
      <c r="T46" s="373"/>
      <c r="U46" s="374"/>
      <c r="V46" s="218"/>
    </row>
    <row r="47" spans="1:22" ht="13.5">
      <c r="A47" s="32"/>
      <c r="B47" s="39"/>
      <c r="C47" s="39"/>
      <c r="D47" s="51"/>
      <c r="E47" s="48" t="s">
        <v>178</v>
      </c>
      <c r="F47" s="33"/>
      <c r="G47" s="244"/>
      <c r="H47" s="245"/>
      <c r="I47" s="245"/>
      <c r="J47" s="245"/>
      <c r="K47" s="245"/>
      <c r="L47" s="245"/>
      <c r="M47" s="245"/>
      <c r="N47" s="245"/>
      <c r="O47" s="245"/>
      <c r="P47" s="371"/>
      <c r="Q47" s="371"/>
      <c r="R47" s="371"/>
      <c r="S47" s="371"/>
      <c r="T47" s="371"/>
      <c r="U47" s="372"/>
      <c r="V47" s="219"/>
    </row>
    <row r="48" spans="1:22" ht="13.5">
      <c r="A48" s="32"/>
      <c r="B48" s="39"/>
      <c r="C48" s="39"/>
      <c r="D48" s="51"/>
      <c r="E48" s="51"/>
      <c r="F48" s="59" t="s">
        <v>100</v>
      </c>
      <c r="G48" s="234">
        <v>0</v>
      </c>
      <c r="H48" s="235">
        <v>0</v>
      </c>
      <c r="I48" s="235">
        <v>0</v>
      </c>
      <c r="J48" s="235">
        <v>0</v>
      </c>
      <c r="K48" s="235">
        <v>0</v>
      </c>
      <c r="L48" s="235">
        <v>0</v>
      </c>
      <c r="M48" s="235">
        <v>0</v>
      </c>
      <c r="N48" s="235">
        <v>0</v>
      </c>
      <c r="O48" s="235">
        <v>0</v>
      </c>
      <c r="P48" s="359">
        <v>0</v>
      </c>
      <c r="Q48" s="359">
        <v>0</v>
      </c>
      <c r="R48" s="359">
        <v>0</v>
      </c>
      <c r="S48" s="359">
        <v>0</v>
      </c>
      <c r="T48" s="359">
        <v>0</v>
      </c>
      <c r="U48" s="360">
        <v>0</v>
      </c>
      <c r="V48" s="211">
        <f aca="true" t="shared" si="2" ref="V48:V74">SUM(G48:U48)</f>
        <v>0</v>
      </c>
    </row>
    <row r="49" spans="1:22" ht="13.5">
      <c r="A49" s="32"/>
      <c r="B49" s="39"/>
      <c r="C49" s="39"/>
      <c r="D49" s="51"/>
      <c r="E49" s="51"/>
      <c r="F49" s="60" t="s">
        <v>310</v>
      </c>
      <c r="G49" s="234">
        <v>0</v>
      </c>
      <c r="H49" s="235">
        <v>0</v>
      </c>
      <c r="I49" s="235">
        <v>0</v>
      </c>
      <c r="J49" s="235">
        <v>0</v>
      </c>
      <c r="K49" s="235">
        <v>0</v>
      </c>
      <c r="L49" s="235">
        <v>0</v>
      </c>
      <c r="M49" s="235">
        <v>0</v>
      </c>
      <c r="N49" s="235">
        <v>0</v>
      </c>
      <c r="O49" s="235">
        <v>0</v>
      </c>
      <c r="P49" s="359">
        <v>0</v>
      </c>
      <c r="Q49" s="359">
        <v>0</v>
      </c>
      <c r="R49" s="359">
        <v>0</v>
      </c>
      <c r="S49" s="359">
        <v>0</v>
      </c>
      <c r="T49" s="359">
        <v>0</v>
      </c>
      <c r="U49" s="360">
        <v>0</v>
      </c>
      <c r="V49" s="211">
        <f t="shared" si="2"/>
        <v>0</v>
      </c>
    </row>
    <row r="50" spans="1:22" ht="13.5">
      <c r="A50" s="32"/>
      <c r="B50" s="39"/>
      <c r="C50" s="39"/>
      <c r="D50" s="51"/>
      <c r="E50" s="51"/>
      <c r="F50" s="61" t="s">
        <v>179</v>
      </c>
      <c r="G50" s="238">
        <v>0</v>
      </c>
      <c r="H50" s="239">
        <v>0</v>
      </c>
      <c r="I50" s="239">
        <v>322600</v>
      </c>
      <c r="J50" s="239">
        <v>0</v>
      </c>
      <c r="K50" s="239">
        <v>11100</v>
      </c>
      <c r="L50" s="239">
        <v>0</v>
      </c>
      <c r="M50" s="239">
        <v>0</v>
      </c>
      <c r="N50" s="239">
        <v>375700</v>
      </c>
      <c r="O50" s="239">
        <v>0</v>
      </c>
      <c r="P50" s="363">
        <v>0</v>
      </c>
      <c r="Q50" s="363">
        <v>0</v>
      </c>
      <c r="R50" s="363">
        <v>0</v>
      </c>
      <c r="S50" s="363">
        <v>0</v>
      </c>
      <c r="T50" s="363">
        <v>0</v>
      </c>
      <c r="U50" s="364">
        <v>0</v>
      </c>
      <c r="V50" s="213">
        <f t="shared" si="2"/>
        <v>709400</v>
      </c>
    </row>
    <row r="51" spans="1:22" ht="13.5">
      <c r="A51" s="32"/>
      <c r="B51" s="39"/>
      <c r="C51" s="39"/>
      <c r="D51" s="51"/>
      <c r="E51" s="41" t="s">
        <v>180</v>
      </c>
      <c r="F51" s="43"/>
      <c r="G51" s="234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35">
        <v>0</v>
      </c>
      <c r="N51" s="235">
        <v>0</v>
      </c>
      <c r="O51" s="235">
        <v>0</v>
      </c>
      <c r="P51" s="359">
        <v>0</v>
      </c>
      <c r="Q51" s="359">
        <v>0</v>
      </c>
      <c r="R51" s="359">
        <v>0</v>
      </c>
      <c r="S51" s="359">
        <v>0</v>
      </c>
      <c r="T51" s="359">
        <v>0</v>
      </c>
      <c r="U51" s="360">
        <v>0</v>
      </c>
      <c r="V51" s="211">
        <f t="shared" si="2"/>
        <v>0</v>
      </c>
    </row>
    <row r="52" spans="1:22" ht="13.5">
      <c r="A52" s="32"/>
      <c r="B52" s="39"/>
      <c r="C52" s="39"/>
      <c r="D52" s="51"/>
      <c r="E52" s="41" t="s">
        <v>181</v>
      </c>
      <c r="F52" s="43"/>
      <c r="G52" s="234">
        <v>0</v>
      </c>
      <c r="H52" s="235">
        <v>0</v>
      </c>
      <c r="I52" s="235">
        <v>0</v>
      </c>
      <c r="J52" s="235">
        <v>0</v>
      </c>
      <c r="K52" s="235">
        <v>0</v>
      </c>
      <c r="L52" s="235">
        <v>0</v>
      </c>
      <c r="M52" s="235">
        <v>0</v>
      </c>
      <c r="N52" s="235">
        <v>0</v>
      </c>
      <c r="O52" s="235">
        <v>0</v>
      </c>
      <c r="P52" s="359">
        <v>0</v>
      </c>
      <c r="Q52" s="359">
        <v>0</v>
      </c>
      <c r="R52" s="359">
        <v>0</v>
      </c>
      <c r="S52" s="359">
        <v>0</v>
      </c>
      <c r="T52" s="359">
        <v>0</v>
      </c>
      <c r="U52" s="360">
        <v>0</v>
      </c>
      <c r="V52" s="211">
        <f t="shared" si="2"/>
        <v>0</v>
      </c>
    </row>
    <row r="53" spans="1:22" ht="13.5">
      <c r="A53" s="32"/>
      <c r="B53" s="39"/>
      <c r="C53" s="39"/>
      <c r="D53" s="51"/>
      <c r="E53" s="41" t="s">
        <v>182</v>
      </c>
      <c r="F53" s="43"/>
      <c r="G53" s="234">
        <v>0</v>
      </c>
      <c r="H53" s="235">
        <v>0</v>
      </c>
      <c r="I53" s="235">
        <v>0</v>
      </c>
      <c r="J53" s="235">
        <v>0</v>
      </c>
      <c r="K53" s="235">
        <v>0</v>
      </c>
      <c r="L53" s="235">
        <v>0</v>
      </c>
      <c r="M53" s="235">
        <v>0</v>
      </c>
      <c r="N53" s="235">
        <v>0</v>
      </c>
      <c r="O53" s="235">
        <v>0</v>
      </c>
      <c r="P53" s="359">
        <v>0</v>
      </c>
      <c r="Q53" s="359">
        <v>0</v>
      </c>
      <c r="R53" s="359">
        <v>0</v>
      </c>
      <c r="S53" s="359">
        <v>0</v>
      </c>
      <c r="T53" s="359">
        <v>0</v>
      </c>
      <c r="U53" s="360">
        <v>0</v>
      </c>
      <c r="V53" s="211">
        <f t="shared" si="2"/>
        <v>0</v>
      </c>
    </row>
    <row r="54" spans="1:22" ht="13.5">
      <c r="A54" s="32"/>
      <c r="B54" s="39"/>
      <c r="C54" s="39"/>
      <c r="D54" s="51"/>
      <c r="E54" s="41" t="s">
        <v>183</v>
      </c>
      <c r="F54" s="43"/>
      <c r="G54" s="234">
        <v>43210</v>
      </c>
      <c r="H54" s="235">
        <v>61830</v>
      </c>
      <c r="I54" s="235">
        <v>0</v>
      </c>
      <c r="J54" s="235">
        <v>128935</v>
      </c>
      <c r="K54" s="235">
        <v>30752</v>
      </c>
      <c r="L54" s="235">
        <v>0</v>
      </c>
      <c r="M54" s="235">
        <v>0</v>
      </c>
      <c r="N54" s="235">
        <v>1277881</v>
      </c>
      <c r="O54" s="235">
        <v>0</v>
      </c>
      <c r="P54" s="359">
        <v>0</v>
      </c>
      <c r="Q54" s="359">
        <v>0</v>
      </c>
      <c r="R54" s="359">
        <v>0</v>
      </c>
      <c r="S54" s="359">
        <v>421567</v>
      </c>
      <c r="T54" s="359">
        <v>0</v>
      </c>
      <c r="U54" s="360">
        <v>12141</v>
      </c>
      <c r="V54" s="211">
        <f t="shared" si="2"/>
        <v>1976316</v>
      </c>
    </row>
    <row r="55" spans="1:22" ht="13.5">
      <c r="A55" s="32"/>
      <c r="B55" s="39"/>
      <c r="C55" s="44"/>
      <c r="D55" s="53"/>
      <c r="E55" s="45" t="s">
        <v>179</v>
      </c>
      <c r="F55" s="47"/>
      <c r="G55" s="236">
        <v>148455</v>
      </c>
      <c r="H55" s="237">
        <v>20346</v>
      </c>
      <c r="I55" s="237">
        <v>37701</v>
      </c>
      <c r="J55" s="237">
        <v>676</v>
      </c>
      <c r="K55" s="237">
        <v>25440</v>
      </c>
      <c r="L55" s="237">
        <v>0</v>
      </c>
      <c r="M55" s="237">
        <v>0</v>
      </c>
      <c r="N55" s="237">
        <v>0</v>
      </c>
      <c r="O55" s="237">
        <v>2570</v>
      </c>
      <c r="P55" s="361">
        <v>0</v>
      </c>
      <c r="Q55" s="361">
        <v>145191</v>
      </c>
      <c r="R55" s="361">
        <v>0</v>
      </c>
      <c r="S55" s="361">
        <v>0</v>
      </c>
      <c r="T55" s="361">
        <v>3504</v>
      </c>
      <c r="U55" s="362">
        <v>39447</v>
      </c>
      <c r="V55" s="212">
        <f t="shared" si="2"/>
        <v>423330</v>
      </c>
    </row>
    <row r="56" spans="1:22" ht="13.5">
      <c r="A56" s="32"/>
      <c r="B56" s="39"/>
      <c r="C56" s="34" t="s">
        <v>184</v>
      </c>
      <c r="D56" s="35"/>
      <c r="E56" s="35"/>
      <c r="F56" s="36"/>
      <c r="G56" s="232">
        <v>101840</v>
      </c>
      <c r="H56" s="233">
        <v>760</v>
      </c>
      <c r="I56" s="233">
        <v>0</v>
      </c>
      <c r="J56" s="233">
        <v>235754</v>
      </c>
      <c r="K56" s="233">
        <v>0</v>
      </c>
      <c r="L56" s="233">
        <v>114380</v>
      </c>
      <c r="M56" s="233">
        <v>0</v>
      </c>
      <c r="N56" s="233">
        <v>1191847</v>
      </c>
      <c r="O56" s="233">
        <v>0</v>
      </c>
      <c r="P56" s="357">
        <v>20098</v>
      </c>
      <c r="Q56" s="357">
        <v>35020</v>
      </c>
      <c r="R56" s="357">
        <v>0</v>
      </c>
      <c r="S56" s="357">
        <v>0</v>
      </c>
      <c r="T56" s="357">
        <v>192385</v>
      </c>
      <c r="U56" s="358">
        <v>0</v>
      </c>
      <c r="V56" s="210">
        <f t="shared" si="2"/>
        <v>1892084</v>
      </c>
    </row>
    <row r="57" spans="1:22" ht="13.5">
      <c r="A57" s="32"/>
      <c r="B57" s="39"/>
      <c r="C57" s="39"/>
      <c r="D57" s="62" t="s">
        <v>185</v>
      </c>
      <c r="E57" s="7" t="s">
        <v>186</v>
      </c>
      <c r="F57" s="43"/>
      <c r="G57" s="234">
        <v>0</v>
      </c>
      <c r="H57" s="235">
        <v>0</v>
      </c>
      <c r="I57" s="235">
        <v>0</v>
      </c>
      <c r="J57" s="235">
        <v>0</v>
      </c>
      <c r="K57" s="235">
        <v>0</v>
      </c>
      <c r="L57" s="235">
        <v>0</v>
      </c>
      <c r="M57" s="235">
        <v>0</v>
      </c>
      <c r="N57" s="235">
        <v>0</v>
      </c>
      <c r="O57" s="235">
        <v>0</v>
      </c>
      <c r="P57" s="359">
        <v>0</v>
      </c>
      <c r="Q57" s="359">
        <v>0</v>
      </c>
      <c r="R57" s="359">
        <v>0</v>
      </c>
      <c r="S57" s="359">
        <v>0</v>
      </c>
      <c r="T57" s="359">
        <v>0</v>
      </c>
      <c r="U57" s="360">
        <v>0</v>
      </c>
      <c r="V57" s="211">
        <f t="shared" si="2"/>
        <v>0</v>
      </c>
    </row>
    <row r="58" spans="1:22" ht="13.5">
      <c r="A58" s="32"/>
      <c r="B58" s="39"/>
      <c r="C58" s="39"/>
      <c r="D58" s="63"/>
      <c r="E58" s="425" t="s">
        <v>311</v>
      </c>
      <c r="F58" s="426"/>
      <c r="G58" s="234">
        <v>0</v>
      </c>
      <c r="H58" s="235">
        <v>0</v>
      </c>
      <c r="I58" s="235">
        <v>0</v>
      </c>
      <c r="J58" s="235">
        <v>0</v>
      </c>
      <c r="K58" s="235">
        <v>0</v>
      </c>
      <c r="L58" s="235">
        <v>0</v>
      </c>
      <c r="M58" s="235">
        <v>0</v>
      </c>
      <c r="N58" s="235">
        <v>0</v>
      </c>
      <c r="O58" s="235">
        <v>0</v>
      </c>
      <c r="P58" s="359">
        <v>0</v>
      </c>
      <c r="Q58" s="359">
        <v>0</v>
      </c>
      <c r="R58" s="359">
        <v>0</v>
      </c>
      <c r="S58" s="359">
        <v>0</v>
      </c>
      <c r="T58" s="359">
        <v>0</v>
      </c>
      <c r="U58" s="360">
        <v>0</v>
      </c>
      <c r="V58" s="211">
        <f t="shared" si="2"/>
        <v>0</v>
      </c>
    </row>
    <row r="59" spans="1:22" ht="13.5">
      <c r="A59" s="32"/>
      <c r="B59" s="39"/>
      <c r="C59" s="44"/>
      <c r="D59" s="64"/>
      <c r="E59" s="8" t="s">
        <v>187</v>
      </c>
      <c r="F59" s="47"/>
      <c r="G59" s="236">
        <v>0</v>
      </c>
      <c r="H59" s="237">
        <v>0</v>
      </c>
      <c r="I59" s="237">
        <v>0</v>
      </c>
      <c r="J59" s="237">
        <v>6401</v>
      </c>
      <c r="K59" s="237">
        <v>0</v>
      </c>
      <c r="L59" s="237">
        <v>0</v>
      </c>
      <c r="M59" s="237">
        <v>0</v>
      </c>
      <c r="N59" s="237">
        <v>0</v>
      </c>
      <c r="O59" s="237">
        <v>0</v>
      </c>
      <c r="P59" s="361">
        <v>0</v>
      </c>
      <c r="Q59" s="361">
        <v>0</v>
      </c>
      <c r="R59" s="361">
        <v>0</v>
      </c>
      <c r="S59" s="361">
        <v>0</v>
      </c>
      <c r="T59" s="361">
        <v>0</v>
      </c>
      <c r="U59" s="362">
        <v>0</v>
      </c>
      <c r="V59" s="212">
        <f t="shared" si="2"/>
        <v>6401</v>
      </c>
    </row>
    <row r="60" spans="1:22" ht="13.5">
      <c r="A60" s="32"/>
      <c r="B60" s="39"/>
      <c r="C60" s="38" t="s">
        <v>188</v>
      </c>
      <c r="D60" s="65"/>
      <c r="E60" s="65"/>
      <c r="F60" s="66"/>
      <c r="G60" s="230">
        <v>0</v>
      </c>
      <c r="H60" s="231">
        <v>0</v>
      </c>
      <c r="I60" s="231">
        <v>0</v>
      </c>
      <c r="J60" s="231">
        <v>0</v>
      </c>
      <c r="K60" s="231">
        <v>0</v>
      </c>
      <c r="L60" s="231">
        <v>0</v>
      </c>
      <c r="M60" s="231">
        <v>0</v>
      </c>
      <c r="N60" s="231">
        <v>0</v>
      </c>
      <c r="O60" s="231">
        <v>0</v>
      </c>
      <c r="P60" s="355">
        <v>0</v>
      </c>
      <c r="Q60" s="355">
        <v>0</v>
      </c>
      <c r="R60" s="355">
        <v>0</v>
      </c>
      <c r="S60" s="355">
        <v>0</v>
      </c>
      <c r="T60" s="355">
        <v>0</v>
      </c>
      <c r="U60" s="356">
        <v>0</v>
      </c>
      <c r="V60" s="209">
        <f t="shared" si="2"/>
        <v>0</v>
      </c>
    </row>
    <row r="61" spans="1:22" ht="13.5">
      <c r="A61" s="32"/>
      <c r="B61" s="39"/>
      <c r="C61" s="38" t="s">
        <v>189</v>
      </c>
      <c r="D61" s="65"/>
      <c r="E61" s="65"/>
      <c r="F61" s="66"/>
      <c r="G61" s="230">
        <v>0</v>
      </c>
      <c r="H61" s="231">
        <v>0</v>
      </c>
      <c r="I61" s="231">
        <v>0</v>
      </c>
      <c r="J61" s="231">
        <v>7287</v>
      </c>
      <c r="K61" s="231">
        <v>0</v>
      </c>
      <c r="L61" s="231">
        <v>0</v>
      </c>
      <c r="M61" s="231">
        <v>2416</v>
      </c>
      <c r="N61" s="231">
        <v>0</v>
      </c>
      <c r="O61" s="231">
        <v>0</v>
      </c>
      <c r="P61" s="355">
        <v>0</v>
      </c>
      <c r="Q61" s="355">
        <v>0</v>
      </c>
      <c r="R61" s="355">
        <v>0</v>
      </c>
      <c r="S61" s="355">
        <v>0</v>
      </c>
      <c r="T61" s="355">
        <v>0</v>
      </c>
      <c r="U61" s="356">
        <v>0</v>
      </c>
      <c r="V61" s="209">
        <f t="shared" si="2"/>
        <v>9703</v>
      </c>
    </row>
    <row r="62" spans="1:22" ht="12.75" customHeight="1">
      <c r="A62" s="32"/>
      <c r="B62" s="44"/>
      <c r="C62" s="38" t="s">
        <v>190</v>
      </c>
      <c r="D62" s="65"/>
      <c r="E62" s="65"/>
      <c r="F62" s="66"/>
      <c r="G62" s="230">
        <v>0</v>
      </c>
      <c r="H62" s="231">
        <v>0</v>
      </c>
      <c r="I62" s="231">
        <v>0</v>
      </c>
      <c r="J62" s="231">
        <v>0</v>
      </c>
      <c r="K62" s="231">
        <v>0</v>
      </c>
      <c r="L62" s="231">
        <v>0</v>
      </c>
      <c r="M62" s="231">
        <v>0</v>
      </c>
      <c r="N62" s="231">
        <v>0</v>
      </c>
      <c r="O62" s="231">
        <v>0</v>
      </c>
      <c r="P62" s="355">
        <v>0</v>
      </c>
      <c r="Q62" s="355">
        <v>1282</v>
      </c>
      <c r="R62" s="355">
        <v>0</v>
      </c>
      <c r="S62" s="355">
        <v>0</v>
      </c>
      <c r="T62" s="355">
        <v>4114</v>
      </c>
      <c r="U62" s="356">
        <v>0</v>
      </c>
      <c r="V62" s="209">
        <f t="shared" si="2"/>
        <v>5396</v>
      </c>
    </row>
    <row r="63" spans="1:22" ht="14.25" thickBot="1">
      <c r="A63" s="27"/>
      <c r="B63" s="57" t="s">
        <v>191</v>
      </c>
      <c r="C63" s="28"/>
      <c r="D63" s="28"/>
      <c r="E63" s="28"/>
      <c r="F63" s="29"/>
      <c r="G63" s="242">
        <v>-250295</v>
      </c>
      <c r="H63" s="243">
        <v>-20346</v>
      </c>
      <c r="I63" s="243">
        <v>-37701</v>
      </c>
      <c r="J63" s="243">
        <v>-86555</v>
      </c>
      <c r="K63" s="243">
        <v>-25440</v>
      </c>
      <c r="L63" s="243">
        <v>0</v>
      </c>
      <c r="M63" s="243">
        <v>-2409</v>
      </c>
      <c r="N63" s="243">
        <v>-1122317</v>
      </c>
      <c r="O63" s="243">
        <v>3345</v>
      </c>
      <c r="P63" s="367">
        <v>0</v>
      </c>
      <c r="Q63" s="367">
        <v>-19761</v>
      </c>
      <c r="R63" s="367">
        <v>0</v>
      </c>
      <c r="S63" s="367">
        <v>49667</v>
      </c>
      <c r="T63" s="367">
        <v>-200003</v>
      </c>
      <c r="U63" s="368">
        <v>-39447</v>
      </c>
      <c r="V63" s="214">
        <f t="shared" si="2"/>
        <v>-1751262</v>
      </c>
    </row>
    <row r="64" spans="1:22" ht="13.5">
      <c r="A64" s="67" t="s">
        <v>192</v>
      </c>
      <c r="B64" s="54"/>
      <c r="C64" s="54"/>
      <c r="D64" s="54"/>
      <c r="E64" s="54"/>
      <c r="F64" s="55"/>
      <c r="G64" s="240">
        <v>-32903</v>
      </c>
      <c r="H64" s="241">
        <v>-20346</v>
      </c>
      <c r="I64" s="241">
        <v>-38711</v>
      </c>
      <c r="J64" s="241">
        <v>-500</v>
      </c>
      <c r="K64" s="241">
        <v>16821</v>
      </c>
      <c r="L64" s="241">
        <v>0</v>
      </c>
      <c r="M64" s="241">
        <v>4237</v>
      </c>
      <c r="N64" s="241">
        <v>-27365</v>
      </c>
      <c r="O64" s="241">
        <v>8162</v>
      </c>
      <c r="P64" s="365">
        <v>94</v>
      </c>
      <c r="Q64" s="365">
        <v>-19672</v>
      </c>
      <c r="R64" s="365">
        <v>0</v>
      </c>
      <c r="S64" s="365">
        <v>64183</v>
      </c>
      <c r="T64" s="365">
        <v>-42227</v>
      </c>
      <c r="U64" s="366">
        <v>-3804</v>
      </c>
      <c r="V64" s="208">
        <f t="shared" si="2"/>
        <v>-92031</v>
      </c>
    </row>
    <row r="65" spans="1:22" ht="13.5">
      <c r="A65" s="68" t="s">
        <v>193</v>
      </c>
      <c r="B65" s="35"/>
      <c r="C65" s="35"/>
      <c r="D65" s="35"/>
      <c r="E65" s="35"/>
      <c r="F65" s="36"/>
      <c r="G65" s="230">
        <v>0</v>
      </c>
      <c r="H65" s="231">
        <v>0</v>
      </c>
      <c r="I65" s="231">
        <v>66</v>
      </c>
      <c r="J65" s="231">
        <v>0</v>
      </c>
      <c r="K65" s="231">
        <v>0</v>
      </c>
      <c r="L65" s="231">
        <v>0</v>
      </c>
      <c r="M65" s="231">
        <v>7</v>
      </c>
      <c r="N65" s="231">
        <v>0</v>
      </c>
      <c r="O65" s="231">
        <v>0</v>
      </c>
      <c r="P65" s="355">
        <v>0</v>
      </c>
      <c r="Q65" s="355">
        <v>12</v>
      </c>
      <c r="R65" s="355">
        <v>0</v>
      </c>
      <c r="S65" s="355">
        <v>0</v>
      </c>
      <c r="T65" s="355">
        <v>0</v>
      </c>
      <c r="U65" s="356">
        <v>0</v>
      </c>
      <c r="V65" s="209">
        <f t="shared" si="2"/>
        <v>85</v>
      </c>
    </row>
    <row r="66" spans="1:22" ht="13.5">
      <c r="A66" s="68" t="s">
        <v>194</v>
      </c>
      <c r="B66" s="35"/>
      <c r="C66" s="35"/>
      <c r="D66" s="35"/>
      <c r="E66" s="35"/>
      <c r="F66" s="36"/>
      <c r="G66" s="232">
        <v>616804</v>
      </c>
      <c r="H66" s="233">
        <v>22970</v>
      </c>
      <c r="I66" s="233">
        <v>43976</v>
      </c>
      <c r="J66" s="233">
        <v>2000</v>
      </c>
      <c r="K66" s="233">
        <v>71</v>
      </c>
      <c r="L66" s="233">
        <v>0</v>
      </c>
      <c r="M66" s="233">
        <v>1093</v>
      </c>
      <c r="N66" s="233">
        <v>300950</v>
      </c>
      <c r="O66" s="233">
        <v>5246</v>
      </c>
      <c r="P66" s="357">
        <v>722</v>
      </c>
      <c r="Q66" s="357">
        <v>25759</v>
      </c>
      <c r="R66" s="357">
        <v>0</v>
      </c>
      <c r="S66" s="357">
        <v>579637</v>
      </c>
      <c r="T66" s="357">
        <v>262891</v>
      </c>
      <c r="U66" s="358">
        <v>17539</v>
      </c>
      <c r="V66" s="210">
        <f t="shared" si="2"/>
        <v>1879658</v>
      </c>
    </row>
    <row r="67" spans="1:22" ht="13.5">
      <c r="A67" s="67"/>
      <c r="B67" s="45" t="s">
        <v>195</v>
      </c>
      <c r="C67" s="46"/>
      <c r="D67" s="46"/>
      <c r="E67" s="46"/>
      <c r="F67" s="47"/>
      <c r="G67" s="236">
        <v>0</v>
      </c>
      <c r="H67" s="237">
        <v>0</v>
      </c>
      <c r="I67" s="237">
        <v>0</v>
      </c>
      <c r="J67" s="237">
        <v>0</v>
      </c>
      <c r="K67" s="237">
        <v>0</v>
      </c>
      <c r="L67" s="237">
        <v>0</v>
      </c>
      <c r="M67" s="237">
        <v>0</v>
      </c>
      <c r="N67" s="237">
        <v>0</v>
      </c>
      <c r="O67" s="237">
        <v>0</v>
      </c>
      <c r="P67" s="361">
        <v>0</v>
      </c>
      <c r="Q67" s="361">
        <v>0</v>
      </c>
      <c r="R67" s="361">
        <v>0</v>
      </c>
      <c r="S67" s="361">
        <v>0</v>
      </c>
      <c r="T67" s="361">
        <v>0</v>
      </c>
      <c r="U67" s="362">
        <v>0</v>
      </c>
      <c r="V67" s="212">
        <f t="shared" si="2"/>
        <v>0</v>
      </c>
    </row>
    <row r="68" spans="1:22" ht="13.5">
      <c r="A68" s="67" t="s">
        <v>196</v>
      </c>
      <c r="B68" s="54"/>
      <c r="C68" s="54"/>
      <c r="D68" s="54"/>
      <c r="E68" s="54"/>
      <c r="F68" s="55"/>
      <c r="G68" s="230">
        <v>0</v>
      </c>
      <c r="H68" s="231">
        <v>0</v>
      </c>
      <c r="I68" s="231">
        <v>0</v>
      </c>
      <c r="J68" s="231">
        <v>0</v>
      </c>
      <c r="K68" s="231">
        <v>0</v>
      </c>
      <c r="L68" s="231">
        <v>0</v>
      </c>
      <c r="M68" s="231">
        <v>0</v>
      </c>
      <c r="N68" s="231">
        <v>0</v>
      </c>
      <c r="O68" s="231">
        <v>0</v>
      </c>
      <c r="P68" s="355">
        <v>0</v>
      </c>
      <c r="Q68" s="355">
        <v>0</v>
      </c>
      <c r="R68" s="355">
        <v>0</v>
      </c>
      <c r="S68" s="355">
        <v>0</v>
      </c>
      <c r="T68" s="355">
        <v>0</v>
      </c>
      <c r="U68" s="356">
        <v>0</v>
      </c>
      <c r="V68" s="209">
        <f t="shared" si="2"/>
        <v>0</v>
      </c>
    </row>
    <row r="69" spans="1:22" ht="13.5">
      <c r="A69" s="69" t="s">
        <v>197</v>
      </c>
      <c r="B69" s="65"/>
      <c r="C69" s="65"/>
      <c r="D69" s="65"/>
      <c r="E69" s="65"/>
      <c r="F69" s="66"/>
      <c r="G69" s="230">
        <v>583901</v>
      </c>
      <c r="H69" s="231">
        <v>2624</v>
      </c>
      <c r="I69" s="231">
        <v>5199</v>
      </c>
      <c r="J69" s="231">
        <v>1500</v>
      </c>
      <c r="K69" s="231">
        <v>16892</v>
      </c>
      <c r="L69" s="231">
        <v>0</v>
      </c>
      <c r="M69" s="231">
        <v>5323</v>
      </c>
      <c r="N69" s="231">
        <v>273585</v>
      </c>
      <c r="O69" s="231">
        <v>13408</v>
      </c>
      <c r="P69" s="355">
        <v>816</v>
      </c>
      <c r="Q69" s="355">
        <v>6075</v>
      </c>
      <c r="R69" s="355">
        <v>0</v>
      </c>
      <c r="S69" s="355">
        <v>643820</v>
      </c>
      <c r="T69" s="355">
        <v>220664</v>
      </c>
      <c r="U69" s="356">
        <v>13735</v>
      </c>
      <c r="V69" s="209">
        <f t="shared" si="2"/>
        <v>1787542</v>
      </c>
    </row>
    <row r="70" spans="1:22" ht="13.5">
      <c r="A70" s="68" t="s">
        <v>198</v>
      </c>
      <c r="B70" s="35"/>
      <c r="C70" s="35"/>
      <c r="D70" s="35"/>
      <c r="E70" s="35"/>
      <c r="F70" s="36"/>
      <c r="G70" s="232">
        <v>1420</v>
      </c>
      <c r="H70" s="233">
        <v>0</v>
      </c>
      <c r="I70" s="233">
        <v>0</v>
      </c>
      <c r="J70" s="233">
        <v>0</v>
      </c>
      <c r="K70" s="233">
        <v>0</v>
      </c>
      <c r="L70" s="233">
        <v>0</v>
      </c>
      <c r="M70" s="233">
        <v>0</v>
      </c>
      <c r="N70" s="233">
        <v>0</v>
      </c>
      <c r="O70" s="233">
        <v>0</v>
      </c>
      <c r="P70" s="357">
        <v>0</v>
      </c>
      <c r="Q70" s="357">
        <v>0</v>
      </c>
      <c r="R70" s="357">
        <v>0</v>
      </c>
      <c r="S70" s="357">
        <v>0</v>
      </c>
      <c r="T70" s="357">
        <v>0</v>
      </c>
      <c r="U70" s="358">
        <v>0</v>
      </c>
      <c r="V70" s="210">
        <f t="shared" si="2"/>
        <v>1420</v>
      </c>
    </row>
    <row r="71" spans="1:22" ht="13.5">
      <c r="A71" s="32"/>
      <c r="B71" s="48" t="s">
        <v>199</v>
      </c>
      <c r="C71" s="70"/>
      <c r="D71" s="41" t="s">
        <v>200</v>
      </c>
      <c r="E71" s="42"/>
      <c r="F71" s="43"/>
      <c r="G71" s="234">
        <v>0</v>
      </c>
      <c r="H71" s="235">
        <v>0</v>
      </c>
      <c r="I71" s="235">
        <v>0</v>
      </c>
      <c r="J71" s="235">
        <v>0</v>
      </c>
      <c r="K71" s="235">
        <v>0</v>
      </c>
      <c r="L71" s="235">
        <v>0</v>
      </c>
      <c r="M71" s="235">
        <v>0</v>
      </c>
      <c r="N71" s="235">
        <v>0</v>
      </c>
      <c r="O71" s="235">
        <v>0</v>
      </c>
      <c r="P71" s="359">
        <v>0</v>
      </c>
      <c r="Q71" s="359">
        <v>0</v>
      </c>
      <c r="R71" s="359">
        <v>0</v>
      </c>
      <c r="S71" s="359">
        <v>0</v>
      </c>
      <c r="T71" s="359">
        <v>0</v>
      </c>
      <c r="U71" s="360">
        <v>0</v>
      </c>
      <c r="V71" s="211">
        <f t="shared" si="2"/>
        <v>0</v>
      </c>
    </row>
    <row r="72" spans="1:22" ht="13.5">
      <c r="A72" s="32"/>
      <c r="B72" s="51"/>
      <c r="C72" s="71"/>
      <c r="D72" s="41" t="s">
        <v>178</v>
      </c>
      <c r="E72" s="42"/>
      <c r="F72" s="43"/>
      <c r="G72" s="234">
        <v>0</v>
      </c>
      <c r="H72" s="235">
        <v>0</v>
      </c>
      <c r="I72" s="235">
        <v>0</v>
      </c>
      <c r="J72" s="235">
        <v>0</v>
      </c>
      <c r="K72" s="235">
        <v>0</v>
      </c>
      <c r="L72" s="235">
        <v>0</v>
      </c>
      <c r="M72" s="235">
        <v>0</v>
      </c>
      <c r="N72" s="235">
        <v>0</v>
      </c>
      <c r="O72" s="235">
        <v>0</v>
      </c>
      <c r="P72" s="359">
        <v>0</v>
      </c>
      <c r="Q72" s="359">
        <v>0</v>
      </c>
      <c r="R72" s="359">
        <v>0</v>
      </c>
      <c r="S72" s="359">
        <v>0</v>
      </c>
      <c r="T72" s="359">
        <v>0</v>
      </c>
      <c r="U72" s="360">
        <v>0</v>
      </c>
      <c r="V72" s="211">
        <f t="shared" si="2"/>
        <v>0</v>
      </c>
    </row>
    <row r="73" spans="1:22" ht="13.5">
      <c r="A73" s="67"/>
      <c r="B73" s="53"/>
      <c r="C73" s="72"/>
      <c r="D73" s="45" t="s">
        <v>179</v>
      </c>
      <c r="E73" s="46"/>
      <c r="F73" s="47"/>
      <c r="G73" s="236">
        <v>1420</v>
      </c>
      <c r="H73" s="237">
        <v>0</v>
      </c>
      <c r="I73" s="237">
        <v>0</v>
      </c>
      <c r="J73" s="237">
        <v>0</v>
      </c>
      <c r="K73" s="237">
        <v>0</v>
      </c>
      <c r="L73" s="237">
        <v>0</v>
      </c>
      <c r="M73" s="237">
        <v>0</v>
      </c>
      <c r="N73" s="237">
        <v>0</v>
      </c>
      <c r="O73" s="237">
        <v>0</v>
      </c>
      <c r="P73" s="361">
        <v>0</v>
      </c>
      <c r="Q73" s="361">
        <v>0</v>
      </c>
      <c r="R73" s="361">
        <v>0</v>
      </c>
      <c r="S73" s="361">
        <v>0</v>
      </c>
      <c r="T73" s="361">
        <v>0</v>
      </c>
      <c r="U73" s="362">
        <v>0</v>
      </c>
      <c r="V73" s="212">
        <f t="shared" si="2"/>
        <v>1420</v>
      </c>
    </row>
    <row r="74" spans="1:22" ht="13.5">
      <c r="A74" s="69" t="s">
        <v>201</v>
      </c>
      <c r="B74" s="65"/>
      <c r="C74" s="65"/>
      <c r="D74" s="65"/>
      <c r="E74" s="65"/>
      <c r="F74" s="66"/>
      <c r="G74" s="230">
        <v>98859</v>
      </c>
      <c r="H74" s="231">
        <v>2573</v>
      </c>
      <c r="I74" s="231">
        <v>221</v>
      </c>
      <c r="J74" s="231">
        <v>0</v>
      </c>
      <c r="K74" s="231">
        <v>15754</v>
      </c>
      <c r="L74" s="231">
        <v>0</v>
      </c>
      <c r="M74" s="231">
        <v>0</v>
      </c>
      <c r="N74" s="231">
        <v>90057</v>
      </c>
      <c r="O74" s="231">
        <v>0</v>
      </c>
      <c r="P74" s="355">
        <v>0</v>
      </c>
      <c r="Q74" s="355">
        <v>0</v>
      </c>
      <c r="R74" s="355">
        <v>0</v>
      </c>
      <c r="S74" s="355">
        <v>122971</v>
      </c>
      <c r="T74" s="355">
        <v>9770</v>
      </c>
      <c r="U74" s="356">
        <v>0</v>
      </c>
      <c r="V74" s="209">
        <f t="shared" si="2"/>
        <v>340205</v>
      </c>
    </row>
    <row r="75" spans="1:22" ht="13.5">
      <c r="A75" s="32" t="s">
        <v>202</v>
      </c>
      <c r="B75" s="21"/>
      <c r="C75" s="21"/>
      <c r="D75" s="21"/>
      <c r="E75" s="21"/>
      <c r="F75" s="33"/>
      <c r="G75" s="248"/>
      <c r="H75" s="249"/>
      <c r="I75" s="249"/>
      <c r="J75" s="249"/>
      <c r="K75" s="249"/>
      <c r="L75" s="249"/>
      <c r="M75" s="249"/>
      <c r="N75" s="249"/>
      <c r="O75" s="249"/>
      <c r="P75" s="375"/>
      <c r="Q75" s="375"/>
      <c r="R75" s="375"/>
      <c r="S75" s="375"/>
      <c r="T75" s="375"/>
      <c r="U75" s="376"/>
      <c r="V75" s="220"/>
    </row>
    <row r="76" spans="1:22" ht="13.5">
      <c r="A76" s="32"/>
      <c r="B76" s="73" t="s">
        <v>203</v>
      </c>
      <c r="C76" s="74"/>
      <c r="D76" s="74"/>
      <c r="E76" s="74"/>
      <c r="F76" s="75"/>
      <c r="G76" s="250">
        <v>485042</v>
      </c>
      <c r="H76" s="251">
        <v>51</v>
      </c>
      <c r="I76" s="251">
        <v>4978</v>
      </c>
      <c r="J76" s="251">
        <v>1500</v>
      </c>
      <c r="K76" s="251">
        <v>1138</v>
      </c>
      <c r="L76" s="251">
        <v>0</v>
      </c>
      <c r="M76" s="251">
        <v>5323</v>
      </c>
      <c r="N76" s="251">
        <v>183528</v>
      </c>
      <c r="O76" s="251">
        <v>13408</v>
      </c>
      <c r="P76" s="377">
        <v>816</v>
      </c>
      <c r="Q76" s="377">
        <v>6075</v>
      </c>
      <c r="R76" s="377">
        <v>0</v>
      </c>
      <c r="S76" s="377">
        <v>520849</v>
      </c>
      <c r="T76" s="377">
        <v>210894</v>
      </c>
      <c r="U76" s="378">
        <v>13735</v>
      </c>
      <c r="V76" s="221">
        <f aca="true" t="shared" si="3" ref="V76:V91">SUM(G76:U76)</f>
        <v>1447337</v>
      </c>
    </row>
    <row r="77" spans="1:22" ht="14.25" thickBot="1">
      <c r="A77" s="32"/>
      <c r="B77" s="39" t="s">
        <v>204</v>
      </c>
      <c r="C77" s="21"/>
      <c r="D77" s="21"/>
      <c r="E77" s="21"/>
      <c r="F77" s="33"/>
      <c r="G77" s="252">
        <v>0</v>
      </c>
      <c r="H77" s="253">
        <v>0</v>
      </c>
      <c r="I77" s="253">
        <v>0</v>
      </c>
      <c r="J77" s="253">
        <v>0</v>
      </c>
      <c r="K77" s="253">
        <v>0</v>
      </c>
      <c r="L77" s="253">
        <v>0</v>
      </c>
      <c r="M77" s="253">
        <v>0</v>
      </c>
      <c r="N77" s="253">
        <v>0</v>
      </c>
      <c r="O77" s="253">
        <v>0</v>
      </c>
      <c r="P77" s="379">
        <v>0</v>
      </c>
      <c r="Q77" s="379">
        <v>0</v>
      </c>
      <c r="R77" s="379">
        <v>0</v>
      </c>
      <c r="S77" s="379">
        <v>0</v>
      </c>
      <c r="T77" s="379">
        <v>0</v>
      </c>
      <c r="U77" s="380">
        <v>0</v>
      </c>
      <c r="V77" s="222">
        <f t="shared" si="3"/>
        <v>0</v>
      </c>
    </row>
    <row r="78" spans="1:22" ht="13.5">
      <c r="A78" s="127" t="s">
        <v>57</v>
      </c>
      <c r="B78" s="102"/>
      <c r="C78" s="102"/>
      <c r="D78" s="102"/>
      <c r="E78" s="102"/>
      <c r="F78" s="103"/>
      <c r="G78" s="254">
        <v>0</v>
      </c>
      <c r="H78" s="255">
        <v>0</v>
      </c>
      <c r="I78" s="255">
        <v>0</v>
      </c>
      <c r="J78" s="255">
        <v>0</v>
      </c>
      <c r="K78" s="255">
        <v>0</v>
      </c>
      <c r="L78" s="255">
        <v>0</v>
      </c>
      <c r="M78" s="255">
        <v>0</v>
      </c>
      <c r="N78" s="255">
        <v>0</v>
      </c>
      <c r="O78" s="255">
        <v>0</v>
      </c>
      <c r="P78" s="381">
        <v>0</v>
      </c>
      <c r="Q78" s="381">
        <v>0</v>
      </c>
      <c r="R78" s="381">
        <v>0</v>
      </c>
      <c r="S78" s="381">
        <v>0</v>
      </c>
      <c r="T78" s="381">
        <v>0</v>
      </c>
      <c r="U78" s="382">
        <v>0</v>
      </c>
      <c r="V78" s="223">
        <f t="shared" si="3"/>
        <v>0</v>
      </c>
    </row>
    <row r="79" spans="1:22" ht="14.25" thickBot="1">
      <c r="A79" s="128" t="s">
        <v>58</v>
      </c>
      <c r="B79" s="129"/>
      <c r="C79" s="129"/>
      <c r="D79" s="129"/>
      <c r="E79" s="129"/>
      <c r="F79" s="130"/>
      <c r="G79" s="256">
        <v>0</v>
      </c>
      <c r="H79" s="257">
        <v>0</v>
      </c>
      <c r="I79" s="257">
        <v>0</v>
      </c>
      <c r="J79" s="257">
        <v>0</v>
      </c>
      <c r="K79" s="257">
        <v>0</v>
      </c>
      <c r="L79" s="257">
        <v>0</v>
      </c>
      <c r="M79" s="257">
        <v>0</v>
      </c>
      <c r="N79" s="257">
        <v>0</v>
      </c>
      <c r="O79" s="243">
        <v>0</v>
      </c>
      <c r="P79" s="367">
        <v>0</v>
      </c>
      <c r="Q79" s="367">
        <v>0</v>
      </c>
      <c r="R79" s="367">
        <v>0</v>
      </c>
      <c r="S79" s="367">
        <v>0</v>
      </c>
      <c r="T79" s="367">
        <v>0</v>
      </c>
      <c r="U79" s="368">
        <v>0</v>
      </c>
      <c r="V79" s="214">
        <f t="shared" si="3"/>
        <v>0</v>
      </c>
    </row>
    <row r="80" spans="1:22" ht="13.5">
      <c r="A80" s="23" t="s">
        <v>59</v>
      </c>
      <c r="B80" s="24"/>
      <c r="C80" s="24"/>
      <c r="D80" s="24"/>
      <c r="E80" s="24"/>
      <c r="F80" s="76"/>
      <c r="G80" s="258">
        <f>SUM(G81:G82)</f>
        <v>0</v>
      </c>
      <c r="H80" s="259">
        <f>SUM(H81:H82)</f>
        <v>0</v>
      </c>
      <c r="I80" s="259">
        <f>SUM(I81:I82)</f>
        <v>0</v>
      </c>
      <c r="J80" s="259">
        <f aca="true" t="shared" si="4" ref="J80:U80">SUM(J81:J82)</f>
        <v>7804</v>
      </c>
      <c r="K80" s="259">
        <f t="shared" si="4"/>
        <v>7670</v>
      </c>
      <c r="L80" s="259">
        <f t="shared" si="4"/>
        <v>8915</v>
      </c>
      <c r="M80" s="259">
        <f>SUM(M81:M82)</f>
        <v>3370</v>
      </c>
      <c r="N80" s="259">
        <f t="shared" si="4"/>
        <v>246379</v>
      </c>
      <c r="O80" s="259">
        <f t="shared" si="4"/>
        <v>0</v>
      </c>
      <c r="P80" s="383">
        <f t="shared" si="4"/>
        <v>6076</v>
      </c>
      <c r="Q80" s="383">
        <f t="shared" si="4"/>
        <v>5337</v>
      </c>
      <c r="R80" s="383">
        <f t="shared" si="4"/>
        <v>0</v>
      </c>
      <c r="S80" s="383">
        <f t="shared" si="4"/>
        <v>6760</v>
      </c>
      <c r="T80" s="383">
        <f t="shared" si="4"/>
        <v>0</v>
      </c>
      <c r="U80" s="384">
        <f t="shared" si="4"/>
        <v>8800</v>
      </c>
      <c r="V80" s="224">
        <f t="shared" si="3"/>
        <v>301111</v>
      </c>
    </row>
    <row r="81" spans="1:22" ht="13.5">
      <c r="A81" s="32"/>
      <c r="B81" s="21"/>
      <c r="C81" s="21"/>
      <c r="D81" s="21"/>
      <c r="E81" s="41" t="s">
        <v>27</v>
      </c>
      <c r="F81" s="43"/>
      <c r="G81" s="260">
        <v>0</v>
      </c>
      <c r="H81" s="261">
        <v>0</v>
      </c>
      <c r="I81" s="261">
        <v>0</v>
      </c>
      <c r="J81" s="261">
        <v>0</v>
      </c>
      <c r="K81" s="261">
        <v>0</v>
      </c>
      <c r="L81" s="261">
        <v>0</v>
      </c>
      <c r="M81" s="261">
        <v>0</v>
      </c>
      <c r="N81" s="261">
        <v>0</v>
      </c>
      <c r="O81" s="261">
        <v>0</v>
      </c>
      <c r="P81" s="385">
        <v>0</v>
      </c>
      <c r="Q81" s="385">
        <v>0</v>
      </c>
      <c r="R81" s="385">
        <v>0</v>
      </c>
      <c r="S81" s="385">
        <v>0</v>
      </c>
      <c r="T81" s="385">
        <v>0</v>
      </c>
      <c r="U81" s="386">
        <v>0</v>
      </c>
      <c r="V81" s="211">
        <f t="shared" si="3"/>
        <v>0</v>
      </c>
    </row>
    <row r="82" spans="1:22" ht="13.5">
      <c r="A82" s="67"/>
      <c r="B82" s="54"/>
      <c r="C82" s="54"/>
      <c r="D82" s="54"/>
      <c r="E82" s="45" t="s">
        <v>28</v>
      </c>
      <c r="F82" s="47"/>
      <c r="G82" s="262">
        <v>0</v>
      </c>
      <c r="H82" s="263">
        <v>0</v>
      </c>
      <c r="I82" s="263">
        <v>0</v>
      </c>
      <c r="J82" s="263">
        <v>7804</v>
      </c>
      <c r="K82" s="263">
        <v>7670</v>
      </c>
      <c r="L82" s="263">
        <v>8915</v>
      </c>
      <c r="M82" s="263">
        <v>3370</v>
      </c>
      <c r="N82" s="263">
        <v>246379</v>
      </c>
      <c r="O82" s="263">
        <v>0</v>
      </c>
      <c r="P82" s="387">
        <v>6076</v>
      </c>
      <c r="Q82" s="387">
        <v>5337</v>
      </c>
      <c r="R82" s="387">
        <v>0</v>
      </c>
      <c r="S82" s="387">
        <v>6760</v>
      </c>
      <c r="T82" s="387">
        <v>0</v>
      </c>
      <c r="U82" s="388">
        <v>8800</v>
      </c>
      <c r="V82" s="212">
        <f t="shared" si="3"/>
        <v>301111</v>
      </c>
    </row>
    <row r="83" spans="1:22" ht="13.5">
      <c r="A83" s="68" t="s">
        <v>61</v>
      </c>
      <c r="B83" s="35"/>
      <c r="C83" s="35"/>
      <c r="D83" s="35"/>
      <c r="E83" s="35"/>
      <c r="F83" s="36"/>
      <c r="G83" s="264">
        <f>SUM(G84:G85)</f>
        <v>43210</v>
      </c>
      <c r="H83" s="265">
        <f>SUM(H84:H85)</f>
        <v>62590</v>
      </c>
      <c r="I83" s="265">
        <f>SUM(I84:I85)</f>
        <v>0</v>
      </c>
      <c r="J83" s="265">
        <f aca="true" t="shared" si="5" ref="J83:U83">SUM(J84:J85)</f>
        <v>286097</v>
      </c>
      <c r="K83" s="265">
        <f t="shared" si="5"/>
        <v>30752</v>
      </c>
      <c r="L83" s="265">
        <f t="shared" si="5"/>
        <v>114380</v>
      </c>
      <c r="M83" s="265">
        <f>SUM(M84:M85)</f>
        <v>0</v>
      </c>
      <c r="N83" s="265">
        <f t="shared" si="5"/>
        <v>1347245</v>
      </c>
      <c r="O83" s="265">
        <f t="shared" si="5"/>
        <v>0</v>
      </c>
      <c r="P83" s="389">
        <f t="shared" si="5"/>
        <v>20098</v>
      </c>
      <c r="Q83" s="389">
        <f t="shared" si="5"/>
        <v>108388</v>
      </c>
      <c r="R83" s="389">
        <f t="shared" si="5"/>
        <v>0</v>
      </c>
      <c r="S83" s="389">
        <f t="shared" si="5"/>
        <v>471234</v>
      </c>
      <c r="T83" s="389">
        <f t="shared" si="5"/>
        <v>0</v>
      </c>
      <c r="U83" s="390">
        <f t="shared" si="5"/>
        <v>12141</v>
      </c>
      <c r="V83" s="210">
        <f t="shared" si="3"/>
        <v>2496135</v>
      </c>
    </row>
    <row r="84" spans="1:22" ht="13.5">
      <c r="A84" s="32"/>
      <c r="B84" s="21"/>
      <c r="C84" s="21"/>
      <c r="D84" s="21"/>
      <c r="E84" s="41" t="s">
        <v>27</v>
      </c>
      <c r="F84" s="43"/>
      <c r="G84" s="234">
        <v>0</v>
      </c>
      <c r="H84" s="235">
        <v>0</v>
      </c>
      <c r="I84" s="235">
        <v>0</v>
      </c>
      <c r="J84" s="235">
        <v>0</v>
      </c>
      <c r="K84" s="235">
        <v>0</v>
      </c>
      <c r="L84" s="235">
        <v>0</v>
      </c>
      <c r="M84" s="235">
        <v>0</v>
      </c>
      <c r="N84" s="235">
        <v>0</v>
      </c>
      <c r="O84" s="235">
        <v>0</v>
      </c>
      <c r="P84" s="359">
        <v>0</v>
      </c>
      <c r="Q84" s="359">
        <v>0</v>
      </c>
      <c r="R84" s="359">
        <v>0</v>
      </c>
      <c r="S84" s="359">
        <v>0</v>
      </c>
      <c r="T84" s="359">
        <v>0</v>
      </c>
      <c r="U84" s="360">
        <v>0</v>
      </c>
      <c r="V84" s="211">
        <f t="shared" si="3"/>
        <v>0</v>
      </c>
    </row>
    <row r="85" spans="1:22" ht="13.5">
      <c r="A85" s="67"/>
      <c r="B85" s="54"/>
      <c r="C85" s="54"/>
      <c r="D85" s="54"/>
      <c r="E85" s="45" t="s">
        <v>28</v>
      </c>
      <c r="F85" s="47"/>
      <c r="G85" s="236">
        <v>43210</v>
      </c>
      <c r="H85" s="237">
        <v>62590</v>
      </c>
      <c r="I85" s="237">
        <v>0</v>
      </c>
      <c r="J85" s="237">
        <v>286097</v>
      </c>
      <c r="K85" s="237">
        <v>30752</v>
      </c>
      <c r="L85" s="237">
        <v>114380</v>
      </c>
      <c r="M85" s="237">
        <v>0</v>
      </c>
      <c r="N85" s="237">
        <v>1347245</v>
      </c>
      <c r="O85" s="237">
        <v>0</v>
      </c>
      <c r="P85" s="361">
        <v>20098</v>
      </c>
      <c r="Q85" s="361">
        <v>108388</v>
      </c>
      <c r="R85" s="361">
        <v>0</v>
      </c>
      <c r="S85" s="361">
        <v>471234</v>
      </c>
      <c r="T85" s="361">
        <v>0</v>
      </c>
      <c r="U85" s="362">
        <v>12141</v>
      </c>
      <c r="V85" s="212">
        <f t="shared" si="3"/>
        <v>2496135</v>
      </c>
    </row>
    <row r="86" spans="1:22" ht="13.5">
      <c r="A86" s="416" t="s">
        <v>62</v>
      </c>
      <c r="B86" s="417"/>
      <c r="C86" s="417"/>
      <c r="D86" s="417"/>
      <c r="E86" s="77" t="s">
        <v>29</v>
      </c>
      <c r="F86" s="75"/>
      <c r="G86" s="250">
        <v>0</v>
      </c>
      <c r="H86" s="251">
        <v>0</v>
      </c>
      <c r="I86" s="251">
        <v>0</v>
      </c>
      <c r="J86" s="251">
        <v>0</v>
      </c>
      <c r="K86" s="251">
        <v>0</v>
      </c>
      <c r="L86" s="251">
        <v>0</v>
      </c>
      <c r="M86" s="251">
        <v>0</v>
      </c>
      <c r="N86" s="251">
        <v>0</v>
      </c>
      <c r="O86" s="251">
        <v>0</v>
      </c>
      <c r="P86" s="377">
        <v>0</v>
      </c>
      <c r="Q86" s="377">
        <v>0</v>
      </c>
      <c r="R86" s="377">
        <v>0</v>
      </c>
      <c r="S86" s="377">
        <v>0</v>
      </c>
      <c r="T86" s="377">
        <v>0</v>
      </c>
      <c r="U86" s="378">
        <v>0</v>
      </c>
      <c r="V86" s="221">
        <f t="shared" si="3"/>
        <v>0</v>
      </c>
    </row>
    <row r="87" spans="1:22" ht="13.5">
      <c r="A87" s="420"/>
      <c r="B87" s="421"/>
      <c r="C87" s="421"/>
      <c r="D87" s="421"/>
      <c r="E87" s="53" t="s">
        <v>30</v>
      </c>
      <c r="F87" s="55"/>
      <c r="G87" s="240">
        <v>0</v>
      </c>
      <c r="H87" s="241">
        <v>760</v>
      </c>
      <c r="I87" s="241">
        <v>0</v>
      </c>
      <c r="J87" s="241">
        <v>149875</v>
      </c>
      <c r="K87" s="241">
        <v>0</v>
      </c>
      <c r="L87" s="241">
        <v>114380</v>
      </c>
      <c r="M87" s="241">
        <v>0</v>
      </c>
      <c r="N87" s="241">
        <v>597032</v>
      </c>
      <c r="O87" s="241">
        <v>0</v>
      </c>
      <c r="P87" s="365">
        <v>20098</v>
      </c>
      <c r="Q87" s="365">
        <v>1006</v>
      </c>
      <c r="R87" s="365">
        <v>0</v>
      </c>
      <c r="S87" s="365">
        <v>0</v>
      </c>
      <c r="T87" s="365">
        <v>0</v>
      </c>
      <c r="U87" s="366">
        <v>0</v>
      </c>
      <c r="V87" s="208">
        <f t="shared" si="3"/>
        <v>883151</v>
      </c>
    </row>
    <row r="88" spans="1:22" ht="13.5">
      <c r="A88" s="416" t="s">
        <v>63</v>
      </c>
      <c r="B88" s="417"/>
      <c r="C88" s="417"/>
      <c r="D88" s="417"/>
      <c r="E88" s="77" t="s">
        <v>31</v>
      </c>
      <c r="F88" s="75"/>
      <c r="G88" s="250">
        <v>0</v>
      </c>
      <c r="H88" s="251">
        <v>0</v>
      </c>
      <c r="I88" s="251">
        <v>0</v>
      </c>
      <c r="J88" s="251">
        <v>0</v>
      </c>
      <c r="K88" s="251">
        <v>0</v>
      </c>
      <c r="L88" s="251">
        <v>0</v>
      </c>
      <c r="M88" s="251">
        <v>0</v>
      </c>
      <c r="N88" s="251">
        <v>0</v>
      </c>
      <c r="O88" s="251">
        <v>0</v>
      </c>
      <c r="P88" s="377">
        <v>0</v>
      </c>
      <c r="Q88" s="377">
        <v>0</v>
      </c>
      <c r="R88" s="377">
        <v>0</v>
      </c>
      <c r="S88" s="377">
        <v>0</v>
      </c>
      <c r="T88" s="377">
        <v>0</v>
      </c>
      <c r="U88" s="378">
        <v>0</v>
      </c>
      <c r="V88" s="221">
        <f t="shared" si="3"/>
        <v>0</v>
      </c>
    </row>
    <row r="89" spans="1:22" ht="12.75" customHeight="1">
      <c r="A89" s="420"/>
      <c r="B89" s="421"/>
      <c r="C89" s="421"/>
      <c r="D89" s="421"/>
      <c r="E89" s="53" t="s">
        <v>30</v>
      </c>
      <c r="F89" s="55"/>
      <c r="G89" s="240">
        <v>0</v>
      </c>
      <c r="H89" s="241">
        <v>795</v>
      </c>
      <c r="I89" s="241">
        <v>0</v>
      </c>
      <c r="J89" s="241">
        <v>7804</v>
      </c>
      <c r="K89" s="241">
        <v>0</v>
      </c>
      <c r="L89" s="241">
        <v>8915</v>
      </c>
      <c r="M89" s="241">
        <v>0</v>
      </c>
      <c r="N89" s="241">
        <v>143120</v>
      </c>
      <c r="O89" s="241">
        <v>0</v>
      </c>
      <c r="P89" s="365">
        <v>1513</v>
      </c>
      <c r="Q89" s="365">
        <v>3629</v>
      </c>
      <c r="R89" s="365">
        <v>0</v>
      </c>
      <c r="S89" s="365">
        <v>0</v>
      </c>
      <c r="T89" s="365">
        <v>0</v>
      </c>
      <c r="U89" s="366">
        <v>0</v>
      </c>
      <c r="V89" s="208">
        <f t="shared" si="3"/>
        <v>165776</v>
      </c>
    </row>
    <row r="90" spans="1:22" ht="13.5">
      <c r="A90" s="416" t="s">
        <v>64</v>
      </c>
      <c r="B90" s="417"/>
      <c r="C90" s="417"/>
      <c r="D90" s="417"/>
      <c r="E90" s="77" t="s">
        <v>31</v>
      </c>
      <c r="F90" s="75"/>
      <c r="G90" s="250">
        <v>0</v>
      </c>
      <c r="H90" s="251">
        <v>0</v>
      </c>
      <c r="I90" s="251">
        <v>0</v>
      </c>
      <c r="J90" s="251">
        <v>0</v>
      </c>
      <c r="K90" s="251">
        <v>0</v>
      </c>
      <c r="L90" s="251">
        <v>0</v>
      </c>
      <c r="M90" s="251">
        <v>0</v>
      </c>
      <c r="N90" s="251">
        <v>0</v>
      </c>
      <c r="O90" s="251">
        <v>0</v>
      </c>
      <c r="P90" s="377">
        <v>0</v>
      </c>
      <c r="Q90" s="377">
        <v>0</v>
      </c>
      <c r="R90" s="377">
        <v>0</v>
      </c>
      <c r="S90" s="377">
        <v>0</v>
      </c>
      <c r="T90" s="377">
        <v>0</v>
      </c>
      <c r="U90" s="378">
        <v>0</v>
      </c>
      <c r="V90" s="221">
        <f t="shared" si="3"/>
        <v>0</v>
      </c>
    </row>
    <row r="91" spans="1:22" ht="14.25" thickBot="1">
      <c r="A91" s="418"/>
      <c r="B91" s="419"/>
      <c r="C91" s="419"/>
      <c r="D91" s="419"/>
      <c r="E91" s="78" t="s">
        <v>32</v>
      </c>
      <c r="F91" s="29"/>
      <c r="G91" s="256">
        <v>0</v>
      </c>
      <c r="H91" s="257">
        <v>1555</v>
      </c>
      <c r="I91" s="257">
        <v>0</v>
      </c>
      <c r="J91" s="257">
        <v>157679</v>
      </c>
      <c r="K91" s="257">
        <v>0</v>
      </c>
      <c r="L91" s="257">
        <v>123295</v>
      </c>
      <c r="M91" s="257">
        <v>0</v>
      </c>
      <c r="N91" s="257">
        <v>740152</v>
      </c>
      <c r="O91" s="257">
        <v>0</v>
      </c>
      <c r="P91" s="391">
        <v>21611</v>
      </c>
      <c r="Q91" s="391">
        <v>4635</v>
      </c>
      <c r="R91" s="391">
        <v>0</v>
      </c>
      <c r="S91" s="391">
        <v>0</v>
      </c>
      <c r="T91" s="391">
        <v>0</v>
      </c>
      <c r="U91" s="392">
        <v>0</v>
      </c>
      <c r="V91" s="225">
        <f t="shared" si="3"/>
        <v>1048927</v>
      </c>
    </row>
    <row r="92" spans="1:23" s="80" customFormat="1" ht="13.5">
      <c r="A92" s="131" t="s">
        <v>80</v>
      </c>
      <c r="B92" s="132"/>
      <c r="C92" s="133"/>
      <c r="D92" s="422" t="s">
        <v>75</v>
      </c>
      <c r="E92" s="423"/>
      <c r="F92" s="424"/>
      <c r="G92" s="226"/>
      <c r="H92" s="227"/>
      <c r="I92" s="227"/>
      <c r="J92" s="227"/>
      <c r="K92" s="227"/>
      <c r="L92" s="227"/>
      <c r="M92" s="227"/>
      <c r="N92" s="227"/>
      <c r="O92" s="227"/>
      <c r="P92" s="383"/>
      <c r="Q92" s="383"/>
      <c r="R92" s="383"/>
      <c r="S92" s="383"/>
      <c r="T92" s="383"/>
      <c r="U92" s="384"/>
      <c r="V92" s="224"/>
      <c r="W92" s="79"/>
    </row>
    <row r="93" spans="1:23" ht="14.25" thickBot="1">
      <c r="A93" s="134"/>
      <c r="B93" s="135"/>
      <c r="C93" s="136" t="s">
        <v>118</v>
      </c>
      <c r="D93" s="413" t="s">
        <v>81</v>
      </c>
      <c r="E93" s="414"/>
      <c r="F93" s="415"/>
      <c r="G93" s="228"/>
      <c r="H93" s="229"/>
      <c r="I93" s="229"/>
      <c r="J93" s="229"/>
      <c r="K93" s="229"/>
      <c r="L93" s="229"/>
      <c r="M93" s="229"/>
      <c r="N93" s="229"/>
      <c r="O93" s="229"/>
      <c r="P93" s="393"/>
      <c r="Q93" s="393"/>
      <c r="R93" s="393"/>
      <c r="S93" s="393"/>
      <c r="T93" s="393"/>
      <c r="U93" s="394"/>
      <c r="V93" s="225"/>
      <c r="W93" s="21"/>
    </row>
    <row r="94" spans="1:22" ht="14.2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21:24" ht="13.5">
      <c r="U95" s="188" t="s">
        <v>241</v>
      </c>
      <c r="V95" s="188">
        <v>0</v>
      </c>
      <c r="W95" s="188">
        <v>0</v>
      </c>
      <c r="X95" s="188">
        <v>0</v>
      </c>
    </row>
    <row r="96" spans="21:24" ht="13.5">
      <c r="U96" s="188" t="s">
        <v>242</v>
      </c>
      <c r="V96" s="188">
        <v>0</v>
      </c>
      <c r="W96" s="188">
        <v>0</v>
      </c>
      <c r="X96" s="188">
        <v>0</v>
      </c>
    </row>
    <row r="97" spans="21:24" ht="13.5">
      <c r="U97" s="188" t="s">
        <v>243</v>
      </c>
      <c r="V97" s="188">
        <v>0</v>
      </c>
      <c r="W97" s="188">
        <v>0</v>
      </c>
      <c r="X97" s="188">
        <v>42</v>
      </c>
    </row>
    <row r="98" spans="21:24" ht="13.5">
      <c r="U98" s="188" t="s">
        <v>244</v>
      </c>
      <c r="V98" s="188">
        <v>7222</v>
      </c>
      <c r="W98" s="188">
        <v>0</v>
      </c>
      <c r="X98" s="188">
        <v>2142</v>
      </c>
    </row>
    <row r="99" spans="21:24" ht="13.5">
      <c r="U99" s="188" t="s">
        <v>245</v>
      </c>
      <c r="V99" s="188">
        <v>0</v>
      </c>
      <c r="W99" s="188">
        <v>0</v>
      </c>
      <c r="X99" s="188">
        <v>249</v>
      </c>
    </row>
    <row r="100" spans="21:24" ht="13.5">
      <c r="U100" s="188" t="s">
        <v>246</v>
      </c>
      <c r="V100" s="188">
        <v>0</v>
      </c>
      <c r="W100" s="188">
        <v>0</v>
      </c>
      <c r="X100" s="188">
        <v>0</v>
      </c>
    </row>
    <row r="101" spans="21:24" ht="13.5">
      <c r="U101" s="188" t="s">
        <v>247</v>
      </c>
      <c r="V101" s="188">
        <v>0</v>
      </c>
      <c r="W101" s="188">
        <v>0</v>
      </c>
      <c r="X101" s="188">
        <v>0</v>
      </c>
    </row>
    <row r="102" spans="21:24" ht="13.5">
      <c r="U102" s="188" t="s">
        <v>248</v>
      </c>
      <c r="V102" s="188">
        <v>0</v>
      </c>
      <c r="W102" s="188">
        <v>0</v>
      </c>
      <c r="X102" s="188">
        <v>249</v>
      </c>
    </row>
    <row r="103" spans="21:24" ht="13.5">
      <c r="U103" s="188" t="s">
        <v>249</v>
      </c>
      <c r="V103" s="188">
        <v>7222</v>
      </c>
      <c r="W103" s="188">
        <v>0</v>
      </c>
      <c r="X103" s="188">
        <v>1893</v>
      </c>
    </row>
    <row r="104" spans="21:24" ht="13.5">
      <c r="U104" s="188" t="s">
        <v>250</v>
      </c>
      <c r="V104" s="188">
        <v>7222</v>
      </c>
      <c r="W104" s="188">
        <v>0</v>
      </c>
      <c r="X104" s="188">
        <v>1893</v>
      </c>
    </row>
    <row r="105" spans="21:24" ht="13.5">
      <c r="U105" s="188" t="s">
        <v>251</v>
      </c>
      <c r="V105" s="188">
        <v>7222</v>
      </c>
      <c r="W105" s="188">
        <v>0</v>
      </c>
      <c r="X105" s="188">
        <v>1893</v>
      </c>
    </row>
    <row r="106" spans="21:24" ht="13.5">
      <c r="U106" s="188" t="s">
        <v>252</v>
      </c>
      <c r="V106" s="188">
        <v>0</v>
      </c>
      <c r="W106" s="188">
        <v>0</v>
      </c>
      <c r="X106" s="188">
        <v>0</v>
      </c>
    </row>
    <row r="107" spans="21:24" ht="13.5">
      <c r="U107" s="188" t="s">
        <v>253</v>
      </c>
      <c r="V107" s="188">
        <v>0</v>
      </c>
      <c r="W107" s="188">
        <v>0</v>
      </c>
      <c r="X107" s="188">
        <v>0</v>
      </c>
    </row>
    <row r="108" spans="21:24" ht="13.5">
      <c r="U108" s="188" t="s">
        <v>254</v>
      </c>
      <c r="V108" s="188">
        <v>185224</v>
      </c>
      <c r="W108" s="188">
        <v>0</v>
      </c>
      <c r="X108" s="188">
        <v>261372</v>
      </c>
    </row>
    <row r="109" spans="21:24" ht="13.5">
      <c r="U109" s="188" t="s">
        <v>255</v>
      </c>
      <c r="V109" s="188">
        <v>33563</v>
      </c>
      <c r="W109" s="188">
        <v>3900</v>
      </c>
      <c r="X109" s="188">
        <v>410000</v>
      </c>
    </row>
    <row r="110" spans="21:24" ht="13.5">
      <c r="U110" s="188" t="s">
        <v>256</v>
      </c>
      <c r="V110" s="188">
        <v>0</v>
      </c>
      <c r="W110" s="188">
        <v>0</v>
      </c>
      <c r="X110" s="188">
        <v>410000</v>
      </c>
    </row>
    <row r="111" spans="21:24" ht="13.5">
      <c r="U111" s="188" t="s">
        <v>257</v>
      </c>
      <c r="V111" s="188">
        <v>0</v>
      </c>
      <c r="W111" s="188">
        <v>0</v>
      </c>
      <c r="X111" s="188">
        <v>0</v>
      </c>
    </row>
    <row r="112" spans="21:24" ht="13.5">
      <c r="U112" s="188" t="s">
        <v>258</v>
      </c>
      <c r="V112" s="188">
        <v>33563</v>
      </c>
      <c r="W112" s="188">
        <v>3900</v>
      </c>
      <c r="X112" s="188">
        <v>0</v>
      </c>
    </row>
    <row r="113" spans="21:24" ht="13.5">
      <c r="U113" s="188" t="s">
        <v>259</v>
      </c>
      <c r="V113" s="188">
        <v>0</v>
      </c>
      <c r="W113" s="188">
        <v>0</v>
      </c>
      <c r="X113" s="188">
        <v>0</v>
      </c>
    </row>
    <row r="114" spans="21:24" ht="13.5">
      <c r="U114" s="188" t="s">
        <v>260</v>
      </c>
      <c r="V114" s="188">
        <v>0</v>
      </c>
      <c r="W114" s="188">
        <v>0</v>
      </c>
      <c r="X114" s="188">
        <v>0</v>
      </c>
    </row>
    <row r="115" spans="21:24" ht="13.5">
      <c r="U115" s="188" t="s">
        <v>261</v>
      </c>
      <c r="V115" s="188">
        <v>0</v>
      </c>
      <c r="W115" s="188">
        <v>0</v>
      </c>
      <c r="X115" s="188">
        <v>0</v>
      </c>
    </row>
    <row r="116" spans="21:24" ht="13.5">
      <c r="U116" s="188" t="s">
        <v>262</v>
      </c>
      <c r="V116" s="188">
        <v>0</v>
      </c>
      <c r="W116" s="188">
        <v>0</v>
      </c>
      <c r="X116" s="188">
        <v>0</v>
      </c>
    </row>
    <row r="117" spans="21:24" ht="13.5">
      <c r="U117" s="188" t="s">
        <v>263</v>
      </c>
      <c r="V117" s="188">
        <v>0</v>
      </c>
      <c r="W117" s="188">
        <v>0</v>
      </c>
      <c r="X117" s="188">
        <v>0</v>
      </c>
    </row>
    <row r="118" spans="21:24" ht="13.5">
      <c r="U118" s="188" t="s">
        <v>264</v>
      </c>
      <c r="V118" s="188">
        <v>0</v>
      </c>
      <c r="W118" s="188">
        <v>0</v>
      </c>
      <c r="X118" s="188">
        <v>0</v>
      </c>
    </row>
    <row r="119" spans="21:24" ht="13.5">
      <c r="U119" s="188" t="s">
        <v>265</v>
      </c>
      <c r="V119" s="188">
        <v>378766</v>
      </c>
      <c r="W119" s="188">
        <v>24178</v>
      </c>
      <c r="X119" s="188">
        <v>520791</v>
      </c>
    </row>
    <row r="120" spans="21:24" ht="13.5">
      <c r="U120" s="188" t="s">
        <v>266</v>
      </c>
      <c r="V120" s="188">
        <v>276926</v>
      </c>
      <c r="W120" s="188">
        <v>24178</v>
      </c>
      <c r="X120" s="188">
        <v>520791</v>
      </c>
    </row>
    <row r="121" spans="21:24" ht="13.5">
      <c r="U121" s="188" t="s">
        <v>267</v>
      </c>
      <c r="V121" s="188">
        <v>0</v>
      </c>
      <c r="W121" s="188">
        <v>0</v>
      </c>
      <c r="X121" s="188">
        <v>0</v>
      </c>
    </row>
    <row r="122" spans="21:24" ht="13.5">
      <c r="U122" s="188" t="s">
        <v>268</v>
      </c>
      <c r="V122" s="188">
        <v>0</v>
      </c>
      <c r="W122" s="188">
        <v>554</v>
      </c>
      <c r="X122" s="188">
        <v>0</v>
      </c>
    </row>
    <row r="123" spans="21:24" ht="13.5">
      <c r="U123" s="188" t="s">
        <v>269</v>
      </c>
      <c r="V123" s="188">
        <v>0</v>
      </c>
      <c r="W123" s="188">
        <v>0</v>
      </c>
      <c r="X123" s="188">
        <v>0</v>
      </c>
    </row>
    <row r="124" spans="21:24" ht="13.5">
      <c r="U124" s="188" t="s">
        <v>270</v>
      </c>
      <c r="V124" s="188">
        <v>0</v>
      </c>
      <c r="W124" s="188">
        <v>0</v>
      </c>
      <c r="X124" s="188">
        <v>0</v>
      </c>
    </row>
    <row r="125" spans="21:24" ht="13.5">
      <c r="U125" s="188" t="s">
        <v>271</v>
      </c>
      <c r="V125" s="188">
        <v>276926</v>
      </c>
      <c r="W125" s="188">
        <v>24178</v>
      </c>
      <c r="X125" s="188">
        <v>520791</v>
      </c>
    </row>
    <row r="126" spans="21:24" ht="13.5">
      <c r="U126" s="188" t="s">
        <v>272</v>
      </c>
      <c r="V126" s="188">
        <v>0</v>
      </c>
      <c r="W126" s="188">
        <v>0</v>
      </c>
      <c r="X126" s="188">
        <v>410000</v>
      </c>
    </row>
    <row r="127" spans="21:24" ht="13.5">
      <c r="U127" s="188" t="s">
        <v>273</v>
      </c>
      <c r="V127" s="188">
        <v>0</v>
      </c>
      <c r="W127" s="188">
        <v>0</v>
      </c>
      <c r="X127" s="188">
        <v>0</v>
      </c>
    </row>
    <row r="128" spans="21:24" ht="13.5">
      <c r="U128" s="188" t="s">
        <v>274</v>
      </c>
      <c r="V128" s="188">
        <v>0</v>
      </c>
      <c r="W128" s="188">
        <v>0</v>
      </c>
      <c r="X128" s="188">
        <v>0</v>
      </c>
    </row>
    <row r="129" spans="21:24" ht="13.5">
      <c r="U129" s="188" t="s">
        <v>275</v>
      </c>
      <c r="V129" s="188">
        <v>0</v>
      </c>
      <c r="W129" s="188">
        <v>0</v>
      </c>
      <c r="X129" s="188">
        <v>410000</v>
      </c>
    </row>
    <row r="130" spans="21:24" ht="13.5">
      <c r="U130" s="188" t="s">
        <v>276</v>
      </c>
      <c r="V130" s="188">
        <v>0</v>
      </c>
      <c r="W130" s="188">
        <v>0</v>
      </c>
      <c r="X130" s="188">
        <v>0</v>
      </c>
    </row>
    <row r="131" spans="21:24" ht="13.5">
      <c r="U131" s="188" t="s">
        <v>277</v>
      </c>
      <c r="V131" s="188">
        <v>0</v>
      </c>
      <c r="W131" s="188">
        <v>0</v>
      </c>
      <c r="X131" s="188">
        <v>0</v>
      </c>
    </row>
    <row r="132" spans="21:24" ht="13.5">
      <c r="U132" s="188" t="s">
        <v>278</v>
      </c>
      <c r="V132" s="188">
        <v>0</v>
      </c>
      <c r="W132" s="188">
        <v>0</v>
      </c>
      <c r="X132" s="188">
        <v>0</v>
      </c>
    </row>
    <row r="133" spans="21:24" ht="13.5">
      <c r="U133" s="188" t="s">
        <v>279</v>
      </c>
      <c r="V133" s="188">
        <v>33563</v>
      </c>
      <c r="W133" s="188">
        <v>3900</v>
      </c>
      <c r="X133" s="188">
        <v>0</v>
      </c>
    </row>
    <row r="134" spans="21:24" ht="13.5">
      <c r="U134" s="188" t="s">
        <v>280</v>
      </c>
      <c r="V134" s="188">
        <v>243363</v>
      </c>
      <c r="W134" s="188">
        <v>20278</v>
      </c>
      <c r="X134" s="188">
        <v>110791</v>
      </c>
    </row>
    <row r="135" spans="21:24" ht="13.5">
      <c r="U135" s="188" t="s">
        <v>281</v>
      </c>
      <c r="V135" s="188">
        <v>101840</v>
      </c>
      <c r="W135" s="188">
        <v>0</v>
      </c>
      <c r="X135" s="188">
        <v>0</v>
      </c>
    </row>
    <row r="136" spans="21:24" ht="13.5">
      <c r="U136" s="188" t="s">
        <v>282</v>
      </c>
      <c r="V136" s="188">
        <v>0</v>
      </c>
      <c r="W136" s="188">
        <v>0</v>
      </c>
      <c r="X136" s="188">
        <v>0</v>
      </c>
    </row>
    <row r="137" spans="21:24" ht="13.5">
      <c r="U137" s="188" t="s">
        <v>283</v>
      </c>
      <c r="V137" s="188">
        <v>0</v>
      </c>
      <c r="W137" s="188">
        <v>0</v>
      </c>
      <c r="X137" s="188">
        <v>0</v>
      </c>
    </row>
    <row r="138" spans="21:24" ht="13.5">
      <c r="U138" s="188" t="s">
        <v>284</v>
      </c>
      <c r="V138" s="188">
        <v>0</v>
      </c>
      <c r="W138" s="188">
        <v>0</v>
      </c>
      <c r="X138" s="188">
        <v>0</v>
      </c>
    </row>
    <row r="139" spans="21:24" ht="13.5">
      <c r="U139" s="188" t="s">
        <v>285</v>
      </c>
      <c r="V139" s="188">
        <v>0</v>
      </c>
      <c r="W139" s="188">
        <v>0</v>
      </c>
      <c r="X139" s="188">
        <v>0</v>
      </c>
    </row>
    <row r="140" spans="21:24" ht="13.5">
      <c r="U140" s="188" t="s">
        <v>286</v>
      </c>
      <c r="V140" s="188">
        <v>0</v>
      </c>
      <c r="W140" s="188">
        <v>0</v>
      </c>
      <c r="X140" s="188">
        <v>0</v>
      </c>
    </row>
    <row r="141" spans="21:24" ht="13.5">
      <c r="U141" s="188" t="s">
        <v>287</v>
      </c>
      <c r="V141" s="188">
        <v>0</v>
      </c>
      <c r="W141" s="188">
        <v>0</v>
      </c>
      <c r="X141" s="188">
        <v>0</v>
      </c>
    </row>
    <row r="142" spans="21:24" ht="13.5">
      <c r="U142" s="188" t="s">
        <v>288</v>
      </c>
      <c r="V142" s="188">
        <v>-345203</v>
      </c>
      <c r="W142" s="188">
        <v>-20278</v>
      </c>
      <c r="X142" s="188">
        <v>-110791</v>
      </c>
    </row>
    <row r="143" spans="21:24" ht="13.5">
      <c r="U143" s="188" t="s">
        <v>289</v>
      </c>
      <c r="V143" s="188">
        <v>-159979</v>
      </c>
      <c r="W143" s="188">
        <v>-20278</v>
      </c>
      <c r="X143" s="188">
        <v>150581</v>
      </c>
    </row>
    <row r="144" spans="21:24" ht="13.5">
      <c r="U144" s="188" t="s">
        <v>290</v>
      </c>
      <c r="V144" s="188">
        <v>0</v>
      </c>
      <c r="W144" s="188">
        <v>0</v>
      </c>
      <c r="X144" s="188">
        <v>133616</v>
      </c>
    </row>
    <row r="145" spans="21:24" ht="13.5">
      <c r="U145" s="188" t="s">
        <v>291</v>
      </c>
      <c r="V145" s="188">
        <v>855964</v>
      </c>
      <c r="W145" s="188">
        <v>20316</v>
      </c>
      <c r="X145" s="188">
        <v>52208</v>
      </c>
    </row>
    <row r="146" spans="21:24" ht="13.5">
      <c r="U146" s="188" t="s">
        <v>292</v>
      </c>
      <c r="V146" s="188">
        <v>0</v>
      </c>
      <c r="W146" s="188">
        <v>0</v>
      </c>
      <c r="X146" s="188">
        <v>0</v>
      </c>
    </row>
  </sheetData>
  <sheetProtection/>
  <mergeCells count="7">
    <mergeCell ref="D93:F93"/>
    <mergeCell ref="A90:D91"/>
    <mergeCell ref="V2:V3"/>
    <mergeCell ref="A86:D87"/>
    <mergeCell ref="A88:D89"/>
    <mergeCell ref="D92:F92"/>
    <mergeCell ref="E58:F58"/>
  </mergeCells>
  <conditionalFormatting sqref="A86:E91 D92:D93">
    <cfRule type="cellIs" priority="1" dxfId="2" operator="equal" stopIfTrue="1">
      <formula>0</formula>
    </cfRule>
  </conditionalFormatting>
  <printOptions horizontalCentered="1" verticalCentered="1"/>
  <pageMargins left="0.7480314960629921" right="0.7480314960629921" top="0.6692913385826772" bottom="0.31496062992125984" header="0.7874015748031497" footer="0.1968503937007874"/>
  <pageSetup errors="blank" horizontalDpi="600" verticalDpi="600" orientation="landscape" pageOrder="overThenDown" paperSize="9" scale="45" r:id="rId2"/>
  <headerFooter alignWithMargins="0">
    <oddFooter>&amp;C&amp;"ＭＳ Ｐゴシック,太字"&amp;22９　宅地造成事業</oddFooter>
  </headerFooter>
  <colBreaks count="1" manualBreakCount="1">
    <brk id="14" max="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28"/>
  <sheetViews>
    <sheetView showZeros="0" view="pageBreakPreview" zoomScale="75" zoomScaleSheetLayoutView="75" zoomScalePageLayoutView="0" workbookViewId="0" topLeftCell="A1">
      <selection activeCell="U1" sqref="U1:AN16384"/>
    </sheetView>
  </sheetViews>
  <sheetFormatPr defaultColWidth="9.00390625" defaultRowHeight="22.5" customHeight="1"/>
  <cols>
    <col min="1" max="2" width="4.625" style="16" customWidth="1"/>
    <col min="3" max="3" width="9.00390625" style="16" customWidth="1"/>
    <col min="4" max="4" width="12.75390625" style="16" customWidth="1"/>
    <col min="5" max="19" width="13.625" style="11" customWidth="1"/>
    <col min="20" max="20" width="11.50390625" style="11" customWidth="1"/>
    <col min="21" max="51" width="10.625" style="11" customWidth="1"/>
    <col min="52" max="16384" width="9.00390625" style="11" customWidth="1"/>
  </cols>
  <sheetData>
    <row r="1" spans="1:19" ht="22.5" customHeight="1" thickBot="1">
      <c r="A1" s="137" t="s">
        <v>49</v>
      </c>
      <c r="C1" s="11"/>
      <c r="D1" s="11"/>
      <c r="O1" s="16"/>
      <c r="P1" s="16"/>
      <c r="S1" s="11" t="s">
        <v>96</v>
      </c>
    </row>
    <row r="2" spans="1:20" ht="22.5" customHeight="1">
      <c r="A2" s="138" t="s">
        <v>119</v>
      </c>
      <c r="B2" s="139"/>
      <c r="C2" s="140"/>
      <c r="D2" s="141" t="s">
        <v>120</v>
      </c>
      <c r="E2" s="196" t="s">
        <v>121</v>
      </c>
      <c r="F2" s="142" t="s">
        <v>84</v>
      </c>
      <c r="G2" s="123" t="s">
        <v>82</v>
      </c>
      <c r="H2" s="196" t="s">
        <v>122</v>
      </c>
      <c r="I2" s="196" t="s">
        <v>239</v>
      </c>
      <c r="J2" s="196" t="s">
        <v>123</v>
      </c>
      <c r="K2" s="142" t="s">
        <v>86</v>
      </c>
      <c r="L2" s="196" t="s">
        <v>124</v>
      </c>
      <c r="M2" s="196" t="s">
        <v>125</v>
      </c>
      <c r="N2" s="196" t="s">
        <v>126</v>
      </c>
      <c r="O2" s="196" t="s">
        <v>127</v>
      </c>
      <c r="P2" s="196" t="s">
        <v>128</v>
      </c>
      <c r="Q2" s="196" t="s">
        <v>129</v>
      </c>
      <c r="R2" s="123" t="s">
        <v>130</v>
      </c>
      <c r="S2" s="123" t="s">
        <v>131</v>
      </c>
      <c r="T2" s="197"/>
    </row>
    <row r="3" spans="1:20" s="18" customFormat="1" ht="22.5" customHeight="1">
      <c r="A3" s="143" t="s">
        <v>132</v>
      </c>
      <c r="B3" s="144"/>
      <c r="C3" s="145"/>
      <c r="D3" s="146"/>
      <c r="E3" s="198" t="s">
        <v>115</v>
      </c>
      <c r="F3" s="147" t="s">
        <v>85</v>
      </c>
      <c r="G3" s="148" t="s">
        <v>83</v>
      </c>
      <c r="H3" s="198" t="s">
        <v>51</v>
      </c>
      <c r="I3" s="198" t="s">
        <v>238</v>
      </c>
      <c r="J3" s="198" t="s">
        <v>0</v>
      </c>
      <c r="K3" s="147" t="s">
        <v>87</v>
      </c>
      <c r="L3" s="198" t="s">
        <v>52</v>
      </c>
      <c r="M3" s="198" t="s">
        <v>53</v>
      </c>
      <c r="N3" s="198" t="s">
        <v>1</v>
      </c>
      <c r="O3" s="198" t="s">
        <v>2</v>
      </c>
      <c r="P3" s="198" t="s">
        <v>54</v>
      </c>
      <c r="Q3" s="198" t="s">
        <v>55</v>
      </c>
      <c r="R3" s="199" t="s">
        <v>56</v>
      </c>
      <c r="S3" s="199" t="s">
        <v>4</v>
      </c>
      <c r="T3" s="200" t="s">
        <v>133</v>
      </c>
    </row>
    <row r="4" spans="1:20" ht="22.5" customHeight="1">
      <c r="A4" s="149" t="s">
        <v>317</v>
      </c>
      <c r="B4" s="150"/>
      <c r="C4" s="151"/>
      <c r="D4" s="152"/>
      <c r="E4" s="194">
        <v>249850</v>
      </c>
      <c r="F4" s="395">
        <v>59440</v>
      </c>
      <c r="G4" s="395">
        <v>1038600</v>
      </c>
      <c r="H4" s="194">
        <v>358100</v>
      </c>
      <c r="I4" s="194">
        <v>59700</v>
      </c>
      <c r="J4" s="194">
        <v>231460</v>
      </c>
      <c r="K4" s="194">
        <v>0</v>
      </c>
      <c r="L4" s="395">
        <v>6133123</v>
      </c>
      <c r="M4" s="194">
        <v>0</v>
      </c>
      <c r="N4" s="194">
        <v>105133</v>
      </c>
      <c r="O4" s="194">
        <v>122330</v>
      </c>
      <c r="P4" s="194">
        <v>0</v>
      </c>
      <c r="Q4" s="194">
        <v>0</v>
      </c>
      <c r="R4" s="194">
        <v>309591</v>
      </c>
      <c r="S4" s="194">
        <v>0</v>
      </c>
      <c r="T4" s="165">
        <f>SUM(E4:S4)</f>
        <v>8667327</v>
      </c>
    </row>
    <row r="5" spans="1:20" ht="22.5" customHeight="1">
      <c r="A5" s="149"/>
      <c r="B5" s="153" t="s">
        <v>134</v>
      </c>
      <c r="C5" s="154"/>
      <c r="D5" s="155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201"/>
    </row>
    <row r="6" spans="1:20" ht="22.5" customHeight="1">
      <c r="A6" s="149"/>
      <c r="B6" s="156"/>
      <c r="C6" s="157" t="s">
        <v>98</v>
      </c>
      <c r="D6" s="158" t="s">
        <v>100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65">
        <f aca="true" t="shared" si="0" ref="T6:T16">SUM(E6:S6)</f>
        <v>0</v>
      </c>
    </row>
    <row r="7" spans="1:20" ht="22.5" customHeight="1">
      <c r="A7" s="149"/>
      <c r="B7" s="156"/>
      <c r="C7" s="159"/>
      <c r="D7" s="158" t="s">
        <v>101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65">
        <f t="shared" si="0"/>
        <v>0</v>
      </c>
    </row>
    <row r="8" spans="1:20" ht="22.5" customHeight="1">
      <c r="A8" s="149"/>
      <c r="B8" s="156"/>
      <c r="C8" s="160"/>
      <c r="D8" s="158" t="s">
        <v>102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105133</v>
      </c>
      <c r="O8" s="194">
        <v>0</v>
      </c>
      <c r="P8" s="396">
        <v>0</v>
      </c>
      <c r="Q8" s="194">
        <v>0</v>
      </c>
      <c r="R8" s="194">
        <v>0</v>
      </c>
      <c r="S8" s="194">
        <v>0</v>
      </c>
      <c r="T8" s="165">
        <f t="shared" si="0"/>
        <v>105133</v>
      </c>
    </row>
    <row r="9" spans="1:20" ht="22.5" customHeight="1">
      <c r="A9" s="149"/>
      <c r="B9" s="156"/>
      <c r="C9" s="427" t="s">
        <v>318</v>
      </c>
      <c r="D9" s="428"/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65">
        <f t="shared" si="0"/>
        <v>0</v>
      </c>
    </row>
    <row r="10" spans="1:20" ht="22.5" customHeight="1">
      <c r="A10" s="149"/>
      <c r="B10" s="156"/>
      <c r="C10" s="427" t="s">
        <v>99</v>
      </c>
      <c r="D10" s="428"/>
      <c r="E10" s="194">
        <v>0</v>
      </c>
      <c r="F10" s="194">
        <v>59440</v>
      </c>
      <c r="G10" s="194">
        <v>1038600</v>
      </c>
      <c r="H10" s="194">
        <v>59120</v>
      </c>
      <c r="I10" s="194">
        <v>48600</v>
      </c>
      <c r="J10" s="194">
        <v>133140</v>
      </c>
      <c r="K10" s="194">
        <v>0</v>
      </c>
      <c r="L10" s="194">
        <v>5158779</v>
      </c>
      <c r="M10" s="194">
        <v>0</v>
      </c>
      <c r="N10" s="194">
        <v>0</v>
      </c>
      <c r="O10" s="194">
        <v>58220</v>
      </c>
      <c r="P10" s="194">
        <v>0</v>
      </c>
      <c r="Q10" s="194">
        <v>0</v>
      </c>
      <c r="R10" s="194">
        <v>1785</v>
      </c>
      <c r="S10" s="194">
        <v>0</v>
      </c>
      <c r="T10" s="165">
        <f t="shared" si="0"/>
        <v>6557684</v>
      </c>
    </row>
    <row r="11" spans="1:20" ht="22.5" customHeight="1">
      <c r="A11" s="149"/>
      <c r="B11" s="156"/>
      <c r="C11" s="427" t="s">
        <v>103</v>
      </c>
      <c r="D11" s="428"/>
      <c r="E11" s="194">
        <v>249850</v>
      </c>
      <c r="F11" s="194">
        <v>0</v>
      </c>
      <c r="G11" s="194">
        <v>0</v>
      </c>
      <c r="H11" s="194">
        <v>298980</v>
      </c>
      <c r="I11" s="194">
        <v>11100</v>
      </c>
      <c r="J11" s="194">
        <v>98320</v>
      </c>
      <c r="K11" s="194">
        <v>0</v>
      </c>
      <c r="L11" s="194">
        <v>974344</v>
      </c>
      <c r="M11" s="194">
        <v>0</v>
      </c>
      <c r="N11" s="194">
        <v>0</v>
      </c>
      <c r="O11" s="194">
        <v>64110</v>
      </c>
      <c r="P11" s="194">
        <v>0</v>
      </c>
      <c r="Q11" s="194">
        <v>0</v>
      </c>
      <c r="R11" s="194">
        <v>307806</v>
      </c>
      <c r="S11" s="194">
        <v>0</v>
      </c>
      <c r="T11" s="165">
        <f t="shared" si="0"/>
        <v>2004510</v>
      </c>
    </row>
    <row r="12" spans="1:20" ht="22.5" customHeight="1">
      <c r="A12" s="149"/>
      <c r="B12" s="156"/>
      <c r="C12" s="161" t="s">
        <v>104</v>
      </c>
      <c r="D12" s="162"/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65">
        <f t="shared" si="0"/>
        <v>0</v>
      </c>
    </row>
    <row r="13" spans="1:20" ht="22.5" customHeight="1">
      <c r="A13" s="149"/>
      <c r="B13" s="156"/>
      <c r="C13" s="161" t="s">
        <v>105</v>
      </c>
      <c r="D13" s="162"/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65">
        <f t="shared" si="0"/>
        <v>0</v>
      </c>
    </row>
    <row r="14" spans="1:20" ht="22.5" customHeight="1">
      <c r="A14" s="149"/>
      <c r="B14" s="156"/>
      <c r="C14" s="161" t="s">
        <v>106</v>
      </c>
      <c r="D14" s="162"/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>
        <v>0</v>
      </c>
      <c r="S14" s="194">
        <v>0</v>
      </c>
      <c r="T14" s="165">
        <f t="shared" si="0"/>
        <v>0</v>
      </c>
    </row>
    <row r="15" spans="1:20" ht="22.5" customHeight="1">
      <c r="A15" s="149"/>
      <c r="B15" s="156"/>
      <c r="C15" s="161" t="s">
        <v>107</v>
      </c>
      <c r="D15" s="162"/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65">
        <f t="shared" si="0"/>
        <v>0</v>
      </c>
    </row>
    <row r="16" spans="1:20" ht="22.5" customHeight="1">
      <c r="A16" s="149"/>
      <c r="B16" s="163"/>
      <c r="C16" s="161" t="s">
        <v>108</v>
      </c>
      <c r="D16" s="162"/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65">
        <f t="shared" si="0"/>
        <v>0</v>
      </c>
    </row>
    <row r="17" spans="1:20" ht="22.5" customHeight="1">
      <c r="A17" s="149"/>
      <c r="B17" s="153" t="s">
        <v>135</v>
      </c>
      <c r="C17" s="154"/>
      <c r="D17" s="155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201"/>
    </row>
    <row r="18" spans="1:20" ht="22.5" customHeight="1">
      <c r="A18" s="149"/>
      <c r="B18" s="156"/>
      <c r="C18" s="161" t="s">
        <v>316</v>
      </c>
      <c r="D18" s="204"/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165">
        <f aca="true" t="shared" si="1" ref="T18:T28">SUM(E18:S18)</f>
        <v>0</v>
      </c>
    </row>
    <row r="19" spans="1:20" ht="22.5" customHeight="1">
      <c r="A19" s="149"/>
      <c r="B19" s="156"/>
      <c r="C19" s="161" t="s">
        <v>88</v>
      </c>
      <c r="D19" s="162"/>
      <c r="E19" s="194">
        <v>0</v>
      </c>
      <c r="F19" s="194">
        <v>0</v>
      </c>
      <c r="G19" s="194">
        <v>488600</v>
      </c>
      <c r="H19" s="194">
        <v>0</v>
      </c>
      <c r="I19" s="194">
        <v>59700</v>
      </c>
      <c r="J19" s="194">
        <v>0</v>
      </c>
      <c r="K19" s="194">
        <v>0</v>
      </c>
      <c r="L19" s="194">
        <v>369800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186969</v>
      </c>
      <c r="S19" s="194">
        <v>0</v>
      </c>
      <c r="T19" s="165">
        <f t="shared" si="1"/>
        <v>1105069</v>
      </c>
    </row>
    <row r="20" spans="1:20" ht="22.5" customHeight="1">
      <c r="A20" s="149"/>
      <c r="B20" s="156"/>
      <c r="C20" s="161" t="s">
        <v>89</v>
      </c>
      <c r="D20" s="162"/>
      <c r="E20" s="194">
        <v>249850</v>
      </c>
      <c r="F20" s="194">
        <v>59440</v>
      </c>
      <c r="G20" s="194">
        <v>550000</v>
      </c>
      <c r="H20" s="194">
        <v>358100</v>
      </c>
      <c r="I20" s="194">
        <v>0</v>
      </c>
      <c r="J20" s="194">
        <v>0</v>
      </c>
      <c r="K20" s="194">
        <v>0</v>
      </c>
      <c r="L20" s="194">
        <v>2698755</v>
      </c>
      <c r="M20" s="194">
        <v>0</v>
      </c>
      <c r="N20" s="194">
        <v>105133</v>
      </c>
      <c r="O20" s="194">
        <v>0</v>
      </c>
      <c r="P20" s="194">
        <v>0</v>
      </c>
      <c r="Q20" s="194">
        <v>0</v>
      </c>
      <c r="R20" s="194">
        <v>122622</v>
      </c>
      <c r="S20" s="194">
        <v>0</v>
      </c>
      <c r="T20" s="165">
        <f t="shared" si="1"/>
        <v>4143900</v>
      </c>
    </row>
    <row r="21" spans="1:20" ht="22.5" customHeight="1">
      <c r="A21" s="149"/>
      <c r="B21" s="156"/>
      <c r="C21" s="161" t="s">
        <v>90</v>
      </c>
      <c r="D21" s="162"/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231460</v>
      </c>
      <c r="K21" s="194">
        <v>0</v>
      </c>
      <c r="L21" s="194">
        <v>2794108</v>
      </c>
      <c r="M21" s="194">
        <v>0</v>
      </c>
      <c r="N21" s="194">
        <v>0</v>
      </c>
      <c r="O21" s="194">
        <v>122330</v>
      </c>
      <c r="P21" s="194">
        <v>0</v>
      </c>
      <c r="Q21" s="194">
        <v>0</v>
      </c>
      <c r="R21" s="194">
        <v>0</v>
      </c>
      <c r="S21" s="194">
        <v>0</v>
      </c>
      <c r="T21" s="165">
        <f t="shared" si="1"/>
        <v>3147898</v>
      </c>
    </row>
    <row r="22" spans="1:20" ht="22.5" customHeight="1">
      <c r="A22" s="149"/>
      <c r="B22" s="156"/>
      <c r="C22" s="161" t="s">
        <v>91</v>
      </c>
      <c r="D22" s="162"/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262020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65">
        <f t="shared" si="1"/>
        <v>262020</v>
      </c>
    </row>
    <row r="23" spans="1:20" ht="22.5" customHeight="1">
      <c r="A23" s="149"/>
      <c r="B23" s="156"/>
      <c r="C23" s="161" t="s">
        <v>92</v>
      </c>
      <c r="D23" s="162"/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8440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65">
        <f t="shared" si="1"/>
        <v>8440</v>
      </c>
    </row>
    <row r="24" spans="1:20" ht="22.5" customHeight="1">
      <c r="A24" s="149"/>
      <c r="B24" s="156"/>
      <c r="C24" s="161" t="s">
        <v>93</v>
      </c>
      <c r="D24" s="162"/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165">
        <f t="shared" si="1"/>
        <v>0</v>
      </c>
    </row>
    <row r="25" spans="1:20" ht="22.5" customHeight="1">
      <c r="A25" s="149"/>
      <c r="B25" s="156"/>
      <c r="C25" s="161" t="s">
        <v>94</v>
      </c>
      <c r="D25" s="162"/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65">
        <f t="shared" si="1"/>
        <v>0</v>
      </c>
    </row>
    <row r="26" spans="1:20" ht="22.5" customHeight="1">
      <c r="A26" s="149"/>
      <c r="B26" s="156"/>
      <c r="C26" s="161" t="s">
        <v>109</v>
      </c>
      <c r="D26" s="162"/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65">
        <f t="shared" si="1"/>
        <v>0</v>
      </c>
    </row>
    <row r="27" spans="1:20" ht="22.5" customHeight="1">
      <c r="A27" s="149"/>
      <c r="B27" s="156"/>
      <c r="C27" s="161" t="s">
        <v>110</v>
      </c>
      <c r="D27" s="162"/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65">
        <f t="shared" si="1"/>
        <v>0</v>
      </c>
    </row>
    <row r="28" spans="1:20" ht="22.5" customHeight="1">
      <c r="A28" s="164"/>
      <c r="B28" s="163"/>
      <c r="C28" s="161" t="s">
        <v>95</v>
      </c>
      <c r="D28" s="162"/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65">
        <f t="shared" si="1"/>
        <v>0</v>
      </c>
    </row>
  </sheetData>
  <sheetProtection/>
  <mergeCells count="3">
    <mergeCell ref="C9:D9"/>
    <mergeCell ref="C10:D10"/>
    <mergeCell ref="C11:D11"/>
  </mergeCells>
  <printOptions horizontalCentered="1" verticalCentered="1"/>
  <pageMargins left="0.7480314960629921" right="0.7480314960629921" top="0.6692913385826772" bottom="0.4724409448818898" header="0.7874015748031497" footer="0.1968503937007874"/>
  <pageSetup errors="blank" horizontalDpi="600" verticalDpi="600" orientation="landscape" pageOrder="overThenDown" paperSize="9" scale="45" r:id="rId2"/>
  <headerFooter alignWithMargins="0">
    <oddFooter>&amp;C&amp;"ＭＳ Ｐゴシック,太字"&amp;26９　宅地造成事業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J34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U1" sqref="U1:AN16384"/>
      <selection pane="topRight" activeCell="U1" sqref="U1:AN16384"/>
      <selection pane="bottomLeft" activeCell="U1" sqref="U1:AN16384"/>
      <selection pane="bottomRight" activeCell="U1" sqref="U1:AN16384"/>
    </sheetView>
  </sheetViews>
  <sheetFormatPr defaultColWidth="9.00390625" defaultRowHeight="24.75" customHeight="1"/>
  <cols>
    <col min="1" max="1" width="5.375" style="11" customWidth="1"/>
    <col min="2" max="2" width="8.875" style="11" customWidth="1"/>
    <col min="3" max="3" width="16.50390625" style="11" customWidth="1"/>
    <col min="4" max="4" width="6.00390625" style="11" customWidth="1"/>
    <col min="5" max="5" width="9.625" style="10" customWidth="1"/>
    <col min="6" max="36" width="9.625" style="11" customWidth="1"/>
    <col min="37" max="16384" width="9.00390625" style="11" customWidth="1"/>
  </cols>
  <sheetData>
    <row r="1" ht="24.75" customHeight="1">
      <c r="A1" s="166" t="s">
        <v>113</v>
      </c>
    </row>
    <row r="2" spans="1:36" ht="24.75" customHeight="1">
      <c r="A2" s="167"/>
      <c r="B2" s="168" t="s">
        <v>5</v>
      </c>
      <c r="C2" s="168"/>
      <c r="D2" s="168"/>
      <c r="E2" s="441" t="s">
        <v>42</v>
      </c>
      <c r="F2" s="442"/>
      <c r="G2" s="444" t="s">
        <v>84</v>
      </c>
      <c r="H2" s="445"/>
      <c r="I2" s="444" t="s">
        <v>82</v>
      </c>
      <c r="J2" s="445"/>
      <c r="K2" s="441" t="s">
        <v>43</v>
      </c>
      <c r="L2" s="442"/>
      <c r="M2" s="447" t="s">
        <v>239</v>
      </c>
      <c r="N2" s="448"/>
      <c r="O2" s="441" t="s">
        <v>33</v>
      </c>
      <c r="P2" s="442"/>
      <c r="Q2" s="444" t="s">
        <v>114</v>
      </c>
      <c r="R2" s="445"/>
      <c r="S2" s="441" t="s">
        <v>34</v>
      </c>
      <c r="T2" s="442"/>
      <c r="U2" s="441" t="s">
        <v>35</v>
      </c>
      <c r="V2" s="442"/>
      <c r="W2" s="441" t="s">
        <v>36</v>
      </c>
      <c r="X2" s="442"/>
      <c r="Y2" s="441" t="s">
        <v>37</v>
      </c>
      <c r="Z2" s="442"/>
      <c r="AA2" s="441" t="s">
        <v>38</v>
      </c>
      <c r="AB2" s="442"/>
      <c r="AC2" s="441" t="s">
        <v>39</v>
      </c>
      <c r="AD2" s="442"/>
      <c r="AE2" s="441" t="s">
        <v>40</v>
      </c>
      <c r="AF2" s="442"/>
      <c r="AG2" s="441" t="s">
        <v>41</v>
      </c>
      <c r="AH2" s="442"/>
      <c r="AI2" s="441" t="s">
        <v>7</v>
      </c>
      <c r="AJ2" s="442"/>
    </row>
    <row r="3" spans="1:36" ht="24.75" customHeight="1">
      <c r="A3" s="169"/>
      <c r="B3" s="19"/>
      <c r="C3" s="19"/>
      <c r="D3" s="19"/>
      <c r="E3" s="439" t="s">
        <v>115</v>
      </c>
      <c r="F3" s="446"/>
      <c r="G3" s="405" t="s">
        <v>85</v>
      </c>
      <c r="H3" s="443"/>
      <c r="I3" s="405" t="s">
        <v>83</v>
      </c>
      <c r="J3" s="443"/>
      <c r="K3" s="439" t="s">
        <v>51</v>
      </c>
      <c r="L3" s="440"/>
      <c r="M3" s="439" t="s">
        <v>238</v>
      </c>
      <c r="N3" s="446"/>
      <c r="O3" s="439" t="s">
        <v>0</v>
      </c>
      <c r="P3" s="440"/>
      <c r="Q3" s="405" t="s">
        <v>87</v>
      </c>
      <c r="R3" s="443"/>
      <c r="S3" s="439" t="s">
        <v>52</v>
      </c>
      <c r="T3" s="446"/>
      <c r="U3" s="439" t="s">
        <v>53</v>
      </c>
      <c r="V3" s="446"/>
      <c r="W3" s="439" t="s">
        <v>1</v>
      </c>
      <c r="X3" s="440"/>
      <c r="Y3" s="439" t="s">
        <v>2</v>
      </c>
      <c r="Z3" s="440"/>
      <c r="AA3" s="439" t="s">
        <v>54</v>
      </c>
      <c r="AB3" s="440"/>
      <c r="AC3" s="439" t="s">
        <v>55</v>
      </c>
      <c r="AD3" s="440"/>
      <c r="AE3" s="439" t="s">
        <v>56</v>
      </c>
      <c r="AF3" s="440"/>
      <c r="AG3" s="439" t="s">
        <v>4</v>
      </c>
      <c r="AH3" s="440"/>
      <c r="AI3" s="439"/>
      <c r="AJ3" s="446"/>
    </row>
    <row r="4" spans="1:36" s="170" customFormat="1" ht="24.75" customHeight="1">
      <c r="A4" s="171"/>
      <c r="B4" s="172"/>
      <c r="C4" s="172"/>
      <c r="D4" s="173"/>
      <c r="E4" s="12" t="s">
        <v>8</v>
      </c>
      <c r="F4" s="13" t="s">
        <v>9</v>
      </c>
      <c r="G4" s="13" t="s">
        <v>8</v>
      </c>
      <c r="H4" s="13" t="s">
        <v>9</v>
      </c>
      <c r="I4" s="13" t="s">
        <v>8</v>
      </c>
      <c r="J4" s="13" t="s">
        <v>9</v>
      </c>
      <c r="K4" s="13" t="s">
        <v>8</v>
      </c>
      <c r="L4" s="13" t="s">
        <v>9</v>
      </c>
      <c r="M4" s="13" t="s">
        <v>8</v>
      </c>
      <c r="N4" s="13" t="s">
        <v>9</v>
      </c>
      <c r="O4" s="13" t="s">
        <v>8</v>
      </c>
      <c r="P4" s="13" t="s">
        <v>9</v>
      </c>
      <c r="Q4" s="13" t="s">
        <v>8</v>
      </c>
      <c r="R4" s="13" t="s">
        <v>9</v>
      </c>
      <c r="S4" s="13" t="s">
        <v>8</v>
      </c>
      <c r="T4" s="13" t="s">
        <v>9</v>
      </c>
      <c r="U4" s="13" t="s">
        <v>8</v>
      </c>
      <c r="V4" s="13" t="s">
        <v>9</v>
      </c>
      <c r="W4" s="13" t="s">
        <v>8</v>
      </c>
      <c r="X4" s="13" t="s">
        <v>9</v>
      </c>
      <c r="Y4" s="13" t="s">
        <v>8</v>
      </c>
      <c r="Z4" s="13" t="s">
        <v>9</v>
      </c>
      <c r="AA4" s="13" t="s">
        <v>8</v>
      </c>
      <c r="AB4" s="13" t="s">
        <v>9</v>
      </c>
      <c r="AC4" s="13" t="s">
        <v>8</v>
      </c>
      <c r="AD4" s="13" t="s">
        <v>9</v>
      </c>
      <c r="AE4" s="13" t="s">
        <v>8</v>
      </c>
      <c r="AF4" s="13" t="s">
        <v>9</v>
      </c>
      <c r="AG4" s="13" t="s">
        <v>8</v>
      </c>
      <c r="AH4" s="13" t="s">
        <v>9</v>
      </c>
      <c r="AI4" s="13" t="s">
        <v>8</v>
      </c>
      <c r="AJ4" s="13" t="s">
        <v>9</v>
      </c>
    </row>
    <row r="5" spans="1:36" s="170" customFormat="1" ht="24.75" customHeight="1">
      <c r="A5" s="169" t="s">
        <v>6</v>
      </c>
      <c r="B5" s="122"/>
      <c r="C5" s="122"/>
      <c r="D5" s="121"/>
      <c r="E5" s="14" t="s">
        <v>48</v>
      </c>
      <c r="F5" s="15" t="s">
        <v>10</v>
      </c>
      <c r="G5" s="15" t="s">
        <v>48</v>
      </c>
      <c r="H5" s="15" t="s">
        <v>10</v>
      </c>
      <c r="I5" s="15" t="s">
        <v>48</v>
      </c>
      <c r="J5" s="15" t="s">
        <v>10</v>
      </c>
      <c r="K5" s="15" t="s">
        <v>48</v>
      </c>
      <c r="L5" s="15" t="s">
        <v>10</v>
      </c>
      <c r="M5" s="15" t="s">
        <v>48</v>
      </c>
      <c r="N5" s="15" t="s">
        <v>10</v>
      </c>
      <c r="O5" s="15" t="s">
        <v>48</v>
      </c>
      <c r="P5" s="15" t="s">
        <v>10</v>
      </c>
      <c r="Q5" s="15" t="s">
        <v>48</v>
      </c>
      <c r="R5" s="15" t="s">
        <v>10</v>
      </c>
      <c r="S5" s="15" t="s">
        <v>48</v>
      </c>
      <c r="T5" s="15" t="s">
        <v>10</v>
      </c>
      <c r="U5" s="15" t="s">
        <v>48</v>
      </c>
      <c r="V5" s="15" t="s">
        <v>10</v>
      </c>
      <c r="W5" s="15" t="s">
        <v>48</v>
      </c>
      <c r="X5" s="15" t="s">
        <v>10</v>
      </c>
      <c r="Y5" s="15" t="s">
        <v>48</v>
      </c>
      <c r="Z5" s="15" t="s">
        <v>10</v>
      </c>
      <c r="AA5" s="15" t="s">
        <v>48</v>
      </c>
      <c r="AB5" s="15" t="s">
        <v>10</v>
      </c>
      <c r="AC5" s="15" t="s">
        <v>48</v>
      </c>
      <c r="AD5" s="15" t="s">
        <v>10</v>
      </c>
      <c r="AE5" s="15" t="s">
        <v>48</v>
      </c>
      <c r="AF5" s="15" t="s">
        <v>10</v>
      </c>
      <c r="AG5" s="15" t="s">
        <v>48</v>
      </c>
      <c r="AH5" s="15" t="s">
        <v>10</v>
      </c>
      <c r="AI5" s="15" t="s">
        <v>48</v>
      </c>
      <c r="AJ5" s="15" t="s">
        <v>10</v>
      </c>
    </row>
    <row r="6" spans="1:36" ht="24.75" customHeight="1">
      <c r="A6" s="167" t="s">
        <v>11</v>
      </c>
      <c r="B6" s="168"/>
      <c r="C6" s="168"/>
      <c r="D6" s="168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</row>
    <row r="7" spans="1:36" ht="24.75" customHeight="1">
      <c r="A7" s="169"/>
      <c r="B7" s="174" t="s">
        <v>12</v>
      </c>
      <c r="C7" s="175"/>
      <c r="D7" s="175"/>
      <c r="E7" s="194">
        <v>0</v>
      </c>
      <c r="F7" s="194">
        <f>ROUND(E7/E24*100,2)</f>
        <v>0</v>
      </c>
      <c r="G7" s="194">
        <v>0</v>
      </c>
      <c r="H7" s="202" t="e">
        <f>ROUND(G7/G24*100,2)</f>
        <v>#DIV/0!</v>
      </c>
      <c r="I7" s="194">
        <v>0</v>
      </c>
      <c r="J7" s="194">
        <f>ROUND(I7/I24*100,2)</f>
        <v>0</v>
      </c>
      <c r="K7" s="194">
        <v>0</v>
      </c>
      <c r="L7" s="194">
        <f>ROUND(K7/K24*100,2)</f>
        <v>0</v>
      </c>
      <c r="M7" s="194">
        <v>3753</v>
      </c>
      <c r="N7" s="194">
        <f>ROUND(M7/M24*100,2)</f>
        <v>43.14</v>
      </c>
      <c r="O7" s="194">
        <v>0</v>
      </c>
      <c r="P7" s="194">
        <f>ROUND(O7/O24*100,2)</f>
        <v>0</v>
      </c>
      <c r="Q7" s="194">
        <v>15206</v>
      </c>
      <c r="R7" s="194">
        <f>ROUND(Q7/Q24*100,2)</f>
        <v>47.39</v>
      </c>
      <c r="S7" s="194">
        <v>47511</v>
      </c>
      <c r="T7" s="194">
        <f>ROUND(S7/S24*100,2)</f>
        <v>13.29</v>
      </c>
      <c r="U7" s="194">
        <v>0</v>
      </c>
      <c r="V7" s="194" t="e">
        <f>ROUND(U7/U24*100,2)</f>
        <v>#DIV/0!</v>
      </c>
      <c r="W7" s="194">
        <v>0</v>
      </c>
      <c r="X7" s="194">
        <f>ROUND(W7/W24*100,2)</f>
        <v>0</v>
      </c>
      <c r="Y7" s="194">
        <v>0</v>
      </c>
      <c r="Z7" s="194">
        <f>ROUND(Y7/Y24*100,2)</f>
        <v>0</v>
      </c>
      <c r="AA7" s="194">
        <v>0</v>
      </c>
      <c r="AB7" s="194" t="e">
        <f>ROUND(AA7/AA24*100,2)</f>
        <v>#DIV/0!</v>
      </c>
      <c r="AC7" s="194">
        <v>22777</v>
      </c>
      <c r="AD7" s="194">
        <f>ROUND(AC7/AC24*100,2)</f>
        <v>39.7</v>
      </c>
      <c r="AE7" s="194">
        <v>3610</v>
      </c>
      <c r="AF7" s="194">
        <f>ROUND(AE7/AE24*100,2)</f>
        <v>28.53</v>
      </c>
      <c r="AG7" s="194">
        <v>0</v>
      </c>
      <c r="AH7" s="194">
        <f>ROUND(AG7/AG24*100,2)</f>
        <v>0</v>
      </c>
      <c r="AI7" s="194">
        <f>SUM(E7,K7,M7,O7,S7,U7,W7,Y7,AA7,AC7,AE7,AG7,G7,I7,Q7)</f>
        <v>92857</v>
      </c>
      <c r="AJ7" s="194">
        <f>ROUND(+AI7/AI$24*100,1)</f>
        <v>17.8</v>
      </c>
    </row>
    <row r="8" spans="1:36" ht="24.75" customHeight="1">
      <c r="A8" s="169"/>
      <c r="B8" s="174" t="s">
        <v>13</v>
      </c>
      <c r="C8" s="175"/>
      <c r="D8" s="175"/>
      <c r="E8" s="194">
        <v>0</v>
      </c>
      <c r="F8" s="194">
        <f>ROUND(E8/E24*100,2)</f>
        <v>0</v>
      </c>
      <c r="G8" s="194">
        <v>0</v>
      </c>
      <c r="H8" s="202" t="e">
        <f>ROUND(G8/G24*100,2)</f>
        <v>#DIV/0!</v>
      </c>
      <c r="I8" s="194">
        <v>0</v>
      </c>
      <c r="J8" s="194">
        <f>ROUND(I8/I24*100,2)</f>
        <v>0</v>
      </c>
      <c r="K8" s="194">
        <v>0</v>
      </c>
      <c r="L8" s="194">
        <f>ROUND(K8/K24*100,2)</f>
        <v>0</v>
      </c>
      <c r="M8" s="194">
        <v>1663</v>
      </c>
      <c r="N8" s="194">
        <f>ROUND(M8/M24*100,2)</f>
        <v>19.11</v>
      </c>
      <c r="O8" s="194">
        <v>0</v>
      </c>
      <c r="P8" s="194">
        <f>ROUND(O8/O24*100,2)</f>
        <v>0</v>
      </c>
      <c r="Q8" s="194">
        <v>10310</v>
      </c>
      <c r="R8" s="194">
        <f>ROUND(Q8/Q24*100,2)</f>
        <v>32.13</v>
      </c>
      <c r="S8" s="194">
        <v>40328</v>
      </c>
      <c r="T8" s="194">
        <f>ROUND(S8/S24*100,2)</f>
        <v>11.28</v>
      </c>
      <c r="U8" s="194">
        <v>0</v>
      </c>
      <c r="V8" s="194" t="e">
        <f>ROUND(U8/U24*100,2)</f>
        <v>#DIV/0!</v>
      </c>
      <c r="W8" s="194">
        <v>0</v>
      </c>
      <c r="X8" s="194">
        <f>ROUND(W8/W24*100,2)</f>
        <v>0</v>
      </c>
      <c r="Y8" s="194">
        <v>0</v>
      </c>
      <c r="Z8" s="194">
        <f>ROUND(Y8/Y24*100,2)</f>
        <v>0</v>
      </c>
      <c r="AA8" s="194">
        <v>0</v>
      </c>
      <c r="AB8" s="194" t="e">
        <f>ROUND(AA8/AA24*100,2)</f>
        <v>#DIV/0!</v>
      </c>
      <c r="AC8" s="194">
        <v>18992</v>
      </c>
      <c r="AD8" s="194">
        <f>ROUND(AC8/AC24*100,2)</f>
        <v>33.1</v>
      </c>
      <c r="AE8" s="194">
        <v>3323</v>
      </c>
      <c r="AF8" s="194">
        <f>ROUND(AE8/AE24*100,2)</f>
        <v>26.26</v>
      </c>
      <c r="AG8" s="194">
        <v>0</v>
      </c>
      <c r="AH8" s="194">
        <f>ROUND(AG8/AG24*100,2)</f>
        <v>0</v>
      </c>
      <c r="AI8" s="194">
        <f aca="true" t="shared" si="0" ref="AI8:AI24">SUM(E8,K8,M8,O8,S8,U8,W8,Y8,AA8,AC8,AE8,AG8,G8,I8,Q8)</f>
        <v>74616</v>
      </c>
      <c r="AJ8" s="194">
        <f aca="true" t="shared" si="1" ref="AJ8:AJ24">ROUND(+AI8/AI$24*100,1)</f>
        <v>14.3</v>
      </c>
    </row>
    <row r="9" spans="1:36" ht="24.75" customHeight="1">
      <c r="A9" s="169"/>
      <c r="B9" s="174" t="s">
        <v>14</v>
      </c>
      <c r="C9" s="175"/>
      <c r="D9" s="175"/>
      <c r="E9" s="194">
        <v>0</v>
      </c>
      <c r="F9" s="194">
        <f>ROUND(E9/E24*100,2)</f>
        <v>0</v>
      </c>
      <c r="G9" s="194">
        <v>0</v>
      </c>
      <c r="H9" s="202" t="e">
        <f>ROUND(G9/G24*100,2)</f>
        <v>#DIV/0!</v>
      </c>
      <c r="I9" s="194">
        <v>0</v>
      </c>
      <c r="J9" s="194">
        <f>ROUND(I9/I24*100,2)</f>
        <v>0</v>
      </c>
      <c r="K9" s="194">
        <v>0</v>
      </c>
      <c r="L9" s="194">
        <f>ROUND(K9/K24*100,2)</f>
        <v>0</v>
      </c>
      <c r="M9" s="194">
        <v>0</v>
      </c>
      <c r="N9" s="194">
        <f>ROUND(M9/M24*100,2)</f>
        <v>0</v>
      </c>
      <c r="O9" s="194">
        <v>0</v>
      </c>
      <c r="P9" s="194">
        <f>ROUND(O9/O24*100,2)</f>
        <v>0</v>
      </c>
      <c r="Q9" s="194">
        <v>0</v>
      </c>
      <c r="R9" s="194">
        <f>ROUND(Q9/Q24*100,2)</f>
        <v>0</v>
      </c>
      <c r="S9" s="194">
        <v>0</v>
      </c>
      <c r="T9" s="194">
        <f>ROUND(S9/S24*100,2)</f>
        <v>0</v>
      </c>
      <c r="U9" s="194">
        <v>0</v>
      </c>
      <c r="V9" s="194" t="e">
        <f>ROUND(U9/U24*100,2)</f>
        <v>#DIV/0!</v>
      </c>
      <c r="W9" s="194">
        <v>0</v>
      </c>
      <c r="X9" s="194">
        <f>ROUND(W9/W24*100,2)</f>
        <v>0</v>
      </c>
      <c r="Y9" s="194">
        <v>0</v>
      </c>
      <c r="Z9" s="194">
        <f>ROUND(Y9/Y24*100,2)</f>
        <v>0</v>
      </c>
      <c r="AA9" s="194">
        <v>0</v>
      </c>
      <c r="AB9" s="194" t="e">
        <f>ROUND(AA9/AA24*100,2)</f>
        <v>#DIV/0!</v>
      </c>
      <c r="AC9" s="194">
        <v>0</v>
      </c>
      <c r="AD9" s="194">
        <f>ROUND(AC9/AC24*100,2)</f>
        <v>0</v>
      </c>
      <c r="AE9" s="194">
        <v>0</v>
      </c>
      <c r="AF9" s="194">
        <f>ROUND(AE9/AE24*100,2)</f>
        <v>0</v>
      </c>
      <c r="AG9" s="194">
        <v>0</v>
      </c>
      <c r="AH9" s="194">
        <f>ROUND(AG9/AG24*100,2)</f>
        <v>0</v>
      </c>
      <c r="AI9" s="194">
        <f t="shared" si="0"/>
        <v>0</v>
      </c>
      <c r="AJ9" s="194">
        <f t="shared" si="1"/>
        <v>0</v>
      </c>
    </row>
    <row r="10" spans="1:36" ht="24.75" customHeight="1">
      <c r="A10" s="169"/>
      <c r="B10" s="174" t="s">
        <v>15</v>
      </c>
      <c r="C10" s="175"/>
      <c r="D10" s="175"/>
      <c r="E10" s="194">
        <v>0</v>
      </c>
      <c r="F10" s="194">
        <f>ROUND(E10/E24*100,2)</f>
        <v>0</v>
      </c>
      <c r="G10" s="194">
        <v>0</v>
      </c>
      <c r="H10" s="202" t="e">
        <f>ROUND(G10/G24*100,2)</f>
        <v>#DIV/0!</v>
      </c>
      <c r="I10" s="194">
        <v>0</v>
      </c>
      <c r="J10" s="194">
        <f>ROUND(I10/I24*100,2)</f>
        <v>0</v>
      </c>
      <c r="K10" s="194">
        <v>0</v>
      </c>
      <c r="L10" s="194">
        <f>ROUND(K10/K24*100,2)</f>
        <v>0</v>
      </c>
      <c r="M10" s="194">
        <v>0</v>
      </c>
      <c r="N10" s="194">
        <f>ROUND(M10/M24*100,2)</f>
        <v>0</v>
      </c>
      <c r="O10" s="194">
        <v>0</v>
      </c>
      <c r="P10" s="194">
        <f>ROUND(O10/O24*100,2)</f>
        <v>0</v>
      </c>
      <c r="Q10" s="194">
        <v>0</v>
      </c>
      <c r="R10" s="194">
        <f>ROUND(Q10/Q24*100,2)</f>
        <v>0</v>
      </c>
      <c r="S10" s="194">
        <v>0</v>
      </c>
      <c r="T10" s="194">
        <f>ROUND(S10/S24*100,2)</f>
        <v>0</v>
      </c>
      <c r="U10" s="194">
        <v>0</v>
      </c>
      <c r="V10" s="194" t="e">
        <f>ROUND(U10/U24*100,2)</f>
        <v>#DIV/0!</v>
      </c>
      <c r="W10" s="194">
        <v>0</v>
      </c>
      <c r="X10" s="194">
        <f>ROUND(W10/W24*100,2)</f>
        <v>0</v>
      </c>
      <c r="Y10" s="194">
        <v>0</v>
      </c>
      <c r="Z10" s="194">
        <f>ROUND(Y10/Y24*100,2)</f>
        <v>0</v>
      </c>
      <c r="AA10" s="194">
        <v>0</v>
      </c>
      <c r="AB10" s="194" t="e">
        <f>ROUND(AA10/AA24*100,2)</f>
        <v>#DIV/0!</v>
      </c>
      <c r="AC10" s="194">
        <v>0</v>
      </c>
      <c r="AD10" s="194">
        <f>ROUND(AC10/AC24*100,2)</f>
        <v>0</v>
      </c>
      <c r="AE10" s="194">
        <v>0</v>
      </c>
      <c r="AF10" s="194">
        <f>ROUND(AE10/AE24*100,2)</f>
        <v>0</v>
      </c>
      <c r="AG10" s="194">
        <v>0</v>
      </c>
      <c r="AH10" s="194">
        <f>ROUND(AG10/AG24*100,2)</f>
        <v>0</v>
      </c>
      <c r="AI10" s="194">
        <f t="shared" si="0"/>
        <v>0</v>
      </c>
      <c r="AJ10" s="194">
        <f t="shared" si="1"/>
        <v>0</v>
      </c>
    </row>
    <row r="11" spans="1:36" ht="24.75" customHeight="1">
      <c r="A11" s="169"/>
      <c r="B11" s="174" t="s">
        <v>16</v>
      </c>
      <c r="C11" s="175"/>
      <c r="D11" s="175"/>
      <c r="E11" s="194">
        <v>0</v>
      </c>
      <c r="F11" s="194">
        <f>ROUND(E11/E24*100,2)</f>
        <v>0</v>
      </c>
      <c r="G11" s="194">
        <v>0</v>
      </c>
      <c r="H11" s="202" t="e">
        <f>ROUND(G11/G24*100,2)</f>
        <v>#DIV/0!</v>
      </c>
      <c r="I11" s="194">
        <v>0</v>
      </c>
      <c r="J11" s="194">
        <f>ROUND(I11/I24*100,2)</f>
        <v>0</v>
      </c>
      <c r="K11" s="194">
        <v>0</v>
      </c>
      <c r="L11" s="194">
        <f>ROUND(K11/K24*100,2)</f>
        <v>0</v>
      </c>
      <c r="M11" s="194">
        <v>1183</v>
      </c>
      <c r="N11" s="194">
        <f>ROUND(M11/M24*100,2)</f>
        <v>13.6</v>
      </c>
      <c r="O11" s="194">
        <v>0</v>
      </c>
      <c r="P11" s="194">
        <f>ROUND(O11/O24*100,2)</f>
        <v>0</v>
      </c>
      <c r="Q11" s="194">
        <v>4433</v>
      </c>
      <c r="R11" s="194">
        <f>ROUND(Q11/Q24*100,2)</f>
        <v>13.81</v>
      </c>
      <c r="S11" s="194">
        <v>15420</v>
      </c>
      <c r="T11" s="194">
        <f>ROUND(S11/S24*100,2)</f>
        <v>4.31</v>
      </c>
      <c r="U11" s="194">
        <v>0</v>
      </c>
      <c r="V11" s="194" t="e">
        <f>ROUND(U11/U24*100,2)</f>
        <v>#DIV/0!</v>
      </c>
      <c r="W11" s="194">
        <v>0</v>
      </c>
      <c r="X11" s="194">
        <f>ROUND(W11/W24*100,2)</f>
        <v>0</v>
      </c>
      <c r="Y11" s="194">
        <v>0</v>
      </c>
      <c r="Z11" s="194">
        <f>ROUND(Y11/Y24*100,2)</f>
        <v>0</v>
      </c>
      <c r="AA11" s="194">
        <v>0</v>
      </c>
      <c r="AB11" s="194" t="e">
        <f>ROUND(AA11/AA24*100,2)</f>
        <v>#DIV/0!</v>
      </c>
      <c r="AC11" s="194">
        <v>0</v>
      </c>
      <c r="AD11" s="194">
        <f>ROUND(AC11/AC24*100,2)</f>
        <v>0</v>
      </c>
      <c r="AE11" s="194">
        <v>1133</v>
      </c>
      <c r="AF11" s="194">
        <f>ROUND(AE11/AE24*100,2)</f>
        <v>8.95</v>
      </c>
      <c r="AG11" s="194">
        <v>0</v>
      </c>
      <c r="AH11" s="194">
        <f>ROUND(AG11/AG24*100,2)</f>
        <v>0</v>
      </c>
      <c r="AI11" s="194">
        <f t="shared" si="0"/>
        <v>22169</v>
      </c>
      <c r="AJ11" s="194">
        <f t="shared" si="1"/>
        <v>4.3</v>
      </c>
    </row>
    <row r="12" spans="1:36" s="10" customFormat="1" ht="24.75" customHeight="1">
      <c r="A12" s="176"/>
      <c r="B12" s="177" t="s">
        <v>17</v>
      </c>
      <c r="C12" s="178"/>
      <c r="D12" s="178"/>
      <c r="E12" s="194">
        <v>0</v>
      </c>
      <c r="F12" s="194">
        <f>ROUND(E12/E24*100,2)</f>
        <v>0</v>
      </c>
      <c r="G12" s="194">
        <v>0</v>
      </c>
      <c r="H12" s="202" t="e">
        <f>ROUND(G12/G24*100,2)</f>
        <v>#DIV/0!</v>
      </c>
      <c r="I12" s="194">
        <v>0</v>
      </c>
      <c r="J12" s="37">
        <f>ROUND(I12/I24*100,2)</f>
        <v>0</v>
      </c>
      <c r="K12" s="194">
        <v>0</v>
      </c>
      <c r="L12" s="37">
        <f>ROUND(K12/K24*100,2)</f>
        <v>0</v>
      </c>
      <c r="M12" s="194">
        <v>6599</v>
      </c>
      <c r="N12" s="37">
        <f>ROUND(M12/M24*100,2)</f>
        <v>75.85</v>
      </c>
      <c r="O12" s="194">
        <v>0</v>
      </c>
      <c r="P12" s="37">
        <f>ROUND(O12/O24*100,2)</f>
        <v>0</v>
      </c>
      <c r="Q12" s="194">
        <v>29949</v>
      </c>
      <c r="R12" s="37">
        <f>ROUND(Q12/Q24*100,2)</f>
        <v>93.33</v>
      </c>
      <c r="S12" s="194">
        <v>103259</v>
      </c>
      <c r="T12" s="37">
        <f>ROUND(S12/S24*100,2)</f>
        <v>28.89</v>
      </c>
      <c r="U12" s="194">
        <v>0</v>
      </c>
      <c r="V12" s="37" t="e">
        <f>ROUND(U12/U24*100,2)</f>
        <v>#DIV/0!</v>
      </c>
      <c r="W12" s="194">
        <v>0</v>
      </c>
      <c r="X12" s="37">
        <f>ROUND(W12/W24*100,2)</f>
        <v>0</v>
      </c>
      <c r="Y12" s="194">
        <v>0</v>
      </c>
      <c r="Z12" s="37">
        <f>ROUND(Y12/Y24*100,2)</f>
        <v>0</v>
      </c>
      <c r="AA12" s="194">
        <v>0</v>
      </c>
      <c r="AB12" s="37" t="e">
        <f>ROUND(AA12/AA24*100,2)</f>
        <v>#DIV/0!</v>
      </c>
      <c r="AC12" s="194">
        <v>41769</v>
      </c>
      <c r="AD12" s="37">
        <f>ROUND(AC12/AC24*100,2)</f>
        <v>72.8</v>
      </c>
      <c r="AE12" s="194">
        <v>8066</v>
      </c>
      <c r="AF12" s="37">
        <f>ROUND(AE12/AE24*100,2)</f>
        <v>63.74</v>
      </c>
      <c r="AG12" s="194">
        <v>0</v>
      </c>
      <c r="AH12" s="37">
        <f>ROUND(AG12/AG24*100,2)</f>
        <v>0</v>
      </c>
      <c r="AI12" s="194">
        <f t="shared" si="0"/>
        <v>189642</v>
      </c>
      <c r="AJ12" s="37">
        <f t="shared" si="1"/>
        <v>36.4</v>
      </c>
    </row>
    <row r="13" spans="1:36" s="10" customFormat="1" ht="24.75" customHeight="1">
      <c r="A13" s="179" t="s">
        <v>18</v>
      </c>
      <c r="B13" s="180"/>
      <c r="C13" s="180"/>
      <c r="D13" s="180"/>
      <c r="E13" s="194">
        <v>4443</v>
      </c>
      <c r="F13" s="194">
        <f>ROUND(E13/E24*100,2)</f>
        <v>100</v>
      </c>
      <c r="G13" s="194">
        <v>0</v>
      </c>
      <c r="H13" s="202" t="e">
        <f>ROUND(G13/G24*100,2)</f>
        <v>#DIV/0!</v>
      </c>
      <c r="I13" s="194">
        <v>8283</v>
      </c>
      <c r="J13" s="37">
        <f>ROUND(I13/I24*100,2)</f>
        <v>97.95</v>
      </c>
      <c r="K13" s="194">
        <v>7804</v>
      </c>
      <c r="L13" s="37">
        <f>ROUND(K13/K24*100,2)</f>
        <v>100</v>
      </c>
      <c r="M13" s="194">
        <v>328</v>
      </c>
      <c r="N13" s="37">
        <f>ROUND(M13/M24*100,2)</f>
        <v>3.77</v>
      </c>
      <c r="O13" s="194">
        <v>8915</v>
      </c>
      <c r="P13" s="37">
        <f>ROUND(O13/O24*100,2)</f>
        <v>100</v>
      </c>
      <c r="Q13" s="194">
        <v>0</v>
      </c>
      <c r="R13" s="37">
        <f>ROUND(Q13/Q24*100,2)</f>
        <v>0</v>
      </c>
      <c r="S13" s="194">
        <v>143120</v>
      </c>
      <c r="T13" s="37">
        <f>ROUND(S13/S24*100,2)</f>
        <v>40.04</v>
      </c>
      <c r="U13" s="194">
        <v>0</v>
      </c>
      <c r="V13" s="37" t="e">
        <f>ROUND(U13/U24*100,2)</f>
        <v>#DIV/0!</v>
      </c>
      <c r="W13" s="194">
        <v>1513</v>
      </c>
      <c r="X13" s="37">
        <f>ROUND(W13/W24*100,2)</f>
        <v>25.29</v>
      </c>
      <c r="Y13" s="194">
        <v>3629</v>
      </c>
      <c r="Z13" s="37">
        <f>ROUND(Y13/Y24*100,2)</f>
        <v>45.27</v>
      </c>
      <c r="AA13" s="194">
        <v>0</v>
      </c>
      <c r="AB13" s="37" t="e">
        <f>ROUND(AA13/AA24*100,2)</f>
        <v>#DIV/0!</v>
      </c>
      <c r="AC13" s="194">
        <v>0</v>
      </c>
      <c r="AD13" s="37">
        <f>ROUND(AC13/AC24*100,2)</f>
        <v>0</v>
      </c>
      <c r="AE13" s="194">
        <v>4588</v>
      </c>
      <c r="AF13" s="37">
        <f>ROUND(AE13/AE24*100,2)</f>
        <v>36.26</v>
      </c>
      <c r="AG13" s="194">
        <v>0</v>
      </c>
      <c r="AH13" s="37">
        <f>ROUND(AG13/AG24*100,2)</f>
        <v>0</v>
      </c>
      <c r="AI13" s="194">
        <f t="shared" si="0"/>
        <v>182623</v>
      </c>
      <c r="AJ13" s="37">
        <f t="shared" si="1"/>
        <v>35.1</v>
      </c>
    </row>
    <row r="14" spans="1:36" s="10" customFormat="1" ht="24.75" customHeight="1">
      <c r="A14" s="181"/>
      <c r="B14" s="177" t="s">
        <v>312</v>
      </c>
      <c r="C14" s="178"/>
      <c r="D14" s="178"/>
      <c r="E14" s="194">
        <v>4443</v>
      </c>
      <c r="F14" s="194">
        <f>ROUND(E14/E24*100,2)</f>
        <v>100</v>
      </c>
      <c r="G14" s="194">
        <v>0</v>
      </c>
      <c r="H14" s="202" t="e">
        <f>ROUND(G14/G24*100,2)</f>
        <v>#DIV/0!</v>
      </c>
      <c r="I14" s="194">
        <v>8283</v>
      </c>
      <c r="J14" s="37">
        <f>ROUND(I14/I24*100,2)</f>
        <v>97.95</v>
      </c>
      <c r="K14" s="194">
        <v>7804</v>
      </c>
      <c r="L14" s="37">
        <f>ROUND(K14/K24*100,2)</f>
        <v>100</v>
      </c>
      <c r="M14" s="194">
        <v>328</v>
      </c>
      <c r="N14" s="37">
        <f>ROUND(M14/M24*100,2)</f>
        <v>3.77</v>
      </c>
      <c r="O14" s="194">
        <v>8915</v>
      </c>
      <c r="P14" s="37">
        <f>ROUND(O14/O24*100,2)</f>
        <v>100</v>
      </c>
      <c r="Q14" s="194">
        <v>0</v>
      </c>
      <c r="R14" s="37">
        <f>ROUND(Q14/Q24*100,2)</f>
        <v>0</v>
      </c>
      <c r="S14" s="194">
        <v>143120</v>
      </c>
      <c r="T14" s="37">
        <f>ROUND(S14/S24*100,2)</f>
        <v>40.04</v>
      </c>
      <c r="U14" s="194">
        <v>0</v>
      </c>
      <c r="V14" s="37" t="e">
        <f>ROUND(U14/U24*100,2)</f>
        <v>#DIV/0!</v>
      </c>
      <c r="W14" s="194">
        <v>1513</v>
      </c>
      <c r="X14" s="37">
        <f>ROUND(W14/W24*100,2)</f>
        <v>25.29</v>
      </c>
      <c r="Y14" s="194">
        <v>3629</v>
      </c>
      <c r="Z14" s="37">
        <f>ROUND(Y14/Y24*100,2)</f>
        <v>45.27</v>
      </c>
      <c r="AA14" s="194">
        <v>0</v>
      </c>
      <c r="AB14" s="37" t="e">
        <f>ROUND(AA14/AA24*100,2)</f>
        <v>#DIV/0!</v>
      </c>
      <c r="AC14" s="194">
        <v>0</v>
      </c>
      <c r="AD14" s="37">
        <f>ROUND(AC14/AC24*100,2)</f>
        <v>0</v>
      </c>
      <c r="AE14" s="194">
        <v>4588</v>
      </c>
      <c r="AF14" s="37">
        <f>ROUND(AE14/AE24*100,2)</f>
        <v>36.26</v>
      </c>
      <c r="AG14" s="194">
        <v>0</v>
      </c>
      <c r="AH14" s="37">
        <f>ROUND(AG14/AG24*100,2)</f>
        <v>0</v>
      </c>
      <c r="AI14" s="194">
        <f t="shared" si="0"/>
        <v>182623</v>
      </c>
      <c r="AJ14" s="37">
        <f t="shared" si="1"/>
        <v>35.1</v>
      </c>
    </row>
    <row r="15" spans="1:36" s="10" customFormat="1" ht="24.75" customHeight="1">
      <c r="A15" s="181"/>
      <c r="B15" s="177" t="s">
        <v>313</v>
      </c>
      <c r="C15" s="178"/>
      <c r="D15" s="178"/>
      <c r="E15" s="194">
        <v>0</v>
      </c>
      <c r="F15" s="194">
        <f>ROUND(E15/E24*100,2)</f>
        <v>0</v>
      </c>
      <c r="G15" s="194">
        <v>0</v>
      </c>
      <c r="H15" s="202" t="e">
        <f>ROUND(G15/G24*100,2)</f>
        <v>#DIV/0!</v>
      </c>
      <c r="I15" s="194">
        <v>0</v>
      </c>
      <c r="J15" s="37">
        <f>ROUND(I15/I24*100,2)</f>
        <v>0</v>
      </c>
      <c r="K15" s="194">
        <v>0</v>
      </c>
      <c r="L15" s="37">
        <f>ROUND(K15/K24*100,2)</f>
        <v>0</v>
      </c>
      <c r="M15" s="194">
        <v>0</v>
      </c>
      <c r="N15" s="37">
        <f>ROUND(M15/M24*100,2)</f>
        <v>0</v>
      </c>
      <c r="O15" s="194">
        <v>0</v>
      </c>
      <c r="P15" s="37">
        <f>ROUND(O15/O24*100,2)</f>
        <v>0</v>
      </c>
      <c r="Q15" s="194">
        <v>0</v>
      </c>
      <c r="R15" s="37">
        <f>ROUND(Q15/Q24*100,2)</f>
        <v>0</v>
      </c>
      <c r="S15" s="194">
        <v>0</v>
      </c>
      <c r="T15" s="37">
        <f>ROUND(S15/S24*100,2)</f>
        <v>0</v>
      </c>
      <c r="U15" s="194">
        <v>0</v>
      </c>
      <c r="V15" s="37" t="e">
        <f>ROUND(U15/U24*100,2)</f>
        <v>#DIV/0!</v>
      </c>
      <c r="W15" s="194">
        <v>0</v>
      </c>
      <c r="X15" s="37">
        <f>ROUND(W15/W24*100,2)</f>
        <v>0</v>
      </c>
      <c r="Y15" s="194">
        <v>0</v>
      </c>
      <c r="Z15" s="37">
        <f>ROUND(Y15/Y24*100,2)</f>
        <v>0</v>
      </c>
      <c r="AA15" s="194">
        <v>0</v>
      </c>
      <c r="AB15" s="37" t="e">
        <f>ROUND(AA15/AA24*100,2)</f>
        <v>#DIV/0!</v>
      </c>
      <c r="AC15" s="194">
        <v>0</v>
      </c>
      <c r="AD15" s="37">
        <f>ROUND(AC15/AC24*100,2)</f>
        <v>0</v>
      </c>
      <c r="AE15" s="194">
        <v>0</v>
      </c>
      <c r="AF15" s="37">
        <f>ROUND(AE15/AE24*100,2)</f>
        <v>0</v>
      </c>
      <c r="AG15" s="194">
        <v>0</v>
      </c>
      <c r="AH15" s="37">
        <f>ROUND(AG15/AG24*100,2)</f>
        <v>0</v>
      </c>
      <c r="AI15" s="194">
        <f t="shared" si="0"/>
        <v>0</v>
      </c>
      <c r="AJ15" s="37">
        <f t="shared" si="1"/>
        <v>0</v>
      </c>
    </row>
    <row r="16" spans="1:36" s="10" customFormat="1" ht="24.75" customHeight="1">
      <c r="A16" s="176"/>
      <c r="B16" s="177" t="s">
        <v>314</v>
      </c>
      <c r="C16" s="178"/>
      <c r="D16" s="178"/>
      <c r="E16" s="194">
        <v>0</v>
      </c>
      <c r="F16" s="194">
        <f>ROUND(E16/E24*100,2)</f>
        <v>0</v>
      </c>
      <c r="G16" s="194">
        <v>0</v>
      </c>
      <c r="H16" s="202" t="e">
        <f>ROUND(G16/G24*100,2)</f>
        <v>#DIV/0!</v>
      </c>
      <c r="I16" s="194">
        <v>0</v>
      </c>
      <c r="J16" s="37">
        <f>ROUND(I16/I24*100,2)</f>
        <v>0</v>
      </c>
      <c r="K16" s="194">
        <v>0</v>
      </c>
      <c r="L16" s="37">
        <f>ROUND(K16/K24*100,2)</f>
        <v>0</v>
      </c>
      <c r="M16" s="194">
        <v>0</v>
      </c>
      <c r="N16" s="37">
        <f>ROUND(M16/M24*100,2)</f>
        <v>0</v>
      </c>
      <c r="O16" s="194">
        <v>0</v>
      </c>
      <c r="P16" s="37">
        <f>ROUND(O16/O24*100,2)</f>
        <v>0</v>
      </c>
      <c r="Q16" s="194">
        <v>0</v>
      </c>
      <c r="R16" s="37">
        <f>ROUND(Q16/Q24*100,2)</f>
        <v>0</v>
      </c>
      <c r="S16" s="194">
        <v>0</v>
      </c>
      <c r="T16" s="37">
        <f>ROUND(S16/S24*100,2)</f>
        <v>0</v>
      </c>
      <c r="U16" s="194">
        <v>0</v>
      </c>
      <c r="V16" s="37" t="e">
        <f>ROUND(U16/U24*100,2)</f>
        <v>#DIV/0!</v>
      </c>
      <c r="W16" s="194">
        <v>0</v>
      </c>
      <c r="X16" s="37">
        <f>ROUND(W16/W24*100,2)</f>
        <v>0</v>
      </c>
      <c r="Y16" s="194">
        <v>0</v>
      </c>
      <c r="Z16" s="37">
        <f>ROUND(Y16/Y24*100,2)</f>
        <v>0</v>
      </c>
      <c r="AA16" s="194">
        <v>0</v>
      </c>
      <c r="AB16" s="37" t="e">
        <f>ROUND(AA16/AA24*100,2)</f>
        <v>#DIV/0!</v>
      </c>
      <c r="AC16" s="194">
        <v>0</v>
      </c>
      <c r="AD16" s="37">
        <f>ROUND(AC16/AC24*100,2)</f>
        <v>0</v>
      </c>
      <c r="AE16" s="194">
        <v>0</v>
      </c>
      <c r="AF16" s="37">
        <f>ROUND(AE16/AE24*100,2)</f>
        <v>0</v>
      </c>
      <c r="AG16" s="194">
        <v>0</v>
      </c>
      <c r="AH16" s="37">
        <f>ROUND(AG16/AG24*100,2)</f>
        <v>0</v>
      </c>
      <c r="AI16" s="194">
        <f t="shared" si="0"/>
        <v>0</v>
      </c>
      <c r="AJ16" s="37">
        <f t="shared" si="1"/>
        <v>0</v>
      </c>
    </row>
    <row r="17" spans="1:36" s="10" customFormat="1" ht="24.75" customHeight="1">
      <c r="A17" s="177" t="s">
        <v>19</v>
      </c>
      <c r="B17" s="178"/>
      <c r="C17" s="178"/>
      <c r="D17" s="178"/>
      <c r="E17" s="194">
        <v>0</v>
      </c>
      <c r="F17" s="194">
        <f>ROUND(E17/E24*100,2)</f>
        <v>0</v>
      </c>
      <c r="G17" s="194">
        <v>0</v>
      </c>
      <c r="H17" s="202" t="e">
        <f>ROUND(G17/G24*100,2)</f>
        <v>#DIV/0!</v>
      </c>
      <c r="I17" s="194">
        <v>0</v>
      </c>
      <c r="J17" s="37">
        <f>ROUND(I17/I24*100,2)</f>
        <v>0</v>
      </c>
      <c r="K17" s="194">
        <v>0</v>
      </c>
      <c r="L17" s="37">
        <f>ROUND(K17/K24*100,2)</f>
        <v>0</v>
      </c>
      <c r="M17" s="194">
        <v>0</v>
      </c>
      <c r="N17" s="37">
        <f>ROUND(M17/M24*100,2)</f>
        <v>0</v>
      </c>
      <c r="O17" s="194">
        <v>0</v>
      </c>
      <c r="P17" s="37">
        <f>ROUND(O17/O24*100,2)</f>
        <v>0</v>
      </c>
      <c r="Q17" s="194">
        <v>0</v>
      </c>
      <c r="R17" s="37">
        <f>ROUND(Q17/Q24*100,2)</f>
        <v>0</v>
      </c>
      <c r="S17" s="194">
        <v>966</v>
      </c>
      <c r="T17" s="37">
        <f>ROUND(S17/S24*100,2)</f>
        <v>0.27</v>
      </c>
      <c r="U17" s="194">
        <v>0</v>
      </c>
      <c r="V17" s="37" t="e">
        <f>ROUND(U17/U24*100,2)</f>
        <v>#DIV/0!</v>
      </c>
      <c r="W17" s="194">
        <v>113</v>
      </c>
      <c r="X17" s="37">
        <f>ROUND(W17/W24*100,2)</f>
        <v>1.89</v>
      </c>
      <c r="Y17" s="194">
        <v>517</v>
      </c>
      <c r="Z17" s="37">
        <f>ROUND(Y17/Y24*100,2)</f>
        <v>6.45</v>
      </c>
      <c r="AA17" s="194">
        <v>0</v>
      </c>
      <c r="AB17" s="37" t="e">
        <f>ROUND(AA17/AA24*100,2)</f>
        <v>#DIV/0!</v>
      </c>
      <c r="AC17" s="194">
        <v>994</v>
      </c>
      <c r="AD17" s="37">
        <f>ROUND(AC17/AC24*100,2)</f>
        <v>1.73</v>
      </c>
      <c r="AE17" s="194">
        <v>0</v>
      </c>
      <c r="AF17" s="37">
        <f>ROUND(AE17/AE24*100,2)</f>
        <v>0</v>
      </c>
      <c r="AG17" s="194">
        <v>0</v>
      </c>
      <c r="AH17" s="37">
        <f>ROUND(AG17/AG24*100,2)</f>
        <v>0</v>
      </c>
      <c r="AI17" s="194">
        <f t="shared" si="0"/>
        <v>2590</v>
      </c>
      <c r="AJ17" s="37">
        <f t="shared" si="1"/>
        <v>0.5</v>
      </c>
    </row>
    <row r="18" spans="1:36" s="10" customFormat="1" ht="24.75" customHeight="1">
      <c r="A18" s="177" t="s">
        <v>20</v>
      </c>
      <c r="B18" s="178"/>
      <c r="C18" s="178"/>
      <c r="D18" s="182"/>
      <c r="E18" s="194">
        <v>0</v>
      </c>
      <c r="F18" s="194">
        <f>ROUND(E18/E24*100,2)</f>
        <v>0</v>
      </c>
      <c r="G18" s="194">
        <v>0</v>
      </c>
      <c r="H18" s="202" t="e">
        <f>ROUND(G18/G24*100,2)</f>
        <v>#DIV/0!</v>
      </c>
      <c r="I18" s="194">
        <v>0</v>
      </c>
      <c r="J18" s="37">
        <f>ROUND(I18/I24*100,2)</f>
        <v>0</v>
      </c>
      <c r="K18" s="194">
        <v>0</v>
      </c>
      <c r="L18" s="37">
        <f>ROUND(K18/K24*100,2)</f>
        <v>0</v>
      </c>
      <c r="M18" s="194">
        <v>0</v>
      </c>
      <c r="N18" s="37">
        <f>ROUND(M18/M24*100,2)</f>
        <v>0</v>
      </c>
      <c r="O18" s="194">
        <v>0</v>
      </c>
      <c r="P18" s="37">
        <f>ROUND(O18/O24*100,2)</f>
        <v>0</v>
      </c>
      <c r="Q18" s="194">
        <v>0</v>
      </c>
      <c r="R18" s="37">
        <f>ROUND(Q18/Q24*100,2)</f>
        <v>0</v>
      </c>
      <c r="S18" s="194">
        <v>755</v>
      </c>
      <c r="T18" s="37">
        <f>ROUND(S18/S24*100,2)</f>
        <v>0.21</v>
      </c>
      <c r="U18" s="194">
        <v>0</v>
      </c>
      <c r="V18" s="37" t="e">
        <f>ROUND(U18/U24*100,2)</f>
        <v>#DIV/0!</v>
      </c>
      <c r="W18" s="194">
        <v>0</v>
      </c>
      <c r="X18" s="37">
        <f>ROUND(W18/W24*100,2)</f>
        <v>0</v>
      </c>
      <c r="Y18" s="194">
        <v>0</v>
      </c>
      <c r="Z18" s="37">
        <f>ROUND(Y18/Y24*100,2)</f>
        <v>0</v>
      </c>
      <c r="AA18" s="194">
        <v>0</v>
      </c>
      <c r="AB18" s="37" t="e">
        <f>ROUND(AA18/AA24*100,2)</f>
        <v>#DIV/0!</v>
      </c>
      <c r="AC18" s="194">
        <v>451</v>
      </c>
      <c r="AD18" s="37">
        <f>ROUND(AC18/AC24*100,2)</f>
        <v>0.79</v>
      </c>
      <c r="AE18" s="194">
        <v>0</v>
      </c>
      <c r="AF18" s="37">
        <f>ROUND(AE18/AE24*100,2)</f>
        <v>0</v>
      </c>
      <c r="AG18" s="194">
        <v>0</v>
      </c>
      <c r="AH18" s="37">
        <f>ROUND(AG18/AG24*100,2)</f>
        <v>0</v>
      </c>
      <c r="AI18" s="194">
        <f t="shared" si="0"/>
        <v>1206</v>
      </c>
      <c r="AJ18" s="37">
        <f t="shared" si="1"/>
        <v>0.2</v>
      </c>
    </row>
    <row r="19" spans="1:36" s="10" customFormat="1" ht="24.75" customHeight="1">
      <c r="A19" s="177" t="s">
        <v>21</v>
      </c>
      <c r="B19" s="178"/>
      <c r="C19" s="178"/>
      <c r="D19" s="182"/>
      <c r="E19" s="194">
        <v>0</v>
      </c>
      <c r="F19" s="194">
        <f>ROUND(E19/E24*100,2)</f>
        <v>0</v>
      </c>
      <c r="G19" s="194">
        <v>0</v>
      </c>
      <c r="H19" s="202" t="e">
        <f>ROUND(G19/G24*100,2)</f>
        <v>#DIV/0!</v>
      </c>
      <c r="I19" s="194">
        <v>0</v>
      </c>
      <c r="J19" s="37">
        <f>ROUND(I19/I24*100,2)</f>
        <v>0</v>
      </c>
      <c r="K19" s="194">
        <v>0</v>
      </c>
      <c r="L19" s="37">
        <f>ROUND(K19/K24*100,2)</f>
        <v>0</v>
      </c>
      <c r="M19" s="194">
        <v>0</v>
      </c>
      <c r="N19" s="37">
        <f>ROUND(M19/M24*100,2)</f>
        <v>0</v>
      </c>
      <c r="O19" s="194">
        <v>0</v>
      </c>
      <c r="P19" s="37">
        <f>ROUND(O19/O24*100,2)</f>
        <v>0</v>
      </c>
      <c r="Q19" s="194">
        <v>0</v>
      </c>
      <c r="R19" s="37">
        <f>ROUND(Q19/Q24*100,2)</f>
        <v>0</v>
      </c>
      <c r="S19" s="194">
        <v>426</v>
      </c>
      <c r="T19" s="37">
        <f>ROUND(S19/S24*100,2)</f>
        <v>0.12</v>
      </c>
      <c r="U19" s="194">
        <v>0</v>
      </c>
      <c r="V19" s="37" t="e">
        <f>ROUND(U19/U24*100,2)</f>
        <v>#DIV/0!</v>
      </c>
      <c r="W19" s="194">
        <v>0</v>
      </c>
      <c r="X19" s="37">
        <f>ROUND(W19/W24*100,2)</f>
        <v>0</v>
      </c>
      <c r="Y19" s="194">
        <v>94</v>
      </c>
      <c r="Z19" s="37">
        <f>ROUND(Y19/Y24*100,2)</f>
        <v>1.17</v>
      </c>
      <c r="AA19" s="194">
        <v>0</v>
      </c>
      <c r="AB19" s="37" t="e">
        <f>ROUND(AA19/AA24*100,2)</f>
        <v>#DIV/0!</v>
      </c>
      <c r="AC19" s="194">
        <v>181</v>
      </c>
      <c r="AD19" s="37">
        <f>ROUND(AC19/AC24*100,2)</f>
        <v>0.32</v>
      </c>
      <c r="AE19" s="194">
        <v>0</v>
      </c>
      <c r="AF19" s="37">
        <f>ROUND(AE19/AE24*100,2)</f>
        <v>0</v>
      </c>
      <c r="AG19" s="194">
        <v>0</v>
      </c>
      <c r="AH19" s="37">
        <f>ROUND(AG19/AG24*100,2)</f>
        <v>0</v>
      </c>
      <c r="AI19" s="194">
        <f t="shared" si="0"/>
        <v>701</v>
      </c>
      <c r="AJ19" s="37">
        <f t="shared" si="1"/>
        <v>0.1</v>
      </c>
    </row>
    <row r="20" spans="1:36" s="10" customFormat="1" ht="24.75" customHeight="1">
      <c r="A20" s="177" t="s">
        <v>22</v>
      </c>
      <c r="B20" s="178"/>
      <c r="C20" s="178"/>
      <c r="D20" s="182"/>
      <c r="E20" s="194">
        <v>0</v>
      </c>
      <c r="F20" s="194">
        <f>ROUND(E20/E24*100,2)</f>
        <v>0</v>
      </c>
      <c r="G20" s="194">
        <v>0</v>
      </c>
      <c r="H20" s="202" t="e">
        <f>ROUND(G20/G24*100,2)</f>
        <v>#DIV/0!</v>
      </c>
      <c r="I20" s="194">
        <v>0</v>
      </c>
      <c r="J20" s="37">
        <f>ROUND(I20/I24*100,2)</f>
        <v>0</v>
      </c>
      <c r="K20" s="194">
        <v>0</v>
      </c>
      <c r="L20" s="37">
        <f>ROUND(K20/K24*100,2)</f>
        <v>0</v>
      </c>
      <c r="M20" s="194">
        <v>0</v>
      </c>
      <c r="N20" s="37">
        <f>ROUND(M20/M24*100,2)</f>
        <v>0</v>
      </c>
      <c r="O20" s="194">
        <v>0</v>
      </c>
      <c r="P20" s="37">
        <f>ROUND(O20/O24*100,2)</f>
        <v>0</v>
      </c>
      <c r="Q20" s="194">
        <v>1665</v>
      </c>
      <c r="R20" s="37">
        <f>ROUND(Q20/Q24*100,2)</f>
        <v>5.19</v>
      </c>
      <c r="S20" s="194">
        <v>97037</v>
      </c>
      <c r="T20" s="37">
        <f>ROUND(S20/S24*100,2)</f>
        <v>27.15</v>
      </c>
      <c r="U20" s="194">
        <v>0</v>
      </c>
      <c r="V20" s="37" t="e">
        <f>ROUND(U20/U24*100,2)</f>
        <v>#DIV/0!</v>
      </c>
      <c r="W20" s="194">
        <v>1523</v>
      </c>
      <c r="X20" s="37">
        <f>ROUND(W20/W24*100,2)</f>
        <v>25.46</v>
      </c>
      <c r="Y20" s="194">
        <v>0</v>
      </c>
      <c r="Z20" s="37">
        <f>ROUND(Y20/Y24*100,2)</f>
        <v>0</v>
      </c>
      <c r="AA20" s="194">
        <v>0</v>
      </c>
      <c r="AB20" s="37" t="e">
        <f>ROUND(AA20/AA24*100,2)</f>
        <v>#DIV/0!</v>
      </c>
      <c r="AC20" s="194">
        <v>1573</v>
      </c>
      <c r="AD20" s="37">
        <f>ROUND(AC20/AC24*100,2)</f>
        <v>2.74</v>
      </c>
      <c r="AE20" s="194">
        <v>0</v>
      </c>
      <c r="AF20" s="37">
        <f>ROUND(AE20/AE24*100,2)</f>
        <v>0</v>
      </c>
      <c r="AG20" s="194">
        <v>0</v>
      </c>
      <c r="AH20" s="37">
        <f>ROUND(AG20/AG24*100,2)</f>
        <v>0</v>
      </c>
      <c r="AI20" s="194">
        <f t="shared" si="0"/>
        <v>101798</v>
      </c>
      <c r="AJ20" s="37">
        <f t="shared" si="1"/>
        <v>19.6</v>
      </c>
    </row>
    <row r="21" spans="1:36" s="10" customFormat="1" ht="24.75" customHeight="1">
      <c r="A21" s="177" t="s">
        <v>23</v>
      </c>
      <c r="B21" s="178"/>
      <c r="C21" s="178"/>
      <c r="D21" s="182"/>
      <c r="E21" s="194">
        <v>0</v>
      </c>
      <c r="F21" s="194">
        <f>ROUND(E21/E24*100,2)</f>
        <v>0</v>
      </c>
      <c r="G21" s="194">
        <v>0</v>
      </c>
      <c r="H21" s="202" t="e">
        <f>ROUND(G21/G24*100,2)</f>
        <v>#DIV/0!</v>
      </c>
      <c r="I21" s="194">
        <v>173</v>
      </c>
      <c r="J21" s="37">
        <f>ROUND(I21/I24*100,2)</f>
        <v>2.05</v>
      </c>
      <c r="K21" s="194">
        <v>0</v>
      </c>
      <c r="L21" s="37">
        <f>ROUND(K21/K24*100,2)</f>
        <v>0</v>
      </c>
      <c r="M21" s="194">
        <v>1773</v>
      </c>
      <c r="N21" s="37">
        <f>ROUND(M21/M24*100,2)</f>
        <v>20.38</v>
      </c>
      <c r="O21" s="194">
        <v>0</v>
      </c>
      <c r="P21" s="37">
        <f>ROUND(O21/O24*100,2)</f>
        <v>0</v>
      </c>
      <c r="Q21" s="194">
        <v>475</v>
      </c>
      <c r="R21" s="37">
        <f>ROUND(Q21/Q24*100,2)</f>
        <v>1.48</v>
      </c>
      <c r="S21" s="194">
        <v>11882</v>
      </c>
      <c r="T21" s="37">
        <f>ROUND(S21/S24*100,2)</f>
        <v>3.32</v>
      </c>
      <c r="U21" s="194">
        <v>0</v>
      </c>
      <c r="V21" s="37" t="e">
        <f>ROUND(U21/U24*100,2)</f>
        <v>#DIV/0!</v>
      </c>
      <c r="W21" s="194">
        <v>2834</v>
      </c>
      <c r="X21" s="37">
        <f>ROUND(W21/W24*100,2)</f>
        <v>47.37</v>
      </c>
      <c r="Y21" s="194">
        <v>3636</v>
      </c>
      <c r="Z21" s="37">
        <f>ROUND(Y21/Y24*100,2)</f>
        <v>45.35</v>
      </c>
      <c r="AA21" s="194">
        <v>0</v>
      </c>
      <c r="AB21" s="37" t="e">
        <f>ROUND(AA21/AA24*100,2)</f>
        <v>#DIV/0!</v>
      </c>
      <c r="AC21" s="194">
        <v>12407</v>
      </c>
      <c r="AD21" s="37">
        <f>ROUND(AC21/AC24*100,2)</f>
        <v>21.62</v>
      </c>
      <c r="AE21" s="194">
        <v>0</v>
      </c>
      <c r="AF21" s="37">
        <f>ROUND(AE21/AE24*100,2)</f>
        <v>0</v>
      </c>
      <c r="AG21" s="194">
        <v>8800</v>
      </c>
      <c r="AH21" s="37">
        <f>ROUND(AG21/AG24*100,2)</f>
        <v>100</v>
      </c>
      <c r="AI21" s="194">
        <f t="shared" si="0"/>
        <v>41980</v>
      </c>
      <c r="AJ21" s="37">
        <f t="shared" si="1"/>
        <v>8.1</v>
      </c>
    </row>
    <row r="22" spans="1:36" s="10" customFormat="1" ht="24.75" customHeight="1">
      <c r="A22" s="177" t="s">
        <v>24</v>
      </c>
      <c r="B22" s="178"/>
      <c r="C22" s="178"/>
      <c r="D22" s="182"/>
      <c r="E22" s="194">
        <v>0</v>
      </c>
      <c r="F22" s="194">
        <f>ROUND(E22/E24*100,2)</f>
        <v>0</v>
      </c>
      <c r="G22" s="194">
        <v>0</v>
      </c>
      <c r="H22" s="202" t="e">
        <f>ROUND(G22/G24*100,2)</f>
        <v>#DIV/0!</v>
      </c>
      <c r="I22" s="194">
        <v>0</v>
      </c>
      <c r="J22" s="37">
        <f>ROUND(I22/I24*100,2)</f>
        <v>0</v>
      </c>
      <c r="K22" s="194">
        <v>0</v>
      </c>
      <c r="L22" s="37">
        <f>ROUND(K22/K24*100,2)</f>
        <v>0</v>
      </c>
      <c r="M22" s="194">
        <v>0</v>
      </c>
      <c r="N22" s="37">
        <f>ROUND(M22/M24*100,2)</f>
        <v>0</v>
      </c>
      <c r="O22" s="194">
        <v>0</v>
      </c>
      <c r="P22" s="37">
        <f>ROUND(O22/O24*100,2)</f>
        <v>0</v>
      </c>
      <c r="Q22" s="194">
        <v>0</v>
      </c>
      <c r="R22" s="37">
        <f>ROUND(Q22/Q24*100,2)</f>
        <v>0</v>
      </c>
      <c r="S22" s="194">
        <v>0</v>
      </c>
      <c r="T22" s="37">
        <f>ROUND(S22/S24*100,2)</f>
        <v>0</v>
      </c>
      <c r="U22" s="194">
        <v>0</v>
      </c>
      <c r="V22" s="37" t="e">
        <f>ROUND(U22/U24*100,2)</f>
        <v>#DIV/0!</v>
      </c>
      <c r="W22" s="194">
        <v>0</v>
      </c>
      <c r="X22" s="37">
        <f>ROUND(W22/W24*100,2)</f>
        <v>0</v>
      </c>
      <c r="Y22" s="194">
        <v>0</v>
      </c>
      <c r="Z22" s="37">
        <f>ROUND(Y22/Y24*100,2)</f>
        <v>0</v>
      </c>
      <c r="AA22" s="194">
        <v>0</v>
      </c>
      <c r="AB22" s="37" t="e">
        <f>ROUND(AA22/AA24*100,2)</f>
        <v>#DIV/0!</v>
      </c>
      <c r="AC22" s="194">
        <v>0</v>
      </c>
      <c r="AD22" s="37">
        <f>ROUND(AC22/AC24*100,2)</f>
        <v>0</v>
      </c>
      <c r="AE22" s="194">
        <v>0</v>
      </c>
      <c r="AF22" s="37">
        <f>ROUND(AE22/AE24*100,2)</f>
        <v>0</v>
      </c>
      <c r="AG22" s="194">
        <v>0</v>
      </c>
      <c r="AH22" s="37">
        <f>ROUND(AG22/AG24*100,2)</f>
        <v>0</v>
      </c>
      <c r="AI22" s="194">
        <f t="shared" si="0"/>
        <v>0</v>
      </c>
      <c r="AJ22" s="37">
        <f t="shared" si="1"/>
        <v>0</v>
      </c>
    </row>
    <row r="23" spans="1:36" s="10" customFormat="1" ht="24.75" customHeight="1">
      <c r="A23" s="177" t="s">
        <v>25</v>
      </c>
      <c r="B23" s="178"/>
      <c r="C23" s="178"/>
      <c r="D23" s="182"/>
      <c r="E23" s="194">
        <v>0</v>
      </c>
      <c r="F23" s="194">
        <f>ROUND(E23/E24*100,2)</f>
        <v>0</v>
      </c>
      <c r="G23" s="194">
        <v>0</v>
      </c>
      <c r="H23" s="202" t="e">
        <f>ROUND(G23/G24*100,2)</f>
        <v>#DIV/0!</v>
      </c>
      <c r="I23" s="194">
        <v>0</v>
      </c>
      <c r="J23" s="37">
        <f>ROUND(I23/I24*100,2)</f>
        <v>0</v>
      </c>
      <c r="K23" s="194">
        <v>0</v>
      </c>
      <c r="L23" s="37">
        <f>ROUND(K23/K24*100,2)</f>
        <v>0</v>
      </c>
      <c r="M23" s="194">
        <v>0</v>
      </c>
      <c r="N23" s="37">
        <f>ROUND(M23/M24*100,2)</f>
        <v>0</v>
      </c>
      <c r="O23" s="194">
        <v>0</v>
      </c>
      <c r="P23" s="37">
        <f>ROUND(O23/O24*100,2)</f>
        <v>0</v>
      </c>
      <c r="Q23" s="194">
        <v>0</v>
      </c>
      <c r="R23" s="37">
        <f>ROUND(Q23/Q24*100,2)</f>
        <v>0</v>
      </c>
      <c r="S23" s="194">
        <v>0</v>
      </c>
      <c r="T23" s="37">
        <f>ROUND(S23/S24*100,2)</f>
        <v>0</v>
      </c>
      <c r="U23" s="194">
        <v>0</v>
      </c>
      <c r="V23" s="37" t="e">
        <f>ROUND(U23/U24*100,2)</f>
        <v>#DIV/0!</v>
      </c>
      <c r="W23" s="194">
        <v>0</v>
      </c>
      <c r="X23" s="37">
        <f>ROUND(W23/W24*100,2)</f>
        <v>0</v>
      </c>
      <c r="Y23" s="194">
        <v>141</v>
      </c>
      <c r="Z23" s="37">
        <f>ROUND(Y23/Y24*100,2)</f>
        <v>1.76</v>
      </c>
      <c r="AA23" s="194">
        <v>0</v>
      </c>
      <c r="AB23" s="37" t="e">
        <f>ROUND(AA23/AA24*100,2)</f>
        <v>#DIV/0!</v>
      </c>
      <c r="AC23" s="194">
        <v>0</v>
      </c>
      <c r="AD23" s="37">
        <f>ROUND(AC23/AC24*100,2)</f>
        <v>0</v>
      </c>
      <c r="AE23" s="194">
        <v>0</v>
      </c>
      <c r="AF23" s="37">
        <f>ROUND(AE23/AE24*100,2)</f>
        <v>0</v>
      </c>
      <c r="AG23" s="194">
        <v>0</v>
      </c>
      <c r="AH23" s="37">
        <f>ROUND(AG23/AG24*100,2)</f>
        <v>0</v>
      </c>
      <c r="AI23" s="194">
        <f t="shared" si="0"/>
        <v>141</v>
      </c>
      <c r="AJ23" s="37">
        <f t="shared" si="1"/>
        <v>0</v>
      </c>
    </row>
    <row r="24" spans="1:36" s="10" customFormat="1" ht="24.75" customHeight="1">
      <c r="A24" s="179" t="s">
        <v>26</v>
      </c>
      <c r="B24" s="180"/>
      <c r="C24" s="180"/>
      <c r="D24" s="183"/>
      <c r="E24" s="195">
        <v>4443</v>
      </c>
      <c r="F24" s="195">
        <f>ROUND(E24/E24*100,2)</f>
        <v>100</v>
      </c>
      <c r="G24" s="195">
        <v>0</v>
      </c>
      <c r="H24" s="203" t="e">
        <f>ROUND(G24/G24*100,2)</f>
        <v>#DIV/0!</v>
      </c>
      <c r="I24" s="195">
        <v>8456</v>
      </c>
      <c r="J24" s="40">
        <f>ROUND(I24/I24*100,2)</f>
        <v>100</v>
      </c>
      <c r="K24" s="195">
        <v>7804</v>
      </c>
      <c r="L24" s="40">
        <f>ROUND(K24/K24*100,2)</f>
        <v>100</v>
      </c>
      <c r="M24" s="195">
        <v>8700</v>
      </c>
      <c r="N24" s="40">
        <f>ROUND(M24/M24*100,2)</f>
        <v>100</v>
      </c>
      <c r="O24" s="195">
        <v>8915</v>
      </c>
      <c r="P24" s="40">
        <f>ROUND(O24/O24*100,2)</f>
        <v>100</v>
      </c>
      <c r="Q24" s="195">
        <v>32089</v>
      </c>
      <c r="R24" s="40">
        <f>ROUND(Q24/Q24*100,2)</f>
        <v>100</v>
      </c>
      <c r="S24" s="195">
        <v>357445</v>
      </c>
      <c r="T24" s="40">
        <f>ROUND(S24/S24*100,2)</f>
        <v>100</v>
      </c>
      <c r="U24" s="195">
        <v>0</v>
      </c>
      <c r="V24" s="40" t="e">
        <f>ROUND(U24/U24*100,2)</f>
        <v>#DIV/0!</v>
      </c>
      <c r="W24" s="195">
        <v>5983</v>
      </c>
      <c r="X24" s="40">
        <f>ROUND(W24/W24*100,2)</f>
        <v>100</v>
      </c>
      <c r="Y24" s="195">
        <v>8017</v>
      </c>
      <c r="Z24" s="40">
        <f>ROUND(Y24/Y24*100,2)</f>
        <v>100</v>
      </c>
      <c r="AA24" s="195">
        <v>0</v>
      </c>
      <c r="AB24" s="40" t="e">
        <f>ROUND(AA24/AA24*100,2)</f>
        <v>#DIV/0!</v>
      </c>
      <c r="AC24" s="195">
        <v>57375</v>
      </c>
      <c r="AD24" s="40">
        <f>ROUND(AC24/AC24*100,2)</f>
        <v>100</v>
      </c>
      <c r="AE24" s="195">
        <v>12654</v>
      </c>
      <c r="AF24" s="40">
        <f>ROUND(AE24/AE24*100,2)</f>
        <v>100</v>
      </c>
      <c r="AG24" s="195">
        <v>8800</v>
      </c>
      <c r="AH24" s="40">
        <f>ROUND(AG24/AG24*100,2)</f>
        <v>100</v>
      </c>
      <c r="AI24" s="194">
        <f t="shared" si="0"/>
        <v>520681</v>
      </c>
      <c r="AJ24" s="40">
        <f t="shared" si="1"/>
        <v>100</v>
      </c>
    </row>
    <row r="25" spans="1:36" ht="12" customHeight="1">
      <c r="A25" s="184" t="s">
        <v>65</v>
      </c>
      <c r="B25" s="189"/>
      <c r="C25" s="185" t="s">
        <v>66</v>
      </c>
      <c r="D25" s="437" t="s">
        <v>111</v>
      </c>
      <c r="E25" s="434">
        <f>'２６表（第２表）'!G5/'２６表（第２表）'!G15*100</f>
        <v>4992.910195813639</v>
      </c>
      <c r="F25" s="431"/>
      <c r="G25" s="429" t="e">
        <f>'２６表（第２表）'!H5/'２６表（第２表）'!H15*100</f>
        <v>#DIV/0!</v>
      </c>
      <c r="H25" s="429"/>
      <c r="I25" s="429">
        <f>'２６表（第２表）'!I5/'２６表（第２表）'!I15*100</f>
        <v>88.0558183538316</v>
      </c>
      <c r="J25" s="429"/>
      <c r="K25" s="431">
        <f>'２６表（第２表）'!J5/'２６表（第２表）'!J15*100</f>
        <v>1202.703741670938</v>
      </c>
      <c r="L25" s="431"/>
      <c r="M25" s="431">
        <f>'２６表（第２表）'!K5/'２６表（第２表）'!K15*100</f>
        <v>585.7586206896552</v>
      </c>
      <c r="N25" s="431"/>
      <c r="O25" s="431">
        <f>'２６表（第２表）'!L5/'２６表（第２表）'!L15*100</f>
        <v>100</v>
      </c>
      <c r="P25" s="431"/>
      <c r="Q25" s="429">
        <f>'２６表（第２表）'!M5/'２６表（第２表）'!M15*100</f>
        <v>120.71114712206675</v>
      </c>
      <c r="R25" s="429"/>
      <c r="S25" s="431">
        <f>'２６表（第２表）'!N5/'２６表（第２表）'!N15*100</f>
        <v>406.3274070136664</v>
      </c>
      <c r="T25" s="431"/>
      <c r="U25" s="431" t="e">
        <f>'２６表（第２表）'!O5/'２６表（第２表）'!O15*100</f>
        <v>#DIV/0!</v>
      </c>
      <c r="V25" s="431"/>
      <c r="W25" s="431">
        <f>'２６表（第２表）'!P5/'２６表（第２表）'!P15*100</f>
        <v>101.57111816814309</v>
      </c>
      <c r="X25" s="431"/>
      <c r="Y25" s="431">
        <f>'２６表（第２表）'!Q5/'２６表（第２表）'!Q15*100</f>
        <v>101.11014095048023</v>
      </c>
      <c r="Z25" s="431"/>
      <c r="AA25" s="431" t="e">
        <f>'２６表（第２表）'!R5/'２６表（第２表）'!R15*100</f>
        <v>#DIV/0!</v>
      </c>
      <c r="AB25" s="431"/>
      <c r="AC25" s="431">
        <f>'２６表（第２表）'!S5/'２６表（第２表）'!S15*100</f>
        <v>125.30021786492375</v>
      </c>
      <c r="AD25" s="431"/>
      <c r="AE25" s="431">
        <f>'２６表（第２表）'!T5/'２６表（第２表）'!T15*100</f>
        <v>1346.8468468468468</v>
      </c>
      <c r="AF25" s="431"/>
      <c r="AG25" s="431">
        <f>'２６表（第２表）'!U5/'２６表（第２表）'!U15*100</f>
        <v>505.03409090909093</v>
      </c>
      <c r="AH25" s="433"/>
      <c r="AI25" s="433">
        <f>'２６表（第２表）'!V5/'２６表（第２表）'!V15*100</f>
        <v>418.6655553016146</v>
      </c>
      <c r="AJ25" s="434"/>
    </row>
    <row r="26" spans="1:36" ht="12" customHeight="1">
      <c r="A26" s="187"/>
      <c r="B26" s="190" t="s">
        <v>116</v>
      </c>
      <c r="C26" s="186" t="s">
        <v>67</v>
      </c>
      <c r="D26" s="438"/>
      <c r="E26" s="436"/>
      <c r="F26" s="432"/>
      <c r="G26" s="430"/>
      <c r="H26" s="430"/>
      <c r="I26" s="430"/>
      <c r="J26" s="430"/>
      <c r="K26" s="432"/>
      <c r="L26" s="432"/>
      <c r="M26" s="432"/>
      <c r="N26" s="432"/>
      <c r="O26" s="432"/>
      <c r="P26" s="432"/>
      <c r="Q26" s="430"/>
      <c r="R26" s="430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5"/>
      <c r="AI26" s="435"/>
      <c r="AJ26" s="436"/>
    </row>
    <row r="27" spans="1:36" ht="12" customHeight="1">
      <c r="A27" s="184" t="s">
        <v>68</v>
      </c>
      <c r="B27" s="191"/>
      <c r="C27" s="185" t="s">
        <v>69</v>
      </c>
      <c r="D27" s="437" t="s">
        <v>111</v>
      </c>
      <c r="E27" s="434">
        <f>'２６表（第２表）'!G5/('２６表（第２表）'!G15+'２６表（第２表）'!G56)*100</f>
        <v>208.72105604847437</v>
      </c>
      <c r="F27" s="431"/>
      <c r="G27" s="429">
        <f>'２６表（第２表）'!H5/('２６表（第２表）'!H15+'２６表（第２表）'!H56)*100</f>
        <v>0</v>
      </c>
      <c r="H27" s="429"/>
      <c r="I27" s="429">
        <f>'２６表（第２表）'!I5/('２６表（第２表）'!I15+'２６表（第２表）'!I56)*100</f>
        <v>88.0558183538316</v>
      </c>
      <c r="J27" s="429"/>
      <c r="K27" s="431">
        <f>'２６表（第２表）'!J5/('２６表（第２表）'!J15+'２６表（第２表）'!J56)*100</f>
        <v>38.53661140262278</v>
      </c>
      <c r="L27" s="431"/>
      <c r="M27" s="431">
        <f>'２６表（第２表）'!K5/('２６表（第２表）'!K15+'２６表（第２表）'!K56)*100</f>
        <v>585.7586206896552</v>
      </c>
      <c r="N27" s="431"/>
      <c r="O27" s="431">
        <f>'２６表（第２表）'!L5/('２６表（第２表）'!L15+'２６表（第２表）'!L56)*100</f>
        <v>7.230625735025751</v>
      </c>
      <c r="P27" s="431"/>
      <c r="Q27" s="429">
        <f>'２６表（第２表）'!M5/('２６表（第２表）'!M15+'２６表（第２表）'!M56)*100</f>
        <v>120.71114712206675</v>
      </c>
      <c r="R27" s="429"/>
      <c r="S27" s="431">
        <f>'２６表（第２表）'!N5/('２６表（第２表）'!N15+'２６表（第２表）'!N56)*100</f>
        <v>93.74585294444172</v>
      </c>
      <c r="T27" s="431"/>
      <c r="U27" s="431" t="e">
        <f>'２６表（第２表）'!O5/('２６表（第２表）'!O15+'２６表（第２表）'!O56)*100</f>
        <v>#DIV/0!</v>
      </c>
      <c r="V27" s="431"/>
      <c r="W27" s="431">
        <f>'２６表（第２表）'!P5/('２６表（第２表）'!P15+'２６表（第２表）'!P56)*100</f>
        <v>23.300486944518997</v>
      </c>
      <c r="X27" s="431"/>
      <c r="Y27" s="431">
        <f>'２６表（第２表）'!Q5/('２６表（第２表）'!Q15+'２６表（第２表）'!Q56)*100</f>
        <v>18.834955968120454</v>
      </c>
      <c r="Z27" s="431"/>
      <c r="AA27" s="431" t="e">
        <f>'２６表（第２表）'!R5/('２６表（第２表）'!R15+'２６表（第２表）'!R56)*100</f>
        <v>#DIV/0!</v>
      </c>
      <c r="AB27" s="431"/>
      <c r="AC27" s="431">
        <f>'２６表（第２表）'!S5/('２６表（第２表）'!S15+'２６表（第２表）'!S56)*100</f>
        <v>125.30021786492375</v>
      </c>
      <c r="AD27" s="431"/>
      <c r="AE27" s="431">
        <f>'２６表（第２表）'!T5/('２６表（第２表）'!T15+'２６表（第２表）'!T56)*100</f>
        <v>83.1207721457869</v>
      </c>
      <c r="AF27" s="431"/>
      <c r="AG27" s="431">
        <f>'２６表（第２表）'!U5/('２６表（第２表）'!U15+'２６表（第２表）'!U56)*100</f>
        <v>505.03409090909093</v>
      </c>
      <c r="AH27" s="433"/>
      <c r="AI27" s="433">
        <f>'２６表（第２表）'!V5/('２６表（第２表）'!V15+'２６表（第２表）'!V56)*100</f>
        <v>90.34912227257938</v>
      </c>
      <c r="AJ27" s="434"/>
    </row>
    <row r="28" spans="1:36" ht="12" customHeight="1">
      <c r="A28" s="187"/>
      <c r="B28" s="190" t="s">
        <v>116</v>
      </c>
      <c r="C28" s="186" t="s">
        <v>70</v>
      </c>
      <c r="D28" s="438"/>
      <c r="E28" s="436"/>
      <c r="F28" s="432"/>
      <c r="G28" s="430"/>
      <c r="H28" s="430"/>
      <c r="I28" s="430"/>
      <c r="J28" s="430"/>
      <c r="K28" s="432"/>
      <c r="L28" s="432"/>
      <c r="M28" s="432"/>
      <c r="N28" s="432"/>
      <c r="O28" s="432"/>
      <c r="P28" s="432"/>
      <c r="Q28" s="430"/>
      <c r="R28" s="430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5"/>
      <c r="AI28" s="435"/>
      <c r="AJ28" s="436"/>
    </row>
    <row r="29" spans="1:36" ht="12" customHeight="1">
      <c r="A29" s="184" t="s">
        <v>71</v>
      </c>
      <c r="B29" s="191"/>
      <c r="C29" s="185" t="s">
        <v>72</v>
      </c>
      <c r="D29" s="437" t="s">
        <v>112</v>
      </c>
      <c r="E29" s="429" t="e">
        <f>('２６表（第２表）'!G6-'２６表（第２表）'!G8)/('２６表（第２表）'!G16-'２６表（第２表）'!G18)*100</f>
        <v>#DIV/0!</v>
      </c>
      <c r="F29" s="429"/>
      <c r="G29" s="429" t="e">
        <f>('２６表（第２表）'!H6-'２６表（第２表）'!H8)/('２６表（第２表）'!H16-'２６表（第２表）'!H18)*100</f>
        <v>#DIV/0!</v>
      </c>
      <c r="H29" s="429"/>
      <c r="I29" s="429">
        <f>('２６表（第２表）'!I6-'２６表（第２表）'!I8)/('２６表（第２表）'!I16-'２６表（第２表）'!I18)*100</f>
        <v>4265.8959537572255</v>
      </c>
      <c r="J29" s="429"/>
      <c r="K29" s="431" t="e">
        <f>('２６表（第２表）'!J6-'２６表（第２表）'!J8)/('２６表（第２表）'!J16-'２６表（第２表）'!J18)*100</f>
        <v>#DIV/0!</v>
      </c>
      <c r="L29" s="431"/>
      <c r="M29" s="431">
        <f>('２６表（第２表）'!K6-'２６表（第２表）'!K8)/('２６表（第２表）'!K16-'２６表（第２表）'!K18)*100</f>
        <v>517.0926899187768</v>
      </c>
      <c r="N29" s="431"/>
      <c r="O29" s="431" t="e">
        <f>('２６表（第２表）'!L6-'２６表（第２表）'!L8)/('２６表（第２表）'!L16-'２６表（第２表）'!L18)*100</f>
        <v>#DIV/0!</v>
      </c>
      <c r="P29" s="431"/>
      <c r="Q29" s="429">
        <f>('２６表（第２表）'!M6-'２６表（第２表）'!M8)/('２６表（第２表）'!M16-'２６表（第２表）'!M18)*100</f>
        <v>0</v>
      </c>
      <c r="R29" s="429"/>
      <c r="S29" s="431">
        <f>('２６表（第２表）'!N6-'２６表（第２表）'!N8)/('２６表（第２表）'!N16-'２６表（第２表）'!N18)*100</f>
        <v>411.96314009098336</v>
      </c>
      <c r="T29" s="431"/>
      <c r="U29" s="431" t="e">
        <f>('２６表（第２表）'!O6-'２６表（第２表）'!O8)/('２６表（第２表）'!O16-'２６表（第２表）'!O18)*100</f>
        <v>#DIV/0!</v>
      </c>
      <c r="V29" s="431"/>
      <c r="W29" s="431">
        <f>('２６表（第２表）'!P6-'２６表（第２表）'!P8)/('２６表（第２表）'!P16-'２６表（第２表）'!P18)*100</f>
        <v>0</v>
      </c>
      <c r="X29" s="431"/>
      <c r="Y29" s="431">
        <f>('２６表（第２表）'!Q6-'２６表（第２表）'!Q8)/('２６表（第２表）'!Q16-'２６表（第２表）'!Q18)*100</f>
        <v>1955.3191489361702</v>
      </c>
      <c r="Z29" s="431"/>
      <c r="AA29" s="431" t="e">
        <f>('２６表（第２表）'!R6-'２６表（第２表）'!R8)/('２６表（第２表）'!R16-'２６表（第２表）'!R18)*100</f>
        <v>#DIV/0!</v>
      </c>
      <c r="AB29" s="431"/>
      <c r="AC29" s="431">
        <f>('２６表（第２表）'!S6-'２６表（第２表）'!S8)/('２６表（第２表）'!S16-'２６表（第２表）'!S18)*100</f>
        <v>113.19564270152505</v>
      </c>
      <c r="AD29" s="431"/>
      <c r="AE29" s="431">
        <f>('２６表（第２表）'!T6-'２６表（第２表）'!T8)/('２６表（第２表）'!T16-'２６表（第２表）'!T18)*100</f>
        <v>2112.9432184478055</v>
      </c>
      <c r="AF29" s="431"/>
      <c r="AG29" s="431">
        <f>('２６表（第２表）'!U6-'２６表（第２表）'!U8)/('２６表（第２表）'!U16-'２６表（第２表）'!U18)*100</f>
        <v>405.03409090909093</v>
      </c>
      <c r="AH29" s="433"/>
      <c r="AI29" s="433">
        <f>('２６表（第２表）'!V6-'２６表（第２表）'!V8)/('２６表（第２表）'!V16-'２６表（第２表）'!V18)*100</f>
        <v>455.34628876819517</v>
      </c>
      <c r="AJ29" s="434"/>
    </row>
    <row r="30" spans="1:36" ht="12" customHeight="1">
      <c r="A30" s="187"/>
      <c r="B30" s="190" t="s">
        <v>117</v>
      </c>
      <c r="C30" s="186" t="s">
        <v>73</v>
      </c>
      <c r="D30" s="438"/>
      <c r="E30" s="430"/>
      <c r="F30" s="430"/>
      <c r="G30" s="430"/>
      <c r="H30" s="430"/>
      <c r="I30" s="430"/>
      <c r="J30" s="430"/>
      <c r="K30" s="432"/>
      <c r="L30" s="432"/>
      <c r="M30" s="432"/>
      <c r="N30" s="432"/>
      <c r="O30" s="432"/>
      <c r="P30" s="432"/>
      <c r="Q30" s="430"/>
      <c r="R30" s="430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5"/>
      <c r="AI30" s="435"/>
      <c r="AJ30" s="436"/>
    </row>
    <row r="31" spans="1:36" ht="12" customHeight="1">
      <c r="A31" s="184" t="s">
        <v>74</v>
      </c>
      <c r="B31" s="191"/>
      <c r="C31" s="185" t="s">
        <v>75</v>
      </c>
      <c r="D31" s="437" t="s">
        <v>76</v>
      </c>
      <c r="E31" s="434">
        <f>'２６表（第２表）'!G77/('２６表（第２表）'!G6-'２６表（第２表）'!G8)*100</f>
        <v>0</v>
      </c>
      <c r="F31" s="431"/>
      <c r="G31" s="429" t="e">
        <f>'２６表（第２表）'!H77/('２６表（第２表）'!H6-'２６表（第２表）'!H8)*100</f>
        <v>#DIV/0!</v>
      </c>
      <c r="H31" s="429"/>
      <c r="I31" s="429">
        <f>'２６表（第２表）'!I77/('２６表（第２表）'!I6-'２６表（第２表）'!I8)*100</f>
        <v>0</v>
      </c>
      <c r="J31" s="429"/>
      <c r="K31" s="431">
        <f>'２６表（第２表）'!J77/('２６表（第２表）'!J6-'２６表（第２表）'!J8)*100</f>
        <v>0</v>
      </c>
      <c r="L31" s="431"/>
      <c r="M31" s="431">
        <f>'２６表（第２表）'!K77/('２６表（第２表）'!K6-'２６表（第２表）'!K8)*100</f>
        <v>0</v>
      </c>
      <c r="N31" s="431"/>
      <c r="O31" s="431" t="e">
        <f>'２６表（第２表）'!L77/('２６表（第２表）'!L6-'２６表（第２表）'!L8)*100</f>
        <v>#DIV/0!</v>
      </c>
      <c r="P31" s="431"/>
      <c r="Q31" s="429" t="e">
        <f>'２６表（第２表）'!M77/('２６表（第２表）'!M6-'２６表（第２表）'!M8)*100</f>
        <v>#DIV/0!</v>
      </c>
      <c r="R31" s="429"/>
      <c r="S31" s="431">
        <f>'２６表（第２表）'!N77/('２６表（第２表）'!N6-'２６表（第２表）'!N8)*100</f>
        <v>0</v>
      </c>
      <c r="T31" s="431"/>
      <c r="U31" s="431">
        <f>'２６表（第２表）'!O77/('２６表（第２表）'!O6-'２６表（第２表）'!O8)*100</f>
        <v>0</v>
      </c>
      <c r="V31" s="431"/>
      <c r="W31" s="431" t="e">
        <f>'２６表（第２表）'!P77/('２６表（第２表）'!P6-'２６表（第２表）'!P8)*100</f>
        <v>#DIV/0!</v>
      </c>
      <c r="X31" s="431"/>
      <c r="Y31" s="431">
        <f>'２６表（第２表）'!Q77/('２６表（第２表）'!Q6-'２６表（第２表）'!Q8)*100</f>
        <v>0</v>
      </c>
      <c r="Z31" s="431"/>
      <c r="AA31" s="431" t="e">
        <f>'２６表（第２表）'!R77/('２６表（第２表）'!R6-'２６表（第２表）'!R8)*100</f>
        <v>#DIV/0!</v>
      </c>
      <c r="AB31" s="431"/>
      <c r="AC31" s="431">
        <f>'２６表（第２表）'!S77/('２６表（第２表）'!S6-'２６表（第２表）'!S8)*100</f>
        <v>0</v>
      </c>
      <c r="AD31" s="431"/>
      <c r="AE31" s="431">
        <f>'２６表（第２表）'!T77/('２６表（第２表）'!T6-'２６表（第２表）'!T8)*100</f>
        <v>0</v>
      </c>
      <c r="AF31" s="431"/>
      <c r="AG31" s="431">
        <f>'２６表（第２表）'!U77/('２６表（第２表）'!U6-'２６表（第２表）'!U8)*100</f>
        <v>0</v>
      </c>
      <c r="AH31" s="433"/>
      <c r="AI31" s="433">
        <f>'２６表（第２表）'!V77/('２６表（第２表）'!V6-'２６表（第２表）'!V8)*100</f>
        <v>0</v>
      </c>
      <c r="AJ31" s="434"/>
    </row>
    <row r="32" spans="1:36" ht="12" customHeight="1">
      <c r="A32" s="193"/>
      <c r="B32" s="190" t="s">
        <v>118</v>
      </c>
      <c r="C32" s="186" t="s">
        <v>72</v>
      </c>
      <c r="D32" s="438"/>
      <c r="E32" s="436"/>
      <c r="F32" s="432"/>
      <c r="G32" s="430"/>
      <c r="H32" s="430"/>
      <c r="I32" s="430"/>
      <c r="J32" s="430"/>
      <c r="K32" s="432"/>
      <c r="L32" s="432"/>
      <c r="M32" s="432"/>
      <c r="N32" s="432"/>
      <c r="O32" s="432"/>
      <c r="P32" s="432"/>
      <c r="Q32" s="430"/>
      <c r="R32" s="430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5"/>
      <c r="AI32" s="435"/>
      <c r="AJ32" s="436"/>
    </row>
    <row r="33" spans="1:36" ht="12" customHeight="1">
      <c r="A33" s="184" t="s">
        <v>78</v>
      </c>
      <c r="B33" s="189"/>
      <c r="C33" s="185" t="s">
        <v>77</v>
      </c>
      <c r="D33" s="437" t="s">
        <v>111</v>
      </c>
      <c r="E33" s="434">
        <f>'２６表（第２表）'!G17/'２６表（第２表）'!G6*100</f>
        <v>0</v>
      </c>
      <c r="F33" s="431"/>
      <c r="G33" s="429" t="e">
        <f>'２６表（第２表）'!H17/'２６表（第２表）'!H6*100</f>
        <v>#DIV/0!</v>
      </c>
      <c r="H33" s="429"/>
      <c r="I33" s="429">
        <f>'２６表（第２表）'!I17/'２６表（第２表）'!I6*100</f>
        <v>0</v>
      </c>
      <c r="J33" s="429"/>
      <c r="K33" s="431">
        <f>'２６表（第２表）'!J17/'２６表（第２表）'!J6*100</f>
        <v>0</v>
      </c>
      <c r="L33" s="431"/>
      <c r="M33" s="431">
        <f>'２６表（第２表）'!K17/'２６表（第２表）'!K6*100</f>
        <v>15.243353121896005</v>
      </c>
      <c r="N33" s="431"/>
      <c r="O33" s="431" t="e">
        <f>'２６表（第２表）'!L17/'２６表（第２表）'!L6*100</f>
        <v>#DIV/0!</v>
      </c>
      <c r="P33" s="431"/>
      <c r="Q33" s="429" t="e">
        <f>'２６表（第２表）'!M17/'２６表（第２表）'!M6*100</f>
        <v>#DIV/0!</v>
      </c>
      <c r="R33" s="429"/>
      <c r="S33" s="431">
        <f>'２６表（第２表）'!N17/'２６表（第２表）'!N6*100</f>
        <v>11.694905656103472</v>
      </c>
      <c r="T33" s="431"/>
      <c r="U33" s="431">
        <f>'２６表（第２表）'!O17/'２６表（第２表）'!O6*100</f>
        <v>0</v>
      </c>
      <c r="V33" s="431"/>
      <c r="W33" s="431" t="e">
        <f>'２６表（第２表）'!P17/'２６表（第２表）'!P6*100</f>
        <v>#DIV/0!</v>
      </c>
      <c r="X33" s="431"/>
      <c r="Y33" s="431">
        <f>'２６表（第２表）'!Q17/'２６表（第２表）'!Q6*100</f>
        <v>0</v>
      </c>
      <c r="Z33" s="431"/>
      <c r="AA33" s="431" t="e">
        <f>'２６表（第２表）'!R17/'２６表（第２表）'!R6*100</f>
        <v>#DIV/0!</v>
      </c>
      <c r="AB33" s="431"/>
      <c r="AC33" s="431">
        <f>'２６表（第２表）'!S17/'２６表（第２表）'!S6*100</f>
        <v>64.31342961845226</v>
      </c>
      <c r="AD33" s="431"/>
      <c r="AE33" s="431">
        <f>'２６表（第２表）'!T17/'２６表（第２表）'!T6*100</f>
        <v>4.5479082321187585</v>
      </c>
      <c r="AF33" s="431"/>
      <c r="AG33" s="431">
        <f>'２６表（第２表）'!U17/'２６表（第２表）'!U6*100</f>
        <v>0</v>
      </c>
      <c r="AH33" s="433"/>
      <c r="AI33" s="433">
        <f>'２６表（第２表）'!V17/'２６表（第２表）'!V6*100</f>
        <v>12.455756462517007</v>
      </c>
      <c r="AJ33" s="434"/>
    </row>
    <row r="34" spans="1:36" ht="12" customHeight="1">
      <c r="A34" s="187" t="s">
        <v>293</v>
      </c>
      <c r="B34" s="192"/>
      <c r="C34" s="186" t="s">
        <v>79</v>
      </c>
      <c r="D34" s="438"/>
      <c r="E34" s="436"/>
      <c r="F34" s="432"/>
      <c r="G34" s="430"/>
      <c r="H34" s="430"/>
      <c r="I34" s="430"/>
      <c r="J34" s="430"/>
      <c r="K34" s="432"/>
      <c r="L34" s="432"/>
      <c r="M34" s="432"/>
      <c r="N34" s="432"/>
      <c r="O34" s="432"/>
      <c r="P34" s="432"/>
      <c r="Q34" s="430"/>
      <c r="R34" s="430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5"/>
      <c r="AI34" s="435"/>
      <c r="AJ34" s="436"/>
    </row>
  </sheetData>
  <sheetProtection/>
  <mergeCells count="116">
    <mergeCell ref="O2:P2"/>
    <mergeCell ref="M2:N2"/>
    <mergeCell ref="M3:N3"/>
    <mergeCell ref="E2:F2"/>
    <mergeCell ref="E3:F3"/>
    <mergeCell ref="K2:L2"/>
    <mergeCell ref="K3:L3"/>
    <mergeCell ref="G2:H2"/>
    <mergeCell ref="G3:H3"/>
    <mergeCell ref="I2:J2"/>
    <mergeCell ref="Q2:R2"/>
    <mergeCell ref="AI2:AJ3"/>
    <mergeCell ref="Y2:Z2"/>
    <mergeCell ref="S2:T2"/>
    <mergeCell ref="U2:V2"/>
    <mergeCell ref="S3:T3"/>
    <mergeCell ref="U3:V3"/>
    <mergeCell ref="Q3:R3"/>
    <mergeCell ref="AC2:AD2"/>
    <mergeCell ref="AE2:AF2"/>
    <mergeCell ref="AG2:AH2"/>
    <mergeCell ref="AC3:AD3"/>
    <mergeCell ref="AE3:AF3"/>
    <mergeCell ref="AA2:AB2"/>
    <mergeCell ref="D27:D28"/>
    <mergeCell ref="W2:X2"/>
    <mergeCell ref="K25:L26"/>
    <mergeCell ref="K27:L28"/>
    <mergeCell ref="I3:J3"/>
    <mergeCell ref="I25:J26"/>
    <mergeCell ref="AG3:AH3"/>
    <mergeCell ref="W3:X3"/>
    <mergeCell ref="Y3:Z3"/>
    <mergeCell ref="AA3:AB3"/>
    <mergeCell ref="G27:H28"/>
    <mergeCell ref="G29:H30"/>
    <mergeCell ref="M25:N26"/>
    <mergeCell ref="O3:P3"/>
    <mergeCell ref="U29:V30"/>
    <mergeCell ref="D33:D34"/>
    <mergeCell ref="E33:F34"/>
    <mergeCell ref="G33:H34"/>
    <mergeCell ref="E25:F26"/>
    <mergeCell ref="E27:F28"/>
    <mergeCell ref="E29:F30"/>
    <mergeCell ref="E31:F32"/>
    <mergeCell ref="D25:D26"/>
    <mergeCell ref="G25:H26"/>
    <mergeCell ref="D31:D32"/>
    <mergeCell ref="D29:D30"/>
    <mergeCell ref="U31:V32"/>
    <mergeCell ref="S25:T26"/>
    <mergeCell ref="U25:V26"/>
    <mergeCell ref="S27:T28"/>
    <mergeCell ref="U27:V28"/>
    <mergeCell ref="Q25:R26"/>
    <mergeCell ref="Q27:R28"/>
    <mergeCell ref="G31:H32"/>
    <mergeCell ref="Q29:R30"/>
    <mergeCell ref="Q31:R32"/>
    <mergeCell ref="Q33:R34"/>
    <mergeCell ref="S33:T34"/>
    <mergeCell ref="Y33:Z34"/>
    <mergeCell ref="U33:V34"/>
    <mergeCell ref="W25:X26"/>
    <mergeCell ref="W27:X28"/>
    <mergeCell ref="W29:X30"/>
    <mergeCell ref="W31:X32"/>
    <mergeCell ref="S29:T30"/>
    <mergeCell ref="S31:T32"/>
    <mergeCell ref="AC33:AD34"/>
    <mergeCell ref="W33:X34"/>
    <mergeCell ref="Y25:Z26"/>
    <mergeCell ref="AA25:AB26"/>
    <mergeCell ref="Y27:Z28"/>
    <mergeCell ref="AA27:AB28"/>
    <mergeCell ref="Y29:Z30"/>
    <mergeCell ref="AA29:AB30"/>
    <mergeCell ref="Y31:Z32"/>
    <mergeCell ref="AA31:AB32"/>
    <mergeCell ref="AG33:AH34"/>
    <mergeCell ref="AA33:AB34"/>
    <mergeCell ref="AC25:AD26"/>
    <mergeCell ref="AE25:AF26"/>
    <mergeCell ref="AC27:AD28"/>
    <mergeCell ref="AE27:AF28"/>
    <mergeCell ref="AC29:AD30"/>
    <mergeCell ref="AE29:AF30"/>
    <mergeCell ref="AC31:AD32"/>
    <mergeCell ref="AE31:AF32"/>
    <mergeCell ref="AI33:AJ34"/>
    <mergeCell ref="AE33:AF34"/>
    <mergeCell ref="AG25:AH26"/>
    <mergeCell ref="AI25:AJ26"/>
    <mergeCell ref="AG27:AH28"/>
    <mergeCell ref="AI27:AJ28"/>
    <mergeCell ref="AG29:AH30"/>
    <mergeCell ref="AI29:AJ30"/>
    <mergeCell ref="AG31:AH32"/>
    <mergeCell ref="AI31:AJ32"/>
    <mergeCell ref="I29:J30"/>
    <mergeCell ref="I27:J28"/>
    <mergeCell ref="O27:P28"/>
    <mergeCell ref="M27:N28"/>
    <mergeCell ref="O25:P26"/>
    <mergeCell ref="I31:J32"/>
    <mergeCell ref="K29:L30"/>
    <mergeCell ref="O29:P30"/>
    <mergeCell ref="M29:N30"/>
    <mergeCell ref="I33:J34"/>
    <mergeCell ref="O31:P32"/>
    <mergeCell ref="K33:L34"/>
    <mergeCell ref="M31:N32"/>
    <mergeCell ref="M33:N34"/>
    <mergeCell ref="K31:L32"/>
    <mergeCell ref="O33:P34"/>
  </mergeCells>
  <conditionalFormatting sqref="C29:C34 A1:D24 E1:AJ1 A35:AJ65536 E4:AJ34 AK1:IV65536">
    <cfRule type="cellIs" priority="1" dxfId="2" operator="equal" stopIfTrue="1">
      <formula>0</formula>
    </cfRule>
  </conditionalFormatting>
  <printOptions horizontalCentered="1" verticalCentered="1"/>
  <pageMargins left="0.7480314960629921" right="0.7480314960629921" top="0.6692913385826772" bottom="0.4724409448818898" header="0.7874015748031497" footer="0.1968503937007874"/>
  <pageSetup errors="blank" horizontalDpi="600" verticalDpi="600" orientation="landscape" pageOrder="overThenDown" paperSize="9" scale="55" r:id="rId2"/>
  <headerFooter alignWithMargins="0">
    <oddFooter>&amp;C&amp;"ＭＳ Ｐゴシック,太字"&amp;22９　宅地造成事業</oddFooter>
  </headerFooter>
  <colBreaks count="1" manualBreakCount="1">
    <brk id="20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2013-03-25T12:31:01Z</cp:lastPrinted>
  <dcterms:created xsi:type="dcterms:W3CDTF">1999-07-27T06:18:02Z</dcterms:created>
  <dcterms:modified xsi:type="dcterms:W3CDTF">2013-03-25T12:31:04Z</dcterms:modified>
  <cp:category/>
  <cp:version/>
  <cp:contentType/>
  <cp:contentStatus/>
</cp:coreProperties>
</file>