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'１９表（第１表）'!$A$1:$Q$73</definedName>
    <definedName name="_xlnm.Print_Area" localSheetId="3">'２１表（第４表）'!$A$1:$P$32</definedName>
    <definedName name="_xlnm.Print_Area" localSheetId="2">'２４表（第３表）'!$A$1:$L$29</definedName>
    <definedName name="_xlnm.Print_Area" localSheetId="1">'２６表（第２表）'!$A$1:$L$95</definedName>
  </definedNames>
  <calcPr fullCalcOnLoad="1"/>
</workbook>
</file>

<file path=xl/sharedStrings.xml><?xml version="1.0" encoding="utf-8"?>
<sst xmlns="http://schemas.openxmlformats.org/spreadsheetml/2006/main" count="366" uniqueCount="262">
  <si>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</si>
  <si>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</si>
  <si>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</si>
  <si>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</si>
  <si>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</si>
  <si>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</si>
  <si>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</si>
  <si>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</si>
  <si>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</si>
  <si>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</si>
  <si>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</si>
  <si>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</si>
  <si>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</si>
  <si>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</si>
  <si>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</si>
  <si>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</si>
  <si>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</si>
  <si>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</si>
  <si>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</si>
  <si>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</si>
  <si>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</si>
  <si>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</si>
  <si>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</si>
  <si>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</si>
  <si>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</si>
  <si>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</si>
  <si>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</si>
  <si>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</si>
  <si>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</si>
  <si>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</si>
  <si>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</si>
  <si>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</si>
  <si>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</si>
  <si>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</si>
  <si>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</si>
  <si>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</si>
  <si>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</si>
  <si>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</si>
  <si>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</si>
  <si>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</si>
  <si>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</si>
  <si>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</si>
  <si>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</si>
  <si>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</si>
  <si>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</si>
  <si>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</si>
  <si>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</si>
  <si>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</si>
  <si>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</si>
  <si>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</si>
  <si>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</si>
  <si>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</si>
  <si>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</si>
  <si>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</si>
  <si>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</si>
  <si>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</si>
  <si>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</si>
  <si>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</si>
  <si>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</si>
  <si>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</si>
  <si>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</si>
  <si>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</si>
  <si>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</si>
  <si>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</si>
  <si>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</si>
  <si>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</si>
  <si>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</si>
  <si>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</si>
  <si>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</si>
  <si>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</si>
  <si>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</si>
  <si>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</si>
  <si>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</si>
  <si>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</si>
  <si>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</si>
  <si>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</si>
  <si>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</si>
  <si>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</si>
  <si>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</si>
  <si>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</si>
  <si>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</si>
  <si>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</si>
  <si>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</si>
  <si>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</si>
  <si>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</si>
  <si>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</si>
  <si>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</si>
  <si>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</si>
  <si>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</si>
  <si>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</si>
  <si>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</si>
  <si>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</si>
  <si>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</si>
  <si>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</si>
  <si>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</si>
  <si>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</si>
  <si>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</si>
  <si>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</si>
  <si>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</si>
  <si>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</si>
  <si>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</si>
  <si>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</si>
  <si>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</si>
  <si>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</si>
  <si>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</si>
  <si>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</si>
  <si>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</si>
  <si>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</si>
  <si>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</si>
  <si>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</si>
  <si>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</si>
  <si>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</si>
  <si>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</si>
  <si>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</si>
  <si>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</si>
  <si>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</si>
  <si>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</si>
  <si>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</si>
  <si>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</si>
  <si>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</si>
  <si>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</si>
  <si>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</si>
  <si>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</si>
  <si>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</si>
  <si>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</si>
  <si>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</si>
  <si>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</si>
  <si>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</si>
  <si>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</si>
  <si>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</si>
  <si>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</si>
  <si>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</si>
  <si>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</si>
  <si>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</si>
  <si>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</si>
  <si>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</si>
  <si>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</si>
  <si>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桜川駐車場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</si>
  <si>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</si>
  <si>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</si>
  <si>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</si>
  <si>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</si>
  <si>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</si>
  <si>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</si>
  <si>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</si>
  <si>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</si>
  <si>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</si>
  <si>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</si>
  <si>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</si>
  <si>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</si>
  <si>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</si>
  <si>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</si>
  <si>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</si>
  <si>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</si>
  <si>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</si>
  <si>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</si>
  <si>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</si>
  <si>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</si>
  <si>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</si>
  <si>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</si>
  <si>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</si>
  <si>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</si>
  <si>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</si>
  <si>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</si>
  <si>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</si>
  <si>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</si>
  <si>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</si>
  <si>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</si>
  <si>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</si>
  <si>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</si>
  <si>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</si>
  <si>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</si>
  <si>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</si>
  <si>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</si>
  <si>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</si>
  <si>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</si>
  <si>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</si>
  <si>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</si>
  <si>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</si>
  <si>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</si>
  <si>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</si>
  <si>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</si>
  <si>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</si>
  <si>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</si>
  <si>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</si>
  <si>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</si>
  <si>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</si>
  <si>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</si>
  <si>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</si>
  <si>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</si>
  <si>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</si>
  <si>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</si>
  <si>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</si>
  <si>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</si>
  <si>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</si>
  <si>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</si>
  <si>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</si>
  <si>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</si>
  <si>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</si>
  <si>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</si>
  <si>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</si>
  <si>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</si>
  <si>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</si>
  <si>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</si>
  <si>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</si>
  <si>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</si>
  <si>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r>
      <t xml:space="preserve">（２）月ぎめ
    </t>
    </r>
    <r>
      <rPr>
        <sz val="6"/>
        <rFont val="ＭＳ Ｐゴシック"/>
        <family val="3"/>
      </rPr>
      <t xml:space="preserve"> （普通自動車）</t>
    </r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</si>
  <si>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</si>
  <si>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</si>
  <si>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</si>
  <si>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</si>
  <si>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</si>
  <si>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</si>
  <si>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</si>
  <si>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</si>
  <si>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</si>
  <si>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</si>
  <si>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</si>
  <si>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</si>
  <si>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</si>
  <si>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</si>
  <si>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</si>
  <si>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</si>
  <si>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</si>
  <si>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</si>
  <si>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</si>
  <si>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</si>
  <si>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</si>
  <si>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</si>
  <si>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</si>
  <si>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</si>
  <si>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</si>
  <si>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</si>
  <si>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</si>
  <si>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</si>
  <si>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</si>
  <si>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</si>
  <si>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</si>
  <si>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</si>
  <si>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</si>
  <si>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</si>
  <si>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</si>
  <si>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24:00</t>
  </si>
  <si>
    <t>（％）</t>
  </si>
  <si>
    <t>082210</t>
  </si>
  <si>
    <t>ひたちなか市</t>
  </si>
  <si>
    <t>駅東口南駐車場</t>
  </si>
  <si>
    <t>H22.3.１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</si>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</sst>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40" xfId="48" applyFont="1" applyBorder="1" applyAlignment="1">
      <alignment vertical="center"/>
    </xf>
    <xf numFmtId="38" fontId="4" fillId="0" borderId="33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2" xfId="0" applyNumberFormat="1" applyFont="1" applyBorder="1" applyAlignment="1">
      <alignment vertical="center"/>
    </xf>
    <xf numFmtId="186" fontId="4" fillId="0" borderId="44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5" xfId="48" applyFont="1" applyBorder="1" applyAlignment="1">
      <alignment vertical="center"/>
    </xf>
    <xf numFmtId="57" fontId="4" fillId="0" borderId="55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left" vertical="center" shrinkToFit="1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57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57" fontId="4" fillId="0" borderId="10" xfId="48" applyNumberFormat="1" applyFont="1" applyBorder="1" applyAlignment="1">
      <alignment horizontal="center" vertical="center"/>
    </xf>
    <xf numFmtId="49" fontId="4" fillId="0" borderId="10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63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64" xfId="48" applyFont="1" applyFill="1" applyBorder="1" applyAlignment="1">
      <alignment horizontal="center" vertical="center"/>
    </xf>
    <xf numFmtId="38" fontId="4" fillId="0" borderId="65" xfId="48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38" fontId="4" fillId="0" borderId="69" xfId="0" applyNumberFormat="1" applyFont="1" applyBorder="1" applyAlignment="1">
      <alignment vertical="center"/>
    </xf>
    <xf numFmtId="38" fontId="4" fillId="0" borderId="70" xfId="0" applyNumberFormat="1" applyFont="1" applyBorder="1" applyAlignment="1">
      <alignment vertical="center"/>
    </xf>
    <xf numFmtId="38" fontId="4" fillId="0" borderId="71" xfId="0" applyNumberFormat="1" applyFont="1" applyFill="1" applyBorder="1" applyAlignment="1">
      <alignment vertical="center"/>
    </xf>
    <xf numFmtId="57" fontId="4" fillId="0" borderId="72" xfId="48" applyNumberFormat="1" applyFont="1" applyBorder="1" applyAlignment="1">
      <alignment horizontal="center" vertical="center"/>
    </xf>
    <xf numFmtId="57" fontId="4" fillId="0" borderId="44" xfId="48" applyNumberFormat="1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44" xfId="48" applyFont="1" applyBorder="1" applyAlignment="1">
      <alignment vertical="center"/>
    </xf>
    <xf numFmtId="38" fontId="4" fillId="0" borderId="73" xfId="48" applyFont="1" applyFill="1" applyBorder="1" applyAlignment="1">
      <alignment vertical="center"/>
    </xf>
    <xf numFmtId="38" fontId="4" fillId="0" borderId="74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57" fontId="4" fillId="0" borderId="64" xfId="48" applyNumberFormat="1" applyFont="1" applyBorder="1" applyAlignment="1">
      <alignment horizontal="center" vertical="center"/>
    </xf>
    <xf numFmtId="57" fontId="4" fillId="0" borderId="75" xfId="48" applyNumberFormat="1" applyFont="1" applyBorder="1" applyAlignment="1">
      <alignment horizontal="center" vertical="center"/>
    </xf>
    <xf numFmtId="38" fontId="4" fillId="0" borderId="74" xfId="48" applyFont="1" applyBorder="1" applyAlignment="1">
      <alignment vertical="center"/>
    </xf>
    <xf numFmtId="38" fontId="4" fillId="0" borderId="71" xfId="0" applyNumberFormat="1" applyFont="1" applyBorder="1" applyAlignment="1">
      <alignment vertical="center"/>
    </xf>
    <xf numFmtId="38" fontId="4" fillId="0" borderId="76" xfId="48" applyFont="1" applyBorder="1" applyAlignment="1">
      <alignment horizontal="left" vertical="center" shrinkToFit="1"/>
    </xf>
    <xf numFmtId="38" fontId="4" fillId="0" borderId="77" xfId="48" applyFont="1" applyBorder="1" applyAlignment="1">
      <alignment horizontal="left" vertical="center" shrinkToFit="1"/>
    </xf>
    <xf numFmtId="38" fontId="4" fillId="0" borderId="78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79" xfId="0" applyNumberFormat="1" applyFont="1" applyBorder="1" applyAlignment="1">
      <alignment vertical="center"/>
    </xf>
    <xf numFmtId="38" fontId="4" fillId="0" borderId="80" xfId="48" applyFont="1" applyBorder="1" applyAlignment="1">
      <alignment horizontal="left" vertical="center" shrinkToFit="1"/>
    </xf>
    <xf numFmtId="38" fontId="4" fillId="0" borderId="81" xfId="48" applyFont="1" applyBorder="1" applyAlignment="1">
      <alignment horizontal="left" vertical="center" shrinkToFit="1"/>
    </xf>
    <xf numFmtId="38" fontId="4" fillId="0" borderId="82" xfId="0" applyNumberFormat="1" applyFont="1" applyBorder="1" applyAlignment="1">
      <alignment vertical="center"/>
    </xf>
    <xf numFmtId="38" fontId="4" fillId="0" borderId="83" xfId="48" applyFont="1" applyBorder="1" applyAlignment="1">
      <alignment horizontal="left" vertical="center" shrinkToFit="1"/>
    </xf>
    <xf numFmtId="57" fontId="4" fillId="0" borderId="84" xfId="48" applyNumberFormat="1" applyFont="1" applyBorder="1" applyAlignment="1">
      <alignment horizontal="center" vertical="center"/>
    </xf>
    <xf numFmtId="57" fontId="4" fillId="0" borderId="47" xfId="48" applyNumberFormat="1" applyFont="1" applyBorder="1" applyAlignment="1">
      <alignment horizontal="center" vertical="center"/>
    </xf>
    <xf numFmtId="57" fontId="4" fillId="0" borderId="78" xfId="48" applyNumberFormat="1" applyFont="1" applyBorder="1" applyAlignment="1">
      <alignment horizontal="center" vertical="center"/>
    </xf>
    <xf numFmtId="57" fontId="4" fillId="0" borderId="51" xfId="48" applyNumberFormat="1" applyFont="1" applyBorder="1" applyAlignment="1">
      <alignment horizontal="center" vertical="center"/>
    </xf>
    <xf numFmtId="57" fontId="4" fillId="0" borderId="85" xfId="48" applyNumberFormat="1" applyFont="1" applyBorder="1" applyAlignment="1">
      <alignment horizontal="center" vertical="center"/>
    </xf>
    <xf numFmtId="57" fontId="4" fillId="0" borderId="42" xfId="48" applyNumberFormat="1" applyFont="1" applyBorder="1" applyAlignment="1">
      <alignment horizontal="center" vertical="center"/>
    </xf>
    <xf numFmtId="38" fontId="4" fillId="0" borderId="86" xfId="0" applyNumberFormat="1" applyFont="1" applyFill="1" applyBorder="1" applyAlignment="1">
      <alignment vertical="center"/>
    </xf>
    <xf numFmtId="38" fontId="4" fillId="0" borderId="85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49" fontId="4" fillId="0" borderId="73" xfId="48" applyNumberFormat="1" applyFont="1" applyBorder="1" applyAlignment="1">
      <alignment horizontal="center" vertical="center"/>
    </xf>
    <xf numFmtId="38" fontId="4" fillId="0" borderId="87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8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38" fontId="4" fillId="0" borderId="97" xfId="48" applyFont="1" applyBorder="1" applyAlignment="1">
      <alignment vertical="center"/>
    </xf>
    <xf numFmtId="38" fontId="4" fillId="0" borderId="98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185" fontId="4" fillId="0" borderId="99" xfId="0" applyNumberFormat="1" applyFont="1" applyBorder="1" applyAlignment="1">
      <alignment vertical="center"/>
    </xf>
    <xf numFmtId="185" fontId="4" fillId="0" borderId="10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8" fillId="0" borderId="89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1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8" fillId="0" borderId="101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2" xfId="48" applyNumberFormat="1" applyFont="1" applyBorder="1" applyAlignment="1">
      <alignment horizontal="center" vertical="center" shrinkToFit="1"/>
    </xf>
    <xf numFmtId="38" fontId="4" fillId="34" borderId="10" xfId="48" applyFont="1" applyFill="1" applyBorder="1" applyAlignment="1">
      <alignment vertical="center"/>
    </xf>
    <xf numFmtId="38" fontId="4" fillId="34" borderId="72" xfId="48" applyFont="1" applyFill="1" applyBorder="1" applyAlignment="1">
      <alignment vertical="center"/>
    </xf>
    <xf numFmtId="0" fontId="4" fillId="34" borderId="103" xfId="0" applyFont="1" applyFill="1" applyBorder="1" applyAlignment="1">
      <alignment vertical="center"/>
    </xf>
    <xf numFmtId="57" fontId="4" fillId="34" borderId="103" xfId="0" applyNumberFormat="1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vertical="center"/>
    </xf>
    <xf numFmtId="0" fontId="4" fillId="34" borderId="70" xfId="0" applyFont="1" applyFill="1" applyBorder="1" applyAlignment="1">
      <alignment vertical="center"/>
    </xf>
    <xf numFmtId="20" fontId="4" fillId="34" borderId="70" xfId="0" applyNumberFormat="1" applyFont="1" applyFill="1" applyBorder="1" applyAlignment="1">
      <alignment horizontal="center" vertical="center"/>
    </xf>
    <xf numFmtId="20" fontId="4" fillId="34" borderId="71" xfId="0" applyNumberFormat="1" applyFont="1" applyFill="1" applyBorder="1" applyAlignment="1">
      <alignment horizontal="center" vertical="center"/>
    </xf>
    <xf numFmtId="38" fontId="4" fillId="34" borderId="104" xfId="48" applyFont="1" applyFill="1" applyBorder="1" applyAlignment="1">
      <alignment vertical="center"/>
    </xf>
    <xf numFmtId="38" fontId="4" fillId="34" borderId="36" xfId="48" applyFont="1" applyFill="1" applyBorder="1" applyAlignment="1">
      <alignment vertical="center"/>
    </xf>
    <xf numFmtId="0" fontId="4" fillId="34" borderId="105" xfId="0" applyFont="1" applyFill="1" applyBorder="1" applyAlignment="1">
      <alignment vertical="center"/>
    </xf>
    <xf numFmtId="57" fontId="4" fillId="34" borderId="79" xfId="0" applyNumberFormat="1" applyFont="1" applyFill="1" applyBorder="1" applyAlignment="1">
      <alignment horizontal="center" vertical="center"/>
    </xf>
    <xf numFmtId="57" fontId="4" fillId="34" borderId="70" xfId="0" applyNumberFormat="1" applyFont="1" applyFill="1" applyBorder="1" applyAlignment="1">
      <alignment horizontal="center" vertical="center"/>
    </xf>
    <xf numFmtId="57" fontId="4" fillId="34" borderId="69" xfId="0" applyNumberFormat="1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57" fontId="4" fillId="34" borderId="106" xfId="0" applyNumberFormat="1" applyFont="1" applyFill="1" applyBorder="1" applyAlignment="1">
      <alignment horizontal="center" vertical="center"/>
    </xf>
    <xf numFmtId="38" fontId="4" fillId="34" borderId="107" xfId="48" applyFont="1" applyFill="1" applyBorder="1" applyAlignment="1">
      <alignment vertical="center"/>
    </xf>
    <xf numFmtId="38" fontId="4" fillId="34" borderId="108" xfId="48" applyFont="1" applyFill="1" applyBorder="1" applyAlignment="1">
      <alignment vertical="center"/>
    </xf>
    <xf numFmtId="0" fontId="4" fillId="34" borderId="67" xfId="0" applyFont="1" applyFill="1" applyBorder="1" applyAlignment="1">
      <alignment vertical="center"/>
    </xf>
    <xf numFmtId="0" fontId="4" fillId="34" borderId="82" xfId="0" applyFont="1" applyFill="1" applyBorder="1" applyAlignment="1">
      <alignment horizontal="center" vertical="center"/>
    </xf>
    <xf numFmtId="38" fontId="4" fillId="34" borderId="109" xfId="48" applyFont="1" applyFill="1" applyBorder="1" applyAlignment="1">
      <alignment horizontal="center" vertical="center"/>
    </xf>
    <xf numFmtId="0" fontId="4" fillId="34" borderId="108" xfId="0" applyFont="1" applyFill="1" applyBorder="1" applyAlignment="1">
      <alignment horizontal="center" vertical="center"/>
    </xf>
    <xf numFmtId="38" fontId="4" fillId="34" borderId="41" xfId="48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87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34" borderId="110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76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91" xfId="48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5" fillId="33" borderId="33" xfId="48" applyFont="1" applyFill="1" applyBorder="1" applyAlignment="1">
      <alignment horizontal="center" vertical="center"/>
    </xf>
    <xf numFmtId="38" fontId="0" fillId="0" borderId="115" xfId="48" applyFont="1" applyFill="1" applyBorder="1" applyAlignment="1">
      <alignment horizontal="center" vertical="center"/>
    </xf>
    <xf numFmtId="38" fontId="0" fillId="0" borderId="116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34" borderId="103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38" fontId="0" fillId="34" borderId="103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57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7" xfId="48" applyFont="1" applyBorder="1" applyAlignment="1">
      <alignment horizontal="left" vertical="center"/>
    </xf>
    <xf numFmtId="38" fontId="2" fillId="0" borderId="57" xfId="48" applyFont="1" applyBorder="1" applyAlignment="1">
      <alignment horizontal="left" vertical="center"/>
    </xf>
    <xf numFmtId="38" fontId="0" fillId="0" borderId="87" xfId="48" applyFont="1" applyBorder="1" applyAlignment="1">
      <alignment horizontal="center" vertical="center"/>
    </xf>
    <xf numFmtId="38" fontId="0" fillId="33" borderId="116" xfId="48" applyFont="1" applyFill="1" applyBorder="1" applyAlignment="1">
      <alignment horizontal="center" vertical="center"/>
    </xf>
    <xf numFmtId="38" fontId="0" fillId="33" borderId="87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11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11" xfId="48" applyFont="1" applyBorder="1" applyAlignment="1">
      <alignment horizontal="left" vertical="center" shrinkToFit="1"/>
    </xf>
    <xf numFmtId="38" fontId="0" fillId="0" borderId="117" xfId="48" applyFont="1" applyBorder="1" applyAlignment="1">
      <alignment horizontal="left" vertical="center" shrinkToFit="1"/>
    </xf>
    <xf numFmtId="38" fontId="0" fillId="0" borderId="76" xfId="48" applyFont="1" applyBorder="1" applyAlignment="1">
      <alignment horizontal="left" vertical="center" shrinkToFit="1"/>
    </xf>
    <xf numFmtId="38" fontId="0" fillId="0" borderId="14" xfId="48" applyFont="1" applyBorder="1" applyAlignment="1">
      <alignment horizontal="left" vertical="center"/>
    </xf>
    <xf numFmtId="38" fontId="0" fillId="0" borderId="118" xfId="48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4" fillId="0" borderId="110" xfId="48" applyFont="1" applyBorder="1" applyAlignment="1">
      <alignment horizontal="center" vertical="center"/>
    </xf>
    <xf numFmtId="49" fontId="4" fillId="0" borderId="116" xfId="48" applyNumberFormat="1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119" xfId="48" applyFont="1" applyBorder="1" applyAlignment="1">
      <alignment vertical="center"/>
    </xf>
    <xf numFmtId="38" fontId="4" fillId="0" borderId="56" xfId="48" applyFont="1" applyBorder="1" applyAlignment="1">
      <alignment vertical="center"/>
    </xf>
    <xf numFmtId="38" fontId="4" fillId="0" borderId="120" xfId="48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83" fontId="0" fillId="0" borderId="106" xfId="48" applyNumberFormat="1" applyFont="1" applyFill="1" applyBorder="1" applyAlignment="1">
      <alignment vertical="center"/>
    </xf>
    <xf numFmtId="183" fontId="0" fillId="0" borderId="67" xfId="48" applyNumberFormat="1" applyFont="1" applyFill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4" fillId="0" borderId="82" xfId="48" applyNumberFormat="1" applyFont="1" applyBorder="1" applyAlignment="1">
      <alignment vertical="center"/>
    </xf>
    <xf numFmtId="183" fontId="4" fillId="0" borderId="79" xfId="48" applyNumberFormat="1" applyFont="1" applyBorder="1" applyAlignment="1">
      <alignment vertical="center"/>
    </xf>
    <xf numFmtId="183" fontId="4" fillId="0" borderId="70" xfId="48" applyNumberFormat="1" applyFont="1" applyBorder="1" applyAlignment="1">
      <alignment vertical="center"/>
    </xf>
    <xf numFmtId="183" fontId="4" fillId="0" borderId="69" xfId="48" applyNumberFormat="1" applyFont="1" applyFill="1" applyBorder="1" applyAlignment="1">
      <alignment vertical="center"/>
    </xf>
    <xf numFmtId="183" fontId="4" fillId="0" borderId="103" xfId="48" applyNumberFormat="1" applyFont="1" applyBorder="1" applyAlignment="1">
      <alignment vertical="center"/>
    </xf>
    <xf numFmtId="183" fontId="4" fillId="34" borderId="86" xfId="48" applyNumberFormat="1" applyFont="1" applyFill="1" applyBorder="1" applyAlignment="1">
      <alignment vertical="center"/>
    </xf>
    <xf numFmtId="183" fontId="4" fillId="0" borderId="71" xfId="48" applyNumberFormat="1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38" fontId="4" fillId="0" borderId="55" xfId="48" applyFont="1" applyBorder="1" applyAlignment="1">
      <alignment/>
    </xf>
    <xf numFmtId="20" fontId="4" fillId="0" borderId="55" xfId="48" applyNumberFormat="1" applyFont="1" applyBorder="1" applyAlignment="1">
      <alignment horizontal="center" vertical="center"/>
    </xf>
    <xf numFmtId="20" fontId="4" fillId="0" borderId="44" xfId="48" applyNumberFormat="1" applyFont="1" applyBorder="1" applyAlignment="1">
      <alignment horizontal="center" vertical="center"/>
    </xf>
    <xf numFmtId="38" fontId="4" fillId="0" borderId="121" xfId="48" applyFont="1" applyFill="1" applyBorder="1" applyAlignment="1">
      <alignment vertical="center"/>
    </xf>
    <xf numFmtId="38" fontId="4" fillId="0" borderId="121" xfId="48" applyFont="1" applyBorder="1" applyAlignment="1">
      <alignment/>
    </xf>
    <xf numFmtId="38" fontId="4" fillId="0" borderId="35" xfId="48" applyFont="1" applyFill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84" xfId="48" applyFont="1" applyBorder="1" applyAlignment="1">
      <alignment/>
    </xf>
    <xf numFmtId="38" fontId="4" fillId="0" borderId="47" xfId="48" applyFont="1" applyBorder="1" applyAlignment="1">
      <alignment vertical="center"/>
    </xf>
    <xf numFmtId="38" fontId="4" fillId="0" borderId="85" xfId="48" applyFont="1" applyBorder="1" applyAlignment="1">
      <alignment vertical="center"/>
    </xf>
    <xf numFmtId="38" fontId="4" fillId="0" borderId="85" xfId="48" applyFont="1" applyBorder="1" applyAlignment="1">
      <alignment/>
    </xf>
    <xf numFmtId="38" fontId="4" fillId="0" borderId="42" xfId="48" applyFont="1" applyBorder="1" applyAlignment="1">
      <alignment vertical="center"/>
    </xf>
    <xf numFmtId="38" fontId="4" fillId="0" borderId="73" xfId="48" applyFont="1" applyBorder="1" applyAlignment="1">
      <alignment vertical="center"/>
    </xf>
    <xf numFmtId="38" fontId="4" fillId="0" borderId="73" xfId="48" applyFont="1" applyBorder="1" applyAlignment="1">
      <alignment/>
    </xf>
    <xf numFmtId="38" fontId="4" fillId="0" borderId="10" xfId="48" applyFont="1" applyBorder="1" applyAlignment="1">
      <alignment vertical="center"/>
    </xf>
    <xf numFmtId="38" fontId="4" fillId="0" borderId="72" xfId="48" applyFont="1" applyBorder="1" applyAlignment="1">
      <alignment vertical="center"/>
    </xf>
    <xf numFmtId="38" fontId="4" fillId="0" borderId="10" xfId="48" applyFont="1" applyBorder="1" applyAlignment="1">
      <alignment/>
    </xf>
    <xf numFmtId="183" fontId="4" fillId="0" borderId="43" xfId="48" applyNumberFormat="1" applyFont="1" applyBorder="1" applyAlignment="1">
      <alignment vertical="center"/>
    </xf>
    <xf numFmtId="183" fontId="4" fillId="0" borderId="85" xfId="48" applyNumberFormat="1" applyFont="1" applyBorder="1" applyAlignment="1">
      <alignment vertical="center"/>
    </xf>
    <xf numFmtId="183" fontId="4" fillId="0" borderId="42" xfId="48" applyNumberFormat="1" applyFont="1" applyBorder="1" applyAlignment="1">
      <alignment vertical="center"/>
    </xf>
    <xf numFmtId="183" fontId="4" fillId="0" borderId="45" xfId="48" applyNumberFormat="1" applyFont="1" applyBorder="1" applyAlignment="1">
      <alignment vertical="center"/>
    </xf>
    <xf numFmtId="183" fontId="4" fillId="0" borderId="55" xfId="48" applyNumberFormat="1" applyFont="1" applyBorder="1" applyAlignment="1">
      <alignment vertical="center"/>
    </xf>
    <xf numFmtId="183" fontId="4" fillId="0" borderId="44" xfId="48" applyNumberFormat="1" applyFont="1" applyBorder="1" applyAlignment="1">
      <alignment vertical="center"/>
    </xf>
    <xf numFmtId="183" fontId="4" fillId="0" borderId="48" xfId="48" applyNumberFormat="1" applyFont="1" applyBorder="1" applyAlignment="1">
      <alignment vertical="center"/>
    </xf>
    <xf numFmtId="183" fontId="4" fillId="0" borderId="84" xfId="48" applyNumberFormat="1" applyFont="1" applyBorder="1" applyAlignment="1">
      <alignment vertical="center"/>
    </xf>
    <xf numFmtId="183" fontId="4" fillId="0" borderId="47" xfId="48" applyNumberFormat="1" applyFont="1" applyBorder="1" applyAlignment="1">
      <alignment vertical="center"/>
    </xf>
    <xf numFmtId="183" fontId="4" fillId="0" borderId="50" xfId="48" applyNumberFormat="1" applyFont="1" applyBorder="1" applyAlignment="1">
      <alignment vertical="center"/>
    </xf>
    <xf numFmtId="183" fontId="4" fillId="0" borderId="78" xfId="48" applyNumberFormat="1" applyFont="1" applyBorder="1" applyAlignment="1">
      <alignment vertical="center"/>
    </xf>
    <xf numFmtId="183" fontId="4" fillId="0" borderId="51" xfId="48" applyNumberFormat="1" applyFont="1" applyBorder="1" applyAlignment="1">
      <alignment vertical="center"/>
    </xf>
    <xf numFmtId="183" fontId="4" fillId="34" borderId="40" xfId="48" applyNumberFormat="1" applyFont="1" applyFill="1" applyBorder="1" applyAlignment="1">
      <alignment vertical="center"/>
    </xf>
    <xf numFmtId="183" fontId="4" fillId="34" borderId="104" xfId="48" applyNumberFormat="1" applyFont="1" applyFill="1" applyBorder="1" applyAlignment="1">
      <alignment vertical="center"/>
    </xf>
    <xf numFmtId="183" fontId="4" fillId="34" borderId="36" xfId="48" applyNumberFormat="1" applyFont="1" applyFill="1" applyBorder="1" applyAlignment="1">
      <alignment vertical="center"/>
    </xf>
    <xf numFmtId="183" fontId="4" fillId="0" borderId="122" xfId="48" applyNumberFormat="1" applyFont="1" applyBorder="1" applyAlignment="1">
      <alignment vertical="center"/>
    </xf>
    <xf numFmtId="183" fontId="4" fillId="0" borderId="73" xfId="48" applyNumberFormat="1" applyFont="1" applyBorder="1" applyAlignment="1">
      <alignment vertical="center"/>
    </xf>
    <xf numFmtId="183" fontId="4" fillId="0" borderId="74" xfId="48" applyNumberFormat="1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9" xfId="48" applyFont="1" applyBorder="1" applyAlignment="1">
      <alignment/>
    </xf>
    <xf numFmtId="38" fontId="0" fillId="0" borderId="55" xfId="48" applyFont="1" applyBorder="1" applyAlignment="1">
      <alignment/>
    </xf>
    <xf numFmtId="38" fontId="0" fillId="0" borderId="46" xfId="48" applyFont="1" applyBorder="1" applyAlignment="1">
      <alignment/>
    </xf>
    <xf numFmtId="38" fontId="0" fillId="0" borderId="119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3" fontId="0" fillId="0" borderId="123" xfId="48" applyNumberFormat="1" applyFont="1" applyBorder="1" applyAlignment="1">
      <alignment vertical="center"/>
    </xf>
    <xf numFmtId="183" fontId="0" fillId="0" borderId="64" xfId="48" applyNumberFormat="1" applyFont="1" applyBorder="1" applyAlignment="1">
      <alignment vertical="center"/>
    </xf>
    <xf numFmtId="183" fontId="0" fillId="0" borderId="75" xfId="48" applyNumberFormat="1" applyFont="1" applyBorder="1" applyAlignment="1">
      <alignment vertical="center"/>
    </xf>
    <xf numFmtId="183" fontId="0" fillId="0" borderId="109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183" fontId="0" fillId="0" borderId="108" xfId="48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0" borderId="124" xfId="48" applyFont="1" applyBorder="1" applyAlignment="1">
      <alignment/>
    </xf>
    <xf numFmtId="38" fontId="0" fillId="0" borderId="104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5" xfId="48" applyFont="1" applyBorder="1" applyAlignment="1">
      <alignment/>
    </xf>
    <xf numFmtId="38" fontId="0" fillId="0" borderId="121" xfId="48" applyFont="1" applyBorder="1" applyAlignment="1">
      <alignment/>
    </xf>
    <xf numFmtId="38" fontId="0" fillId="0" borderId="111" xfId="48" applyFont="1" applyBorder="1" applyAlignment="1">
      <alignment/>
    </xf>
    <xf numFmtId="38" fontId="0" fillId="0" borderId="120" xfId="48" applyFont="1" applyBorder="1" applyAlignment="1">
      <alignment/>
    </xf>
    <xf numFmtId="38" fontId="0" fillId="0" borderId="84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126" xfId="48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29" xfId="48" applyFont="1" applyBorder="1" applyAlignment="1">
      <alignment/>
    </xf>
    <xf numFmtId="38" fontId="0" fillId="34" borderId="110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3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11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25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28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29" xfId="48" applyFont="1" applyFill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34" borderId="124" xfId="48" applyFont="1" applyFill="1" applyBorder="1" applyAlignment="1">
      <alignment vertical="center"/>
    </xf>
    <xf numFmtId="38" fontId="0" fillId="34" borderId="104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38" fontId="0" fillId="34" borderId="105" xfId="48" applyFont="1" applyFill="1" applyBorder="1" applyAlignment="1">
      <alignment vertical="center"/>
    </xf>
    <xf numFmtId="0" fontId="0" fillId="0" borderId="130" xfId="0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34" borderId="72" xfId="48" applyFont="1" applyFill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4" fillId="0" borderId="77" xfId="48" applyFont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" fillId="0" borderId="1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24" xfId="48" applyFont="1" applyBorder="1" applyAlignment="1">
      <alignment vertical="center"/>
    </xf>
    <xf numFmtId="38" fontId="4" fillId="0" borderId="131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32" xfId="48" applyFont="1" applyBorder="1" applyAlignment="1">
      <alignment vertical="center"/>
    </xf>
    <xf numFmtId="38" fontId="4" fillId="0" borderId="88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114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90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113" xfId="48" applyFont="1" applyBorder="1" applyAlignment="1">
      <alignment horizontal="left" vertical="center" shrinkToFit="1"/>
    </xf>
    <xf numFmtId="38" fontId="4" fillId="0" borderId="77" xfId="48" applyFont="1" applyBorder="1" applyAlignment="1">
      <alignment horizontal="left" vertical="center" shrinkToFit="1"/>
    </xf>
    <xf numFmtId="49" fontId="4" fillId="0" borderId="134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87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10" xfId="48" applyFont="1" applyBorder="1" applyAlignment="1">
      <alignment horizontal="center" vertical="center"/>
    </xf>
    <xf numFmtId="49" fontId="4" fillId="0" borderId="116" xfId="48" applyNumberFormat="1" applyFont="1" applyBorder="1" applyAlignment="1">
      <alignment horizontal="center" vertical="center"/>
    </xf>
    <xf numFmtId="38" fontId="4" fillId="0" borderId="94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98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81" xfId="48" applyFont="1" applyBorder="1" applyAlignment="1">
      <alignment horizontal="left" vertical="center" shrinkToFit="1"/>
    </xf>
    <xf numFmtId="38" fontId="4" fillId="0" borderId="111" xfId="48" applyFont="1" applyBorder="1" applyAlignment="1">
      <alignment horizontal="left" vertical="center" shrinkToFit="1"/>
    </xf>
    <xf numFmtId="38" fontId="4" fillId="0" borderId="102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0" fontId="0" fillId="0" borderId="113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4" fillId="0" borderId="93" xfId="48" applyFont="1" applyBorder="1" applyAlignment="1">
      <alignment horizontal="left" vertical="center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94" xfId="48" applyFont="1" applyBorder="1" applyAlignment="1">
      <alignment horizontal="left" vertical="center" wrapText="1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49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4" fillId="0" borderId="139" xfId="48" applyFont="1" applyBorder="1" applyAlignment="1">
      <alignment horizontal="left" vertical="center" shrinkToFit="1"/>
    </xf>
    <xf numFmtId="38" fontId="4" fillId="0" borderId="140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41" xfId="48" applyFont="1" applyBorder="1" applyAlignment="1">
      <alignment horizontal="left" vertical="center" shrinkToFit="1"/>
    </xf>
    <xf numFmtId="38" fontId="2" fillId="0" borderId="94" xfId="48" applyFont="1" applyBorder="1" applyAlignment="1">
      <alignment vertical="center" wrapText="1" shrinkToFit="1"/>
    </xf>
    <xf numFmtId="38" fontId="2" fillId="0" borderId="136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37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38" xfId="48" applyFont="1" applyBorder="1" applyAlignment="1">
      <alignment vertical="center" shrinkToFit="1"/>
    </xf>
    <xf numFmtId="38" fontId="7" fillId="0" borderId="0" xfId="48" applyFont="1" applyAlignment="1">
      <alignment horizontal="center" vertical="center"/>
    </xf>
    <xf numFmtId="38" fontId="4" fillId="0" borderId="142" xfId="48" applyFont="1" applyBorder="1" applyAlignment="1">
      <alignment horizontal="left" vertical="center" shrinkToFit="1"/>
    </xf>
    <xf numFmtId="38" fontId="4" fillId="0" borderId="143" xfId="48" applyFont="1" applyBorder="1" applyAlignment="1">
      <alignment horizontal="left" vertical="center" shrinkToFit="1"/>
    </xf>
    <xf numFmtId="38" fontId="4" fillId="0" borderId="144" xfId="48" applyFont="1" applyBorder="1" applyAlignment="1">
      <alignment horizontal="left" vertical="center" shrinkToFit="1"/>
    </xf>
    <xf numFmtId="38" fontId="2" fillId="0" borderId="111" xfId="48" applyFont="1" applyBorder="1" applyAlignment="1">
      <alignment horizontal="left" vertical="center" wrapText="1" shrinkToFit="1"/>
    </xf>
    <xf numFmtId="38" fontId="2" fillId="0" borderId="139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45" xfId="48" applyFont="1" applyBorder="1" applyAlignment="1">
      <alignment horizontal="left" vertical="center" shrinkToFit="1"/>
    </xf>
    <xf numFmtId="38" fontId="4" fillId="0" borderId="111" xfId="48" applyFont="1" applyBorder="1" applyAlignment="1">
      <alignment horizontal="left" vertical="center" wrapText="1" shrinkToFit="1"/>
    </xf>
    <xf numFmtId="38" fontId="4" fillId="0" borderId="145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4" fillId="0" borderId="89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0" fillId="0" borderId="66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9" fillId="0" borderId="146" xfId="48" applyFont="1" applyBorder="1" applyAlignment="1">
      <alignment horizontal="center" shrinkToFit="1"/>
    </xf>
    <xf numFmtId="38" fontId="9" fillId="0" borderId="57" xfId="48" applyFont="1" applyBorder="1" applyAlignment="1">
      <alignment horizontal="center" shrinkToFit="1"/>
    </xf>
    <xf numFmtId="38" fontId="9" fillId="0" borderId="87" xfId="48" applyFont="1" applyBorder="1" applyAlignment="1">
      <alignment horizontal="center" shrinkToFit="1"/>
    </xf>
    <xf numFmtId="38" fontId="5" fillId="0" borderId="102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8" xfId="48" applyFont="1" applyBorder="1" applyAlignment="1">
      <alignment vertical="center" shrinkToFit="1"/>
    </xf>
    <xf numFmtId="38" fontId="0" fillId="0" borderId="66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33" borderId="34" xfId="48" applyNumberFormat="1" applyFont="1" applyFill="1" applyBorder="1" applyAlignment="1">
      <alignment horizontal="center" vertical="center"/>
    </xf>
    <xf numFmtId="49" fontId="4" fillId="33" borderId="87" xfId="48" applyNumberFormat="1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49" fontId="4" fillId="33" borderId="57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87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right" vertical="center"/>
    </xf>
    <xf numFmtId="195" fontId="4" fillId="0" borderId="22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95" fontId="4" fillId="0" borderId="18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21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G73"/>
  <sheetViews>
    <sheetView showZeros="0" tabSelected="1" view="pageBreakPreview" zoomScaleNormal="75" zoomScaleSheetLayoutView="100" zoomScalePageLayoutView="0" workbookViewId="0" topLeftCell="A1">
      <pane xSplit="6" topLeftCell="G1" activePane="topRight" state="frozen"/>
      <selection pane="topLeft" activeCell="U65" sqref="U65"/>
      <selection pane="topRight" activeCell="S26" sqref="S26"/>
    </sheetView>
  </sheetViews>
  <sheetFormatPr defaultColWidth="9.00390625" defaultRowHeight="11.25" customHeight="1"/>
  <cols>
    <col min="1" max="1" width="9.00390625" style="18" customWidth="1"/>
    <col min="2" max="2" width="6.375" style="236" customWidth="1"/>
    <col min="3" max="3" width="2.375" style="236" customWidth="1"/>
    <col min="4" max="4" width="6.00390625" style="236" customWidth="1"/>
    <col min="5" max="5" width="1.25" style="236" customWidth="1"/>
    <col min="6" max="6" width="14.625" style="236" customWidth="1"/>
    <col min="7" max="17" width="11.625" style="5" customWidth="1"/>
    <col min="18" max="64" width="10.625" style="18" customWidth="1"/>
    <col min="65" max="16384" width="9.00390625" style="18" customWidth="1"/>
  </cols>
  <sheetData>
    <row r="1" spans="1:11" ht="19.5" customHeight="1">
      <c r="A1" s="589" t="s">
        <v>241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6" ht="5.25" customHeight="1">
      <c r="A2" s="1"/>
      <c r="B2" s="234"/>
      <c r="C2" s="234"/>
      <c r="D2" s="234"/>
      <c r="E2" s="234"/>
      <c r="F2" s="234"/>
    </row>
    <row r="3" spans="1:6" ht="11.25" customHeight="1" thickBot="1">
      <c r="A3" s="2" t="s">
        <v>134</v>
      </c>
      <c r="B3" s="90"/>
      <c r="C3" s="90"/>
      <c r="D3" s="90"/>
      <c r="E3" s="90"/>
      <c r="F3" s="90"/>
    </row>
    <row r="4" spans="1:17" ht="11.25" customHeight="1">
      <c r="A4" s="92"/>
      <c r="B4" s="93"/>
      <c r="C4" s="93"/>
      <c r="D4" s="93"/>
      <c r="E4" s="93"/>
      <c r="F4" s="152" t="s">
        <v>208</v>
      </c>
      <c r="G4" s="360" t="s">
        <v>253</v>
      </c>
      <c r="H4" s="545" t="s">
        <v>34</v>
      </c>
      <c r="I4" s="546"/>
      <c r="J4" s="546"/>
      <c r="K4" s="552"/>
      <c r="L4" s="108" t="s">
        <v>35</v>
      </c>
      <c r="M4" s="109" t="s">
        <v>244</v>
      </c>
      <c r="N4" s="545" t="s">
        <v>36</v>
      </c>
      <c r="O4" s="546"/>
      <c r="P4" s="547"/>
      <c r="Q4" s="114"/>
    </row>
    <row r="5" spans="1:17" ht="11.25" customHeight="1">
      <c r="A5" s="94"/>
      <c r="B5" s="91"/>
      <c r="C5" s="91"/>
      <c r="D5" s="91"/>
      <c r="E5" s="91"/>
      <c r="F5" s="95"/>
      <c r="G5" s="359" t="s">
        <v>0</v>
      </c>
      <c r="H5" s="548" t="s">
        <v>135</v>
      </c>
      <c r="I5" s="549"/>
      <c r="J5" s="549"/>
      <c r="K5" s="551"/>
      <c r="L5" s="6" t="s">
        <v>2</v>
      </c>
      <c r="M5" s="7" t="s">
        <v>245</v>
      </c>
      <c r="N5" s="548" t="s">
        <v>6</v>
      </c>
      <c r="O5" s="549"/>
      <c r="P5" s="550"/>
      <c r="Q5" s="115" t="s">
        <v>4</v>
      </c>
    </row>
    <row r="6" spans="1:17" s="235" customFormat="1" ht="11.25" customHeight="1" thickBot="1">
      <c r="A6" s="194" t="s">
        <v>207</v>
      </c>
      <c r="B6" s="110"/>
      <c r="C6" s="110"/>
      <c r="D6" s="110"/>
      <c r="E6" s="110"/>
      <c r="F6" s="111"/>
      <c r="G6" s="112" t="s">
        <v>136</v>
      </c>
      <c r="H6" s="112" t="s">
        <v>137</v>
      </c>
      <c r="I6" s="112" t="s">
        <v>138</v>
      </c>
      <c r="J6" s="112" t="s">
        <v>139</v>
      </c>
      <c r="K6" s="112" t="s">
        <v>140</v>
      </c>
      <c r="L6" s="112" t="s">
        <v>138</v>
      </c>
      <c r="M6" s="112" t="s">
        <v>246</v>
      </c>
      <c r="N6" s="113" t="s">
        <v>139</v>
      </c>
      <c r="O6" s="113" t="s">
        <v>138</v>
      </c>
      <c r="P6" s="192" t="s">
        <v>141</v>
      </c>
      <c r="Q6" s="116"/>
    </row>
    <row r="7" spans="1:17" ht="11.25" customHeight="1">
      <c r="A7" s="530" t="s">
        <v>142</v>
      </c>
      <c r="B7" s="531"/>
      <c r="C7" s="531"/>
      <c r="D7" s="531"/>
      <c r="E7" s="531"/>
      <c r="F7" s="532"/>
      <c r="G7" s="106">
        <v>36871</v>
      </c>
      <c r="H7" s="106">
        <v>26645</v>
      </c>
      <c r="I7" s="106">
        <v>31107</v>
      </c>
      <c r="J7" s="106">
        <v>31503</v>
      </c>
      <c r="K7" s="106">
        <v>35705</v>
      </c>
      <c r="L7" s="106">
        <v>28611</v>
      </c>
      <c r="M7" s="107" t="s">
        <v>247</v>
      </c>
      <c r="N7" s="106">
        <v>33390</v>
      </c>
      <c r="O7" s="106">
        <v>33390</v>
      </c>
      <c r="P7" s="120">
        <v>33543</v>
      </c>
      <c r="Q7" s="213"/>
    </row>
    <row r="8" spans="1:17" ht="11.25" customHeight="1">
      <c r="A8" s="96" t="s">
        <v>143</v>
      </c>
      <c r="B8" s="536" t="s">
        <v>144</v>
      </c>
      <c r="C8" s="537"/>
      <c r="D8" s="138"/>
      <c r="E8" s="138"/>
      <c r="F8" s="139"/>
      <c r="G8" s="149" t="s">
        <v>145</v>
      </c>
      <c r="H8" s="149" t="s">
        <v>146</v>
      </c>
      <c r="I8" s="149" t="s">
        <v>145</v>
      </c>
      <c r="J8" s="149" t="s">
        <v>146</v>
      </c>
      <c r="K8" s="149" t="s">
        <v>145</v>
      </c>
      <c r="L8" s="149" t="s">
        <v>146</v>
      </c>
      <c r="M8" s="149" t="s">
        <v>145</v>
      </c>
      <c r="N8" s="149" t="s">
        <v>145</v>
      </c>
      <c r="O8" s="149" t="s">
        <v>146</v>
      </c>
      <c r="P8" s="150" t="s">
        <v>146</v>
      </c>
      <c r="Q8" s="214"/>
    </row>
    <row r="9" spans="1:17" ht="11.25" customHeight="1">
      <c r="A9" s="98"/>
      <c r="B9" s="602" t="s">
        <v>147</v>
      </c>
      <c r="C9" s="598"/>
      <c r="D9" s="533" t="s">
        <v>148</v>
      </c>
      <c r="E9" s="534"/>
      <c r="F9" s="535"/>
      <c r="G9" s="86">
        <v>5</v>
      </c>
      <c r="H9" s="86">
        <v>0</v>
      </c>
      <c r="I9" s="86">
        <v>4</v>
      </c>
      <c r="J9" s="86">
        <v>0</v>
      </c>
      <c r="K9" s="86">
        <v>4</v>
      </c>
      <c r="L9" s="86">
        <v>0</v>
      </c>
      <c r="M9" s="381">
        <v>2</v>
      </c>
      <c r="N9" s="86">
        <v>6</v>
      </c>
      <c r="O9" s="86">
        <v>0</v>
      </c>
      <c r="P9" s="123">
        <v>0</v>
      </c>
      <c r="Q9" s="215"/>
    </row>
    <row r="10" spans="1:17" ht="11.25" customHeight="1">
      <c r="A10" s="98"/>
      <c r="B10" s="543" t="s">
        <v>225</v>
      </c>
      <c r="C10" s="544"/>
      <c r="D10" s="533" t="s">
        <v>149</v>
      </c>
      <c r="E10" s="534"/>
      <c r="F10" s="535"/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381">
        <v>0</v>
      </c>
      <c r="N10" s="86">
        <v>0</v>
      </c>
      <c r="O10" s="86">
        <v>0</v>
      </c>
      <c r="P10" s="123">
        <v>0</v>
      </c>
      <c r="Q10" s="215"/>
    </row>
    <row r="11" spans="1:17" ht="11.25" customHeight="1">
      <c r="A11" s="98"/>
      <c r="B11" s="533" t="s">
        <v>150</v>
      </c>
      <c r="C11" s="534"/>
      <c r="D11" s="534"/>
      <c r="E11" s="534"/>
      <c r="F11" s="535"/>
      <c r="G11" s="86">
        <v>13211</v>
      </c>
      <c r="H11" s="86">
        <v>2940</v>
      </c>
      <c r="I11" s="86">
        <v>12100</v>
      </c>
      <c r="J11" s="86">
        <v>897</v>
      </c>
      <c r="K11" s="86">
        <v>3826</v>
      </c>
      <c r="L11" s="86">
        <v>7090</v>
      </c>
      <c r="M11" s="381">
        <v>4389</v>
      </c>
      <c r="N11" s="86">
        <v>17866</v>
      </c>
      <c r="O11" s="86">
        <v>3494</v>
      </c>
      <c r="P11" s="123">
        <v>113</v>
      </c>
      <c r="Q11" s="118">
        <f>SUM(G11:P11)</f>
        <v>65926</v>
      </c>
    </row>
    <row r="12" spans="1:17" ht="11.25" customHeight="1">
      <c r="A12" s="98"/>
      <c r="B12" s="533" t="s">
        <v>151</v>
      </c>
      <c r="C12" s="534"/>
      <c r="D12" s="534"/>
      <c r="E12" s="534"/>
      <c r="F12" s="535"/>
      <c r="G12" s="86">
        <v>521</v>
      </c>
      <c r="H12" s="86">
        <v>74</v>
      </c>
      <c r="I12" s="86">
        <v>1155</v>
      </c>
      <c r="J12" s="86">
        <v>27</v>
      </c>
      <c r="K12" s="86">
        <v>467</v>
      </c>
      <c r="L12" s="86">
        <v>290</v>
      </c>
      <c r="M12" s="381">
        <v>239</v>
      </c>
      <c r="N12" s="86">
        <v>741</v>
      </c>
      <c r="O12" s="86">
        <v>132</v>
      </c>
      <c r="P12" s="123">
        <v>9</v>
      </c>
      <c r="Q12" s="118">
        <f>SUM(G12:P12)</f>
        <v>3655</v>
      </c>
    </row>
    <row r="13" spans="1:17" ht="11.25" customHeight="1">
      <c r="A13" s="98"/>
      <c r="B13" s="541" t="s">
        <v>152</v>
      </c>
      <c r="C13" s="542"/>
      <c r="D13" s="84" t="s">
        <v>153</v>
      </c>
      <c r="E13" s="85"/>
      <c r="F13" s="101"/>
      <c r="G13" s="382">
        <v>0</v>
      </c>
      <c r="H13" s="382">
        <v>0</v>
      </c>
      <c r="I13" s="382">
        <v>0</v>
      </c>
      <c r="J13" s="382">
        <v>0</v>
      </c>
      <c r="K13" s="382">
        <v>0</v>
      </c>
      <c r="L13" s="382">
        <v>0</v>
      </c>
      <c r="M13" s="381">
        <v>0</v>
      </c>
      <c r="N13" s="382">
        <v>0</v>
      </c>
      <c r="O13" s="382">
        <v>0</v>
      </c>
      <c r="P13" s="383">
        <v>0</v>
      </c>
      <c r="Q13" s="216"/>
    </row>
    <row r="14" spans="1:17" ht="11.25" customHeight="1" thickBot="1">
      <c r="A14" s="128"/>
      <c r="B14" s="562"/>
      <c r="C14" s="563"/>
      <c r="D14" s="103" t="s">
        <v>154</v>
      </c>
      <c r="E14" s="104"/>
      <c r="F14" s="105"/>
      <c r="G14" s="151" t="s">
        <v>242</v>
      </c>
      <c r="H14" s="151" t="s">
        <v>242</v>
      </c>
      <c r="I14" s="151" t="s">
        <v>242</v>
      </c>
      <c r="J14" s="151" t="s">
        <v>242</v>
      </c>
      <c r="K14" s="151" t="s">
        <v>242</v>
      </c>
      <c r="L14" s="151" t="s">
        <v>242</v>
      </c>
      <c r="M14" s="151" t="s">
        <v>242</v>
      </c>
      <c r="N14" s="151" t="s">
        <v>242</v>
      </c>
      <c r="O14" s="151" t="s">
        <v>242</v>
      </c>
      <c r="P14" s="151" t="s">
        <v>242</v>
      </c>
      <c r="Q14" s="217"/>
    </row>
    <row r="15" spans="1:17" ht="11.25" customHeight="1">
      <c r="A15" s="564" t="s">
        <v>155</v>
      </c>
      <c r="B15" s="539"/>
      <c r="C15" s="539"/>
      <c r="D15" s="539"/>
      <c r="E15" s="126"/>
      <c r="F15" s="127" t="s">
        <v>156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/>
      <c r="N15" s="210">
        <v>0</v>
      </c>
      <c r="O15" s="210">
        <v>0</v>
      </c>
      <c r="P15" s="211">
        <v>0</v>
      </c>
      <c r="Q15" s="212"/>
    </row>
    <row r="16" spans="1:17" ht="11.25" customHeight="1">
      <c r="A16" s="98"/>
      <c r="B16" s="561" t="s">
        <v>157</v>
      </c>
      <c r="C16" s="555"/>
      <c r="D16" s="11"/>
      <c r="E16" s="11"/>
      <c r="F16" s="100"/>
      <c r="G16" s="384">
        <v>1400001</v>
      </c>
      <c r="H16" s="384">
        <v>5221</v>
      </c>
      <c r="I16" s="384">
        <v>3361680</v>
      </c>
      <c r="J16" s="384">
        <v>2807</v>
      </c>
      <c r="K16" s="384">
        <v>2545577</v>
      </c>
      <c r="L16" s="384">
        <v>222830</v>
      </c>
      <c r="M16" s="385">
        <v>218400</v>
      </c>
      <c r="N16" s="384">
        <v>2221963</v>
      </c>
      <c r="O16" s="384">
        <v>34670</v>
      </c>
      <c r="P16" s="386">
        <v>2415</v>
      </c>
      <c r="Q16" s="148">
        <f aca="true" t="shared" si="0" ref="Q16:Q21">SUM(G16:P16)</f>
        <v>10015564</v>
      </c>
    </row>
    <row r="17" spans="1:17" ht="11.25" customHeight="1">
      <c r="A17" s="98"/>
      <c r="B17" s="538"/>
      <c r="C17" s="539"/>
      <c r="D17" s="541" t="s">
        <v>158</v>
      </c>
      <c r="E17" s="542"/>
      <c r="F17" s="133" t="s">
        <v>159</v>
      </c>
      <c r="G17" s="86">
        <v>0</v>
      </c>
      <c r="H17" s="86">
        <v>5221</v>
      </c>
      <c r="I17" s="86">
        <v>2894730</v>
      </c>
      <c r="J17" s="86">
        <v>2807</v>
      </c>
      <c r="K17" s="86">
        <v>1889404</v>
      </c>
      <c r="L17" s="86">
        <v>17230</v>
      </c>
      <c r="M17" s="381">
        <v>218400</v>
      </c>
      <c r="N17" s="86">
        <v>1286180</v>
      </c>
      <c r="O17" s="86">
        <v>34670</v>
      </c>
      <c r="P17" s="123">
        <v>2415</v>
      </c>
      <c r="Q17" s="118">
        <f t="shared" si="0"/>
        <v>6351057</v>
      </c>
    </row>
    <row r="18" spans="1:17" ht="11.25" customHeight="1">
      <c r="A18" s="98"/>
      <c r="B18" s="538"/>
      <c r="C18" s="539"/>
      <c r="D18" s="565"/>
      <c r="E18" s="566"/>
      <c r="F18" s="133" t="s">
        <v>160</v>
      </c>
      <c r="G18" s="86">
        <v>0</v>
      </c>
      <c r="H18" s="86">
        <v>0</v>
      </c>
      <c r="I18" s="86">
        <v>429900</v>
      </c>
      <c r="J18" s="86">
        <v>0</v>
      </c>
      <c r="K18" s="86">
        <v>605508</v>
      </c>
      <c r="L18" s="86">
        <v>205550</v>
      </c>
      <c r="M18" s="381">
        <v>0</v>
      </c>
      <c r="N18" s="86">
        <v>810672</v>
      </c>
      <c r="O18" s="86">
        <v>0</v>
      </c>
      <c r="P18" s="123">
        <v>0</v>
      </c>
      <c r="Q18" s="118">
        <f t="shared" si="0"/>
        <v>2051630</v>
      </c>
    </row>
    <row r="19" spans="1:17" ht="11.25" customHeight="1">
      <c r="A19" s="98"/>
      <c r="B19" s="538"/>
      <c r="C19" s="539"/>
      <c r="D19" s="567"/>
      <c r="E19" s="568"/>
      <c r="F19" s="133" t="s">
        <v>161</v>
      </c>
      <c r="G19" s="86">
        <v>1400001</v>
      </c>
      <c r="H19" s="86">
        <v>0</v>
      </c>
      <c r="I19" s="86">
        <v>1904</v>
      </c>
      <c r="J19" s="86">
        <v>0</v>
      </c>
      <c r="K19" s="86">
        <v>41930</v>
      </c>
      <c r="L19" s="86">
        <v>0</v>
      </c>
      <c r="M19" s="381">
        <v>0</v>
      </c>
      <c r="N19" s="86">
        <v>54394</v>
      </c>
      <c r="O19" s="86">
        <v>0</v>
      </c>
      <c r="P19" s="123">
        <v>0</v>
      </c>
      <c r="Q19" s="118">
        <f t="shared" si="0"/>
        <v>1498229</v>
      </c>
    </row>
    <row r="20" spans="1:17" ht="11.25" customHeight="1">
      <c r="A20" s="98"/>
      <c r="B20" s="538"/>
      <c r="C20" s="539"/>
      <c r="D20" s="533" t="s">
        <v>162</v>
      </c>
      <c r="E20" s="534"/>
      <c r="F20" s="535"/>
      <c r="G20" s="86">
        <v>0</v>
      </c>
      <c r="H20" s="86">
        <v>0</v>
      </c>
      <c r="I20" s="86">
        <v>13226</v>
      </c>
      <c r="J20" s="86">
        <v>0</v>
      </c>
      <c r="K20" s="86">
        <v>839</v>
      </c>
      <c r="L20" s="86">
        <v>50</v>
      </c>
      <c r="M20" s="381">
        <v>0</v>
      </c>
      <c r="N20" s="86">
        <v>29006</v>
      </c>
      <c r="O20" s="86">
        <v>0</v>
      </c>
      <c r="P20" s="123">
        <v>0</v>
      </c>
      <c r="Q20" s="118">
        <f t="shared" si="0"/>
        <v>43121</v>
      </c>
    </row>
    <row r="21" spans="1:17" ht="11.25" customHeight="1">
      <c r="A21" s="99"/>
      <c r="B21" s="540"/>
      <c r="C21" s="531"/>
      <c r="D21" s="527" t="s">
        <v>163</v>
      </c>
      <c r="E21" s="528"/>
      <c r="F21" s="529"/>
      <c r="G21" s="387">
        <v>0</v>
      </c>
      <c r="H21" s="387">
        <v>0</v>
      </c>
      <c r="I21" s="387">
        <v>21920</v>
      </c>
      <c r="J21" s="387">
        <v>0</v>
      </c>
      <c r="K21" s="387">
        <v>7896</v>
      </c>
      <c r="L21" s="387">
        <v>0</v>
      </c>
      <c r="M21" s="388">
        <v>0</v>
      </c>
      <c r="N21" s="387">
        <v>41711</v>
      </c>
      <c r="O21" s="387">
        <v>0</v>
      </c>
      <c r="P21" s="389">
        <v>0</v>
      </c>
      <c r="Q21" s="117">
        <f t="shared" si="0"/>
        <v>71527</v>
      </c>
    </row>
    <row r="22" spans="1:17" ht="11.25" customHeight="1">
      <c r="A22" s="554" t="s">
        <v>164</v>
      </c>
      <c r="B22" s="555"/>
      <c r="C22" s="555"/>
      <c r="D22" s="555"/>
      <c r="E22" s="11"/>
      <c r="F22" s="100" t="s">
        <v>156</v>
      </c>
      <c r="G22" s="218"/>
      <c r="H22" s="218"/>
      <c r="I22" s="218"/>
      <c r="J22" s="218"/>
      <c r="K22" s="218"/>
      <c r="L22" s="218"/>
      <c r="M22" s="218"/>
      <c r="N22" s="218"/>
      <c r="O22" s="218"/>
      <c r="P22" s="219"/>
      <c r="Q22" s="220"/>
    </row>
    <row r="23" spans="1:163" ht="11.25" customHeight="1">
      <c r="A23" s="98"/>
      <c r="B23" s="553" t="s">
        <v>165</v>
      </c>
      <c r="C23" s="537"/>
      <c r="D23" s="537"/>
      <c r="E23" s="138"/>
      <c r="F23" s="139"/>
      <c r="G23" s="390">
        <v>0</v>
      </c>
      <c r="H23" s="390">
        <v>0</v>
      </c>
      <c r="I23" s="390">
        <v>0</v>
      </c>
      <c r="J23" s="390">
        <v>0</v>
      </c>
      <c r="K23" s="390">
        <v>998400</v>
      </c>
      <c r="L23" s="390">
        <v>0</v>
      </c>
      <c r="M23" s="391">
        <v>0</v>
      </c>
      <c r="N23" s="390">
        <v>844000</v>
      </c>
      <c r="O23" s="390">
        <v>0</v>
      </c>
      <c r="P23" s="392">
        <v>0</v>
      </c>
      <c r="Q23" s="140">
        <f>SUM(G23:P23)</f>
        <v>1842400</v>
      </c>
      <c r="AD23" s="18">
        <v>0</v>
      </c>
      <c r="AE23" s="18">
        <v>336203</v>
      </c>
      <c r="AF23" s="18">
        <v>0</v>
      </c>
      <c r="AG23" s="18">
        <v>6141098</v>
      </c>
      <c r="AH23" s="18">
        <v>0</v>
      </c>
      <c r="AI23" s="18">
        <v>249528</v>
      </c>
      <c r="AJ23" s="18">
        <v>998400</v>
      </c>
      <c r="AK23" s="18">
        <v>1057448</v>
      </c>
      <c r="AL23" s="18">
        <v>0</v>
      </c>
      <c r="AY23" s="18">
        <v>0</v>
      </c>
      <c r="AZ23" s="18">
        <v>0</v>
      </c>
      <c r="BY23" s="18">
        <v>0</v>
      </c>
      <c r="BZ23" s="18">
        <v>1361597</v>
      </c>
      <c r="CA23" s="18">
        <v>0</v>
      </c>
      <c r="CN23" s="18">
        <v>0</v>
      </c>
      <c r="CO23" s="18">
        <v>0</v>
      </c>
      <c r="DN23" s="18">
        <v>0</v>
      </c>
      <c r="DO23" s="18">
        <v>149396</v>
      </c>
      <c r="DP23" s="18">
        <v>0</v>
      </c>
      <c r="EC23" s="18">
        <v>0</v>
      </c>
      <c r="ED23" s="18">
        <v>0</v>
      </c>
      <c r="FC23" s="18">
        <v>844000</v>
      </c>
      <c r="FD23" s="18">
        <v>3320535</v>
      </c>
      <c r="FE23" s="18">
        <v>0</v>
      </c>
      <c r="FF23" s="18">
        <v>323264</v>
      </c>
      <c r="FG23" s="18">
        <v>0</v>
      </c>
    </row>
    <row r="24" spans="1:163" ht="11.25" customHeight="1">
      <c r="A24" s="98"/>
      <c r="B24" s="557" t="s">
        <v>248</v>
      </c>
      <c r="C24" s="534"/>
      <c r="D24" s="534"/>
      <c r="E24" s="85"/>
      <c r="F24" s="101"/>
      <c r="G24" s="86">
        <v>1400000</v>
      </c>
      <c r="H24" s="86">
        <v>0</v>
      </c>
      <c r="I24" s="86">
        <v>860500</v>
      </c>
      <c r="J24" s="86">
        <v>0</v>
      </c>
      <c r="K24" s="86">
        <v>0</v>
      </c>
      <c r="L24" s="86">
        <v>100000</v>
      </c>
      <c r="M24" s="381">
        <v>0</v>
      </c>
      <c r="N24" s="86">
        <v>823800</v>
      </c>
      <c r="O24" s="86">
        <v>0</v>
      </c>
      <c r="P24" s="123">
        <v>0</v>
      </c>
      <c r="Q24" s="118">
        <f>SUM(G24:P24)</f>
        <v>3184300</v>
      </c>
      <c r="AD24" s="18">
        <v>0</v>
      </c>
      <c r="AE24" s="18">
        <v>0</v>
      </c>
      <c r="AF24" s="18">
        <v>860500</v>
      </c>
      <c r="AG24" s="18">
        <v>490423</v>
      </c>
      <c r="AH24" s="18">
        <v>0</v>
      </c>
      <c r="AI24" s="18">
        <v>0</v>
      </c>
      <c r="AJ24" s="18">
        <v>0</v>
      </c>
      <c r="AK24" s="18">
        <v>211561</v>
      </c>
      <c r="AL24" s="18">
        <v>0</v>
      </c>
      <c r="AY24" s="18">
        <v>0</v>
      </c>
      <c r="AZ24" s="18">
        <v>0</v>
      </c>
      <c r="BY24" s="18">
        <v>100000</v>
      </c>
      <c r="BZ24" s="18">
        <v>235855</v>
      </c>
      <c r="CA24" s="18">
        <v>0</v>
      </c>
      <c r="CN24" s="18">
        <v>1664</v>
      </c>
      <c r="CO24" s="18">
        <v>0</v>
      </c>
      <c r="DN24" s="18">
        <v>22000</v>
      </c>
      <c r="DO24" s="18">
        <v>85814</v>
      </c>
      <c r="DP24" s="18">
        <v>0</v>
      </c>
      <c r="EC24" s="18">
        <v>0</v>
      </c>
      <c r="ED24" s="18">
        <v>0</v>
      </c>
      <c r="FC24" s="18">
        <v>823800</v>
      </c>
      <c r="FD24" s="18">
        <v>1095279</v>
      </c>
      <c r="FE24" s="18">
        <v>0</v>
      </c>
      <c r="FF24" s="18">
        <v>0</v>
      </c>
      <c r="FG24" s="18">
        <v>0</v>
      </c>
    </row>
    <row r="25" spans="1:163" ht="11.25" customHeight="1">
      <c r="A25" s="98"/>
      <c r="B25" s="557" t="s">
        <v>254</v>
      </c>
      <c r="C25" s="534"/>
      <c r="D25" s="534"/>
      <c r="E25" s="85"/>
      <c r="F25" s="101"/>
      <c r="G25" s="86">
        <v>0</v>
      </c>
      <c r="H25" s="86">
        <v>0</v>
      </c>
      <c r="I25" s="86">
        <v>1021600</v>
      </c>
      <c r="J25" s="86">
        <v>0</v>
      </c>
      <c r="K25" s="86">
        <v>0</v>
      </c>
      <c r="L25" s="86">
        <v>105000</v>
      </c>
      <c r="M25" s="381">
        <v>120100</v>
      </c>
      <c r="N25" s="86">
        <v>442200</v>
      </c>
      <c r="O25" s="86">
        <v>0</v>
      </c>
      <c r="P25" s="123">
        <v>0</v>
      </c>
      <c r="Q25" s="118">
        <f>SUM(G25:P25)</f>
        <v>1688900</v>
      </c>
      <c r="AD25" s="18">
        <v>0</v>
      </c>
      <c r="AE25" s="18">
        <v>152596</v>
      </c>
      <c r="AF25" s="18">
        <v>1021600</v>
      </c>
      <c r="AG25" s="18">
        <v>6335204</v>
      </c>
      <c r="AH25" s="18">
        <v>0</v>
      </c>
      <c r="AI25" s="18">
        <v>116245</v>
      </c>
      <c r="AJ25" s="18">
        <v>0</v>
      </c>
      <c r="AK25" s="18">
        <v>1106665</v>
      </c>
      <c r="AL25" s="18">
        <v>0</v>
      </c>
      <c r="AY25" s="18">
        <v>15420</v>
      </c>
      <c r="AZ25" s="18">
        <v>0</v>
      </c>
      <c r="BY25" s="18">
        <v>105000</v>
      </c>
      <c r="BZ25" s="18">
        <v>1046108</v>
      </c>
      <c r="CA25" s="18">
        <v>0</v>
      </c>
      <c r="CN25" s="18">
        <v>1</v>
      </c>
      <c r="CO25" s="18">
        <v>0</v>
      </c>
      <c r="DN25" s="18">
        <v>27000</v>
      </c>
      <c r="DO25" s="18">
        <v>146014</v>
      </c>
      <c r="DP25" s="18">
        <v>0</v>
      </c>
      <c r="EC25" s="18">
        <v>1012</v>
      </c>
      <c r="ED25" s="18">
        <v>0</v>
      </c>
      <c r="FC25" s="18">
        <v>442200</v>
      </c>
      <c r="FD25" s="18">
        <v>3293336</v>
      </c>
      <c r="FE25" s="18">
        <v>0</v>
      </c>
      <c r="FF25" s="18">
        <v>343695</v>
      </c>
      <c r="FG25" s="18">
        <v>0</v>
      </c>
    </row>
    <row r="26" spans="1:163" ht="11.25" customHeight="1" thickBot="1">
      <c r="A26" s="128"/>
      <c r="B26" s="558" t="s">
        <v>166</v>
      </c>
      <c r="C26" s="559"/>
      <c r="D26" s="104"/>
      <c r="E26" s="104"/>
      <c r="F26" s="105"/>
      <c r="G26" s="393">
        <v>1</v>
      </c>
      <c r="H26" s="393">
        <v>5221</v>
      </c>
      <c r="I26" s="393">
        <v>1479580</v>
      </c>
      <c r="J26" s="393">
        <v>2807</v>
      </c>
      <c r="K26" s="393">
        <v>1547177</v>
      </c>
      <c r="L26" s="393">
        <v>17830</v>
      </c>
      <c r="M26" s="394">
        <v>98300</v>
      </c>
      <c r="N26" s="393">
        <v>111963</v>
      </c>
      <c r="O26" s="393">
        <v>34670</v>
      </c>
      <c r="P26" s="131">
        <v>2415</v>
      </c>
      <c r="Q26" s="132">
        <f>SUM(G26:P26)</f>
        <v>3299964</v>
      </c>
      <c r="AD26" s="18">
        <v>5221</v>
      </c>
      <c r="AE26" s="18">
        <v>0</v>
      </c>
      <c r="AF26" s="18">
        <v>1479580</v>
      </c>
      <c r="AG26" s="18">
        <v>120061</v>
      </c>
      <c r="AH26" s="18">
        <v>2807</v>
      </c>
      <c r="AI26" s="18">
        <v>0</v>
      </c>
      <c r="AJ26" s="18">
        <v>1547177</v>
      </c>
      <c r="AK26" s="18">
        <v>0</v>
      </c>
      <c r="AL26" s="18">
        <v>0</v>
      </c>
      <c r="AY26" s="18">
        <v>0</v>
      </c>
      <c r="BY26" s="18">
        <v>17830</v>
      </c>
      <c r="BZ26" s="18">
        <v>64710</v>
      </c>
      <c r="CA26" s="18">
        <v>0</v>
      </c>
      <c r="CN26" s="18">
        <v>0</v>
      </c>
      <c r="DN26" s="18">
        <v>1296</v>
      </c>
      <c r="DO26" s="18">
        <v>5721</v>
      </c>
      <c r="DP26" s="18">
        <v>0</v>
      </c>
      <c r="EC26" s="18">
        <v>121673</v>
      </c>
      <c r="FC26" s="18">
        <v>111963</v>
      </c>
      <c r="FD26" s="18">
        <v>0</v>
      </c>
      <c r="FE26" s="18">
        <v>34670</v>
      </c>
      <c r="FF26" s="18">
        <v>0</v>
      </c>
      <c r="FG26" s="18">
        <v>2415</v>
      </c>
    </row>
    <row r="27" spans="1:163" ht="11.25" customHeight="1">
      <c r="A27" s="530" t="s">
        <v>167</v>
      </c>
      <c r="B27" s="531"/>
      <c r="C27" s="531"/>
      <c r="D27" s="531"/>
      <c r="E27" s="531"/>
      <c r="F27" s="532"/>
      <c r="G27" s="395">
        <v>0</v>
      </c>
      <c r="H27" s="395">
        <v>0</v>
      </c>
      <c r="I27" s="395">
        <v>0</v>
      </c>
      <c r="J27" s="395">
        <v>0</v>
      </c>
      <c r="K27" s="395">
        <v>25</v>
      </c>
      <c r="L27" s="395">
        <v>0</v>
      </c>
      <c r="M27" s="395">
        <v>0</v>
      </c>
      <c r="N27" s="395">
        <v>20</v>
      </c>
      <c r="O27" s="395">
        <v>0</v>
      </c>
      <c r="P27" s="396">
        <v>0</v>
      </c>
      <c r="Q27" s="212"/>
      <c r="AD27" s="18">
        <v>0</v>
      </c>
      <c r="AE27" s="18">
        <v>183607</v>
      </c>
      <c r="AF27" s="18">
        <v>0</v>
      </c>
      <c r="AG27" s="18">
        <v>-194106</v>
      </c>
      <c r="AH27" s="18">
        <v>0</v>
      </c>
      <c r="AI27" s="18">
        <v>133283</v>
      </c>
      <c r="AJ27" s="18">
        <v>25</v>
      </c>
      <c r="AK27" s="18">
        <v>-49217</v>
      </c>
      <c r="AL27" s="18">
        <v>0</v>
      </c>
      <c r="AY27" s="18">
        <v>0</v>
      </c>
      <c r="BY27" s="18">
        <v>0</v>
      </c>
      <c r="BZ27" s="18">
        <v>315489</v>
      </c>
      <c r="CA27" s="18">
        <v>0</v>
      </c>
      <c r="CN27" s="18">
        <v>0</v>
      </c>
      <c r="DN27" s="18">
        <v>0</v>
      </c>
      <c r="DO27" s="18">
        <v>3382</v>
      </c>
      <c r="DP27" s="18">
        <v>0</v>
      </c>
      <c r="EC27" s="18">
        <v>0</v>
      </c>
      <c r="FC27" s="18">
        <v>25</v>
      </c>
      <c r="FD27" s="18">
        <v>27199</v>
      </c>
      <c r="FE27" s="18">
        <v>0</v>
      </c>
      <c r="FF27" s="18">
        <v>-20431</v>
      </c>
      <c r="FG27" s="18">
        <v>0</v>
      </c>
    </row>
    <row r="28" spans="1:17" ht="11.25" customHeight="1">
      <c r="A28" s="554" t="s">
        <v>11</v>
      </c>
      <c r="B28" s="555"/>
      <c r="C28" s="555"/>
      <c r="D28" s="555"/>
      <c r="E28" s="10"/>
      <c r="F28" s="97"/>
      <c r="G28" s="218"/>
      <c r="H28" s="218"/>
      <c r="I28" s="218"/>
      <c r="J28" s="218"/>
      <c r="K28" s="218"/>
      <c r="L28" s="218"/>
      <c r="M28" s="218"/>
      <c r="N28" s="218"/>
      <c r="O28" s="218"/>
      <c r="P28" s="219"/>
      <c r="Q28" s="220"/>
    </row>
    <row r="29" spans="1:17" ht="11.25" customHeight="1">
      <c r="A29" s="98"/>
      <c r="B29" s="553" t="s">
        <v>168</v>
      </c>
      <c r="C29" s="537"/>
      <c r="D29" s="537"/>
      <c r="E29" s="134"/>
      <c r="F29" s="141"/>
      <c r="G29" s="144">
        <v>35058</v>
      </c>
      <c r="H29" s="144"/>
      <c r="I29" s="144">
        <v>30037</v>
      </c>
      <c r="J29" s="144"/>
      <c r="K29" s="144"/>
      <c r="L29" s="144">
        <v>28472</v>
      </c>
      <c r="M29" s="144"/>
      <c r="N29" s="144">
        <v>32240</v>
      </c>
      <c r="O29" s="144"/>
      <c r="P29" s="145"/>
      <c r="Q29" s="221"/>
    </row>
    <row r="30" spans="1:17" ht="11.25" customHeight="1">
      <c r="A30" s="98"/>
      <c r="B30" s="557" t="s">
        <v>169</v>
      </c>
      <c r="C30" s="534"/>
      <c r="D30" s="534"/>
      <c r="E30" s="534"/>
      <c r="F30" s="535"/>
      <c r="G30" s="87">
        <v>0</v>
      </c>
      <c r="H30" s="87"/>
      <c r="I30" s="87"/>
      <c r="J30" s="87"/>
      <c r="K30" s="87"/>
      <c r="L30" s="87"/>
      <c r="M30" s="87"/>
      <c r="N30" s="87">
        <v>32342</v>
      </c>
      <c r="O30" s="87"/>
      <c r="P30" s="121"/>
      <c r="Q30" s="222"/>
    </row>
    <row r="31" spans="1:17" ht="11.25" customHeight="1">
      <c r="A31" s="98"/>
      <c r="B31" s="557" t="s">
        <v>170</v>
      </c>
      <c r="C31" s="534"/>
      <c r="D31" s="534"/>
      <c r="E31" s="85"/>
      <c r="F31" s="101"/>
      <c r="G31" s="87">
        <v>36235</v>
      </c>
      <c r="H31" s="87">
        <v>26645</v>
      </c>
      <c r="I31" s="87">
        <v>30311</v>
      </c>
      <c r="J31" s="87">
        <v>31503</v>
      </c>
      <c r="K31" s="87">
        <v>35298</v>
      </c>
      <c r="L31" s="87">
        <v>28510</v>
      </c>
      <c r="M31" s="87">
        <v>40057</v>
      </c>
      <c r="N31" s="87">
        <v>33053</v>
      </c>
      <c r="O31" s="87">
        <v>33295</v>
      </c>
      <c r="P31" s="121">
        <v>33531</v>
      </c>
      <c r="Q31" s="222"/>
    </row>
    <row r="32" spans="1:17" ht="11.25" customHeight="1">
      <c r="A32" s="99"/>
      <c r="B32" s="574" t="s">
        <v>171</v>
      </c>
      <c r="C32" s="528"/>
      <c r="D32" s="528"/>
      <c r="E32" s="89"/>
      <c r="F32" s="102"/>
      <c r="G32" s="142">
        <v>36844</v>
      </c>
      <c r="H32" s="142">
        <v>26645</v>
      </c>
      <c r="I32" s="142">
        <v>31103</v>
      </c>
      <c r="J32" s="142">
        <v>31503</v>
      </c>
      <c r="K32" s="142">
        <v>35683</v>
      </c>
      <c r="L32" s="142">
        <v>28574</v>
      </c>
      <c r="M32" s="142">
        <v>40237</v>
      </c>
      <c r="N32" s="142">
        <v>33389</v>
      </c>
      <c r="O32" s="142">
        <v>33389</v>
      </c>
      <c r="P32" s="143">
        <v>33542</v>
      </c>
      <c r="Q32" s="223"/>
    </row>
    <row r="33" spans="1:17" ht="11.25" customHeight="1">
      <c r="A33" s="554" t="s">
        <v>196</v>
      </c>
      <c r="B33" s="555"/>
      <c r="C33" s="555"/>
      <c r="D33" s="555"/>
      <c r="E33" s="555"/>
      <c r="F33" s="556"/>
      <c r="G33" s="218"/>
      <c r="H33" s="218"/>
      <c r="I33" s="218"/>
      <c r="J33" s="218"/>
      <c r="K33" s="218"/>
      <c r="L33" s="218"/>
      <c r="M33" s="218"/>
      <c r="N33" s="218"/>
      <c r="O33" s="218"/>
      <c r="P33" s="219"/>
      <c r="Q33" s="220"/>
    </row>
    <row r="34" spans="1:17" ht="11.25" customHeight="1">
      <c r="A34" s="98"/>
      <c r="B34" s="561" t="s">
        <v>172</v>
      </c>
      <c r="C34" s="555"/>
      <c r="D34" s="536" t="s">
        <v>173</v>
      </c>
      <c r="E34" s="537"/>
      <c r="F34" s="560"/>
      <c r="G34" s="390">
        <v>200</v>
      </c>
      <c r="H34" s="390">
        <v>200</v>
      </c>
      <c r="I34" s="390">
        <v>200</v>
      </c>
      <c r="J34" s="390">
        <v>200</v>
      </c>
      <c r="K34" s="390">
        <v>200</v>
      </c>
      <c r="L34" s="390">
        <v>200</v>
      </c>
      <c r="M34" s="391">
        <v>150</v>
      </c>
      <c r="N34" s="390">
        <v>150</v>
      </c>
      <c r="O34" s="390">
        <v>150</v>
      </c>
      <c r="P34" s="392">
        <v>100</v>
      </c>
      <c r="Q34" s="214"/>
    </row>
    <row r="35" spans="1:17" ht="11.25" customHeight="1">
      <c r="A35" s="98"/>
      <c r="B35" s="538"/>
      <c r="C35" s="539"/>
      <c r="D35" s="533" t="s">
        <v>174</v>
      </c>
      <c r="E35" s="534"/>
      <c r="F35" s="535"/>
      <c r="G35" s="86">
        <v>0</v>
      </c>
      <c r="H35" s="86">
        <v>200</v>
      </c>
      <c r="I35" s="86">
        <v>200</v>
      </c>
      <c r="J35" s="86">
        <v>200</v>
      </c>
      <c r="K35" s="86">
        <v>200</v>
      </c>
      <c r="L35" s="86">
        <v>0</v>
      </c>
      <c r="M35" s="381">
        <v>150</v>
      </c>
      <c r="N35" s="86">
        <v>0</v>
      </c>
      <c r="O35" s="86">
        <v>0</v>
      </c>
      <c r="P35" s="123">
        <v>0</v>
      </c>
      <c r="Q35" s="215"/>
    </row>
    <row r="36" spans="1:17" ht="11.25" customHeight="1">
      <c r="A36" s="98"/>
      <c r="B36" s="540"/>
      <c r="C36" s="531"/>
      <c r="D36" s="527" t="s">
        <v>175</v>
      </c>
      <c r="E36" s="528"/>
      <c r="F36" s="529"/>
      <c r="G36" s="387">
        <v>0</v>
      </c>
      <c r="H36" s="387">
        <v>0</v>
      </c>
      <c r="I36" s="387">
        <v>5000</v>
      </c>
      <c r="J36" s="387">
        <v>0</v>
      </c>
      <c r="K36" s="387">
        <v>0</v>
      </c>
      <c r="L36" s="387">
        <v>0</v>
      </c>
      <c r="M36" s="388">
        <v>150</v>
      </c>
      <c r="N36" s="387">
        <v>0</v>
      </c>
      <c r="O36" s="387">
        <v>0</v>
      </c>
      <c r="P36" s="389">
        <v>0</v>
      </c>
      <c r="Q36" s="224"/>
    </row>
    <row r="37" spans="1:17" ht="11.25" customHeight="1">
      <c r="A37" s="98"/>
      <c r="B37" s="593" t="s">
        <v>206</v>
      </c>
      <c r="C37" s="605"/>
      <c r="D37" s="536" t="s">
        <v>176</v>
      </c>
      <c r="E37" s="537"/>
      <c r="F37" s="560"/>
      <c r="G37" s="390">
        <v>6000</v>
      </c>
      <c r="H37" s="390">
        <v>0</v>
      </c>
      <c r="I37" s="390">
        <v>11550</v>
      </c>
      <c r="J37" s="390">
        <v>0</v>
      </c>
      <c r="K37" s="390">
        <v>0</v>
      </c>
      <c r="L37" s="390">
        <v>5250</v>
      </c>
      <c r="M37" s="391">
        <v>12000</v>
      </c>
      <c r="N37" s="390">
        <v>0</v>
      </c>
      <c r="O37" s="390">
        <v>0</v>
      </c>
      <c r="P37" s="392">
        <v>0</v>
      </c>
      <c r="Q37" s="214"/>
    </row>
    <row r="38" spans="1:17" ht="11.25" customHeight="1">
      <c r="A38" s="98"/>
      <c r="B38" s="606"/>
      <c r="C38" s="607"/>
      <c r="D38" s="533" t="s">
        <v>177</v>
      </c>
      <c r="E38" s="534"/>
      <c r="F38" s="535"/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381">
        <v>0</v>
      </c>
      <c r="N38" s="86">
        <v>0</v>
      </c>
      <c r="O38" s="86">
        <v>0</v>
      </c>
      <c r="P38" s="123">
        <v>0</v>
      </c>
      <c r="Q38" s="215"/>
    </row>
    <row r="39" spans="1:17" ht="11.25" customHeight="1">
      <c r="A39" s="98"/>
      <c r="B39" s="608"/>
      <c r="C39" s="609"/>
      <c r="D39" s="527" t="s">
        <v>178</v>
      </c>
      <c r="E39" s="528"/>
      <c r="F39" s="529"/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7">
        <v>0</v>
      </c>
      <c r="N39" s="395">
        <v>0</v>
      </c>
      <c r="O39" s="395">
        <v>0</v>
      </c>
      <c r="P39" s="396">
        <v>0</v>
      </c>
      <c r="Q39" s="212"/>
    </row>
    <row r="40" spans="1:17" ht="11.25" customHeight="1" thickBot="1">
      <c r="A40" s="128"/>
      <c r="B40" s="599" t="s">
        <v>179</v>
      </c>
      <c r="C40" s="600"/>
      <c r="D40" s="600"/>
      <c r="E40" s="600"/>
      <c r="F40" s="601"/>
      <c r="G40" s="129">
        <v>39234</v>
      </c>
      <c r="H40" s="129">
        <v>35947</v>
      </c>
      <c r="I40" s="129">
        <v>35947</v>
      </c>
      <c r="J40" s="129">
        <v>32599</v>
      </c>
      <c r="K40" s="129">
        <v>35705</v>
      </c>
      <c r="L40" s="129">
        <v>38991</v>
      </c>
      <c r="M40" s="129">
        <v>40238</v>
      </c>
      <c r="N40" s="129">
        <v>33390</v>
      </c>
      <c r="O40" s="129">
        <v>33390</v>
      </c>
      <c r="P40" s="130">
        <v>33543</v>
      </c>
      <c r="Q40" s="225"/>
    </row>
    <row r="41" spans="1:17" ht="11.25" customHeight="1">
      <c r="A41" s="564" t="s">
        <v>180</v>
      </c>
      <c r="B41" s="539"/>
      <c r="C41" s="539"/>
      <c r="D41" s="539"/>
      <c r="E41" s="539"/>
      <c r="F41" s="580"/>
      <c r="G41" s="210"/>
      <c r="H41" s="210"/>
      <c r="I41" s="210"/>
      <c r="J41" s="210"/>
      <c r="K41" s="210"/>
      <c r="L41" s="210"/>
      <c r="M41" s="210"/>
      <c r="N41" s="210"/>
      <c r="O41" s="210"/>
      <c r="P41" s="211"/>
      <c r="Q41" s="212"/>
    </row>
    <row r="42" spans="1:17" ht="11.25" customHeight="1">
      <c r="A42" s="98"/>
      <c r="B42" s="597" t="s">
        <v>202</v>
      </c>
      <c r="C42" s="576"/>
      <c r="D42" s="555" t="s">
        <v>3</v>
      </c>
      <c r="E42" s="555"/>
      <c r="F42" s="556"/>
      <c r="G42" s="398">
        <v>134300</v>
      </c>
      <c r="H42" s="399">
        <v>4020</v>
      </c>
      <c r="I42" s="399">
        <v>145843</v>
      </c>
      <c r="J42" s="399">
        <v>3385</v>
      </c>
      <c r="K42" s="399">
        <v>104411</v>
      </c>
      <c r="L42" s="399">
        <v>16075</v>
      </c>
      <c r="M42" s="399">
        <v>58034</v>
      </c>
      <c r="N42" s="399">
        <v>156194</v>
      </c>
      <c r="O42" s="399">
        <v>13010</v>
      </c>
      <c r="P42" s="400">
        <v>592</v>
      </c>
      <c r="Q42" s="371">
        <f aca="true" t="shared" si="1" ref="Q42:Q53">SUM(G42:P42)</f>
        <v>635864</v>
      </c>
    </row>
    <row r="43" spans="1:17" ht="11.25" customHeight="1">
      <c r="A43" s="98"/>
      <c r="B43" s="538"/>
      <c r="C43" s="598"/>
      <c r="D43" s="544"/>
      <c r="E43" s="544"/>
      <c r="F43" s="133" t="s">
        <v>181</v>
      </c>
      <c r="G43" s="401">
        <v>71800</v>
      </c>
      <c r="H43" s="402">
        <v>0</v>
      </c>
      <c r="I43" s="402">
        <v>85074</v>
      </c>
      <c r="J43" s="402">
        <v>0</v>
      </c>
      <c r="K43" s="402">
        <v>65667</v>
      </c>
      <c r="L43" s="402">
        <v>0</v>
      </c>
      <c r="M43" s="402">
        <v>0</v>
      </c>
      <c r="N43" s="402">
        <v>0</v>
      </c>
      <c r="O43" s="402">
        <v>0</v>
      </c>
      <c r="P43" s="403">
        <v>0</v>
      </c>
      <c r="Q43" s="372">
        <f t="shared" si="1"/>
        <v>222541</v>
      </c>
    </row>
    <row r="44" spans="1:17" ht="11.25" customHeight="1">
      <c r="A44" s="98"/>
      <c r="B44" s="538"/>
      <c r="C44" s="598"/>
      <c r="D44" s="569" t="s">
        <v>182</v>
      </c>
      <c r="E44" s="569"/>
      <c r="F44" s="535"/>
      <c r="G44" s="401">
        <v>134300</v>
      </c>
      <c r="H44" s="402">
        <v>3997</v>
      </c>
      <c r="I44" s="402">
        <v>146490</v>
      </c>
      <c r="J44" s="402">
        <v>695</v>
      </c>
      <c r="K44" s="402">
        <v>106477</v>
      </c>
      <c r="L44" s="402">
        <v>16075</v>
      </c>
      <c r="M44" s="402">
        <v>58034</v>
      </c>
      <c r="N44" s="402">
        <v>99937</v>
      </c>
      <c r="O44" s="402">
        <v>13010</v>
      </c>
      <c r="P44" s="403">
        <v>592</v>
      </c>
      <c r="Q44" s="373">
        <f t="shared" si="1"/>
        <v>579607</v>
      </c>
    </row>
    <row r="45" spans="1:17" ht="11.25" customHeight="1">
      <c r="A45" s="98"/>
      <c r="B45" s="538"/>
      <c r="C45" s="598"/>
      <c r="D45" s="543"/>
      <c r="E45" s="570"/>
      <c r="F45" s="133" t="s">
        <v>183</v>
      </c>
      <c r="G45" s="401">
        <v>0</v>
      </c>
      <c r="H45" s="402">
        <v>0</v>
      </c>
      <c r="I45" s="402">
        <v>0</v>
      </c>
      <c r="J45" s="402">
        <v>0</v>
      </c>
      <c r="K45" s="402">
        <v>0</v>
      </c>
      <c r="L45" s="402">
        <v>0</v>
      </c>
      <c r="M45" s="402">
        <v>0</v>
      </c>
      <c r="N45" s="402">
        <v>36713</v>
      </c>
      <c r="O45" s="402">
        <v>0</v>
      </c>
      <c r="P45" s="403">
        <v>0</v>
      </c>
      <c r="Q45" s="373">
        <f t="shared" si="1"/>
        <v>36713</v>
      </c>
    </row>
    <row r="46" spans="1:17" ht="11.25" customHeight="1">
      <c r="A46" s="98"/>
      <c r="B46" s="540"/>
      <c r="C46" s="577"/>
      <c r="D46" s="528" t="s">
        <v>184</v>
      </c>
      <c r="E46" s="528"/>
      <c r="F46" s="529"/>
      <c r="G46" s="404">
        <v>0</v>
      </c>
      <c r="H46" s="405">
        <v>23</v>
      </c>
      <c r="I46" s="405">
        <v>-647</v>
      </c>
      <c r="J46" s="405">
        <v>2690</v>
      </c>
      <c r="K46" s="405">
        <v>-2066</v>
      </c>
      <c r="L46" s="405">
        <v>0</v>
      </c>
      <c r="M46" s="405">
        <v>0</v>
      </c>
      <c r="N46" s="405">
        <v>56257</v>
      </c>
      <c r="O46" s="405">
        <v>0</v>
      </c>
      <c r="P46" s="406">
        <v>0</v>
      </c>
      <c r="Q46" s="374">
        <f t="shared" si="1"/>
        <v>56257</v>
      </c>
    </row>
    <row r="47" spans="1:17" ht="11.25" customHeight="1">
      <c r="A47" s="98"/>
      <c r="B47" s="593" t="s">
        <v>203</v>
      </c>
      <c r="C47" s="594"/>
      <c r="D47" s="539" t="s">
        <v>3</v>
      </c>
      <c r="E47" s="539"/>
      <c r="F47" s="580"/>
      <c r="G47" s="407">
        <v>2620769</v>
      </c>
      <c r="H47" s="408">
        <v>186346</v>
      </c>
      <c r="I47" s="408">
        <v>6014183</v>
      </c>
      <c r="J47" s="408">
        <v>112827</v>
      </c>
      <c r="K47" s="408">
        <v>1594946</v>
      </c>
      <c r="L47" s="408">
        <v>1019350</v>
      </c>
      <c r="M47" s="408">
        <v>405495</v>
      </c>
      <c r="N47" s="408">
        <v>4420967</v>
      </c>
      <c r="O47" s="408">
        <v>404549</v>
      </c>
      <c r="P47" s="409">
        <v>42410</v>
      </c>
      <c r="Q47" s="371">
        <f t="shared" si="1"/>
        <v>16821842</v>
      </c>
    </row>
    <row r="48" spans="1:17" ht="11.25" customHeight="1">
      <c r="A48" s="98"/>
      <c r="B48" s="595"/>
      <c r="C48" s="596"/>
      <c r="D48" s="544"/>
      <c r="E48" s="570"/>
      <c r="F48" s="133" t="s">
        <v>181</v>
      </c>
      <c r="G48" s="401">
        <v>418978</v>
      </c>
      <c r="H48" s="402">
        <v>0</v>
      </c>
      <c r="I48" s="402">
        <v>355985</v>
      </c>
      <c r="J48" s="402">
        <v>0</v>
      </c>
      <c r="K48" s="402">
        <v>968283</v>
      </c>
      <c r="L48" s="402">
        <v>0</v>
      </c>
      <c r="M48" s="402">
        <v>0</v>
      </c>
      <c r="N48" s="402">
        <v>582335</v>
      </c>
      <c r="O48" s="402">
        <v>0</v>
      </c>
      <c r="P48" s="403">
        <v>0</v>
      </c>
      <c r="Q48" s="373">
        <f t="shared" si="1"/>
        <v>2325581</v>
      </c>
    </row>
    <row r="49" spans="1:17" ht="11.25" customHeight="1">
      <c r="A49" s="98"/>
      <c r="B49" s="595"/>
      <c r="C49" s="596"/>
      <c r="D49" s="539" t="s">
        <v>182</v>
      </c>
      <c r="E49" s="539"/>
      <c r="F49" s="580"/>
      <c r="G49" s="401">
        <v>2749447</v>
      </c>
      <c r="H49" s="402">
        <v>170061</v>
      </c>
      <c r="I49" s="402">
        <v>5949707</v>
      </c>
      <c r="J49" s="402">
        <v>92690</v>
      </c>
      <c r="K49" s="402">
        <v>1473806</v>
      </c>
      <c r="L49" s="402">
        <v>1019350</v>
      </c>
      <c r="M49" s="402">
        <v>402614</v>
      </c>
      <c r="N49" s="402">
        <v>4364710</v>
      </c>
      <c r="O49" s="402">
        <v>404549</v>
      </c>
      <c r="P49" s="403">
        <v>42410</v>
      </c>
      <c r="Q49" s="373">
        <f t="shared" si="1"/>
        <v>16669344</v>
      </c>
    </row>
    <row r="50" spans="1:17" ht="11.25" customHeight="1">
      <c r="A50" s="98"/>
      <c r="B50" s="595"/>
      <c r="C50" s="596"/>
      <c r="D50" s="544"/>
      <c r="E50" s="544"/>
      <c r="F50" s="133" t="s">
        <v>183</v>
      </c>
      <c r="G50" s="401">
        <v>0</v>
      </c>
      <c r="H50" s="402">
        <v>0</v>
      </c>
      <c r="I50" s="402">
        <v>0</v>
      </c>
      <c r="J50" s="402">
        <v>0</v>
      </c>
      <c r="K50" s="402">
        <v>0</v>
      </c>
      <c r="L50" s="402">
        <v>500</v>
      </c>
      <c r="M50" s="402">
        <v>0</v>
      </c>
      <c r="N50" s="402">
        <v>694209</v>
      </c>
      <c r="O50" s="402">
        <v>0</v>
      </c>
      <c r="P50" s="403">
        <v>0</v>
      </c>
      <c r="Q50" s="373">
        <f t="shared" si="1"/>
        <v>694709</v>
      </c>
    </row>
    <row r="51" spans="1:17" ht="11.25" customHeight="1">
      <c r="A51" s="98"/>
      <c r="B51" s="540"/>
      <c r="C51" s="577"/>
      <c r="D51" s="531" t="s">
        <v>184</v>
      </c>
      <c r="E51" s="531"/>
      <c r="F51" s="532"/>
      <c r="G51" s="404">
        <v>-128678</v>
      </c>
      <c r="H51" s="405">
        <v>16285</v>
      </c>
      <c r="I51" s="405">
        <v>64476</v>
      </c>
      <c r="J51" s="405">
        <v>20137</v>
      </c>
      <c r="K51" s="405">
        <v>121140</v>
      </c>
      <c r="L51" s="405">
        <v>0</v>
      </c>
      <c r="M51" s="405">
        <v>2881</v>
      </c>
      <c r="N51" s="405">
        <v>56257</v>
      </c>
      <c r="O51" s="405">
        <v>0</v>
      </c>
      <c r="P51" s="406">
        <v>0</v>
      </c>
      <c r="Q51" s="374">
        <f t="shared" si="1"/>
        <v>152498</v>
      </c>
    </row>
    <row r="52" spans="1:17" ht="11.25" customHeight="1">
      <c r="A52" s="98"/>
      <c r="B52" s="561" t="s">
        <v>185</v>
      </c>
      <c r="C52" s="576"/>
      <c r="D52" s="537" t="s">
        <v>186</v>
      </c>
      <c r="E52" s="537"/>
      <c r="F52" s="560"/>
      <c r="G52" s="407">
        <v>412</v>
      </c>
      <c r="H52" s="408">
        <v>22</v>
      </c>
      <c r="I52" s="408">
        <v>277</v>
      </c>
      <c r="J52" s="408">
        <v>64</v>
      </c>
      <c r="K52" s="408">
        <v>305</v>
      </c>
      <c r="L52" s="408">
        <v>181</v>
      </c>
      <c r="M52" s="408">
        <v>369</v>
      </c>
      <c r="N52" s="408">
        <v>1711</v>
      </c>
      <c r="O52" s="408">
        <v>51</v>
      </c>
      <c r="P52" s="409">
        <v>20</v>
      </c>
      <c r="Q52" s="371">
        <f t="shared" si="1"/>
        <v>3412</v>
      </c>
    </row>
    <row r="53" spans="1:17" ht="11.25" customHeight="1">
      <c r="A53" s="99"/>
      <c r="B53" s="540"/>
      <c r="C53" s="577"/>
      <c r="D53" s="531" t="s">
        <v>187</v>
      </c>
      <c r="E53" s="531"/>
      <c r="F53" s="532"/>
      <c r="G53" s="404">
        <v>1887</v>
      </c>
      <c r="H53" s="405">
        <v>1597</v>
      </c>
      <c r="I53" s="405">
        <v>7201</v>
      </c>
      <c r="J53" s="405">
        <v>593</v>
      </c>
      <c r="K53" s="405">
        <v>1693</v>
      </c>
      <c r="L53" s="405">
        <v>3704</v>
      </c>
      <c r="M53" s="405">
        <v>285</v>
      </c>
      <c r="N53" s="405">
        <v>13023</v>
      </c>
      <c r="O53" s="405">
        <v>1579</v>
      </c>
      <c r="P53" s="406">
        <v>280</v>
      </c>
      <c r="Q53" s="375">
        <f t="shared" si="1"/>
        <v>31842</v>
      </c>
    </row>
    <row r="54" spans="1:17" ht="11.25" customHeight="1">
      <c r="A54" s="554" t="s">
        <v>197</v>
      </c>
      <c r="B54" s="555"/>
      <c r="C54" s="555"/>
      <c r="D54" s="555"/>
      <c r="E54" s="11"/>
      <c r="F54" s="100"/>
      <c r="G54" s="410"/>
      <c r="H54" s="411"/>
      <c r="I54" s="411"/>
      <c r="J54" s="411"/>
      <c r="K54" s="411"/>
      <c r="L54" s="411"/>
      <c r="M54" s="411"/>
      <c r="N54" s="411"/>
      <c r="O54" s="411"/>
      <c r="P54" s="412"/>
      <c r="Q54" s="376"/>
    </row>
    <row r="55" spans="1:17" ht="11.25" customHeight="1">
      <c r="A55" s="98"/>
      <c r="B55" s="571" t="s">
        <v>204</v>
      </c>
      <c r="C55" s="572"/>
      <c r="D55" s="555" t="s">
        <v>3</v>
      </c>
      <c r="E55" s="555"/>
      <c r="F55" s="556"/>
      <c r="G55" s="407">
        <v>144010</v>
      </c>
      <c r="H55" s="408">
        <v>3651</v>
      </c>
      <c r="I55" s="408">
        <v>143190</v>
      </c>
      <c r="J55" s="408">
        <v>3544</v>
      </c>
      <c r="K55" s="408">
        <v>104640</v>
      </c>
      <c r="L55" s="408">
        <v>19152</v>
      </c>
      <c r="M55" s="408">
        <v>59875</v>
      </c>
      <c r="N55" s="408">
        <v>25657</v>
      </c>
      <c r="O55" s="408">
        <v>4085</v>
      </c>
      <c r="P55" s="409">
        <v>550</v>
      </c>
      <c r="Q55" s="371">
        <f aca="true" t="shared" si="2" ref="Q55:Q66">SUM(G55:P55)</f>
        <v>508354</v>
      </c>
    </row>
    <row r="56" spans="1:17" ht="11.25" customHeight="1">
      <c r="A56" s="98"/>
      <c r="B56" s="557"/>
      <c r="C56" s="573"/>
      <c r="D56" s="544"/>
      <c r="E56" s="544"/>
      <c r="F56" s="133" t="s">
        <v>181</v>
      </c>
      <c r="G56" s="401">
        <v>73478</v>
      </c>
      <c r="H56" s="402">
        <v>0</v>
      </c>
      <c r="I56" s="402">
        <v>83929</v>
      </c>
      <c r="J56" s="402">
        <v>0</v>
      </c>
      <c r="K56" s="402">
        <v>64620</v>
      </c>
      <c r="L56" s="402">
        <v>0</v>
      </c>
      <c r="M56" s="402">
        <v>0</v>
      </c>
      <c r="N56" s="402">
        <v>14000</v>
      </c>
      <c r="O56" s="402">
        <v>0</v>
      </c>
      <c r="P56" s="403">
        <v>0</v>
      </c>
      <c r="Q56" s="373">
        <f t="shared" si="2"/>
        <v>236027</v>
      </c>
    </row>
    <row r="57" spans="1:17" ht="11.25" customHeight="1">
      <c r="A57" s="98"/>
      <c r="B57" s="557"/>
      <c r="C57" s="573"/>
      <c r="D57" s="569" t="s">
        <v>182</v>
      </c>
      <c r="E57" s="569"/>
      <c r="F57" s="535"/>
      <c r="G57" s="401">
        <v>134035</v>
      </c>
      <c r="H57" s="402">
        <v>3902</v>
      </c>
      <c r="I57" s="402">
        <v>144448</v>
      </c>
      <c r="J57" s="402">
        <v>627</v>
      </c>
      <c r="K57" s="402">
        <v>106216</v>
      </c>
      <c r="L57" s="402">
        <v>4088</v>
      </c>
      <c r="M57" s="402">
        <v>59875</v>
      </c>
      <c r="N57" s="402">
        <v>17908</v>
      </c>
      <c r="O57" s="402">
        <v>12887</v>
      </c>
      <c r="P57" s="403">
        <v>579</v>
      </c>
      <c r="Q57" s="373">
        <f t="shared" si="2"/>
        <v>484565</v>
      </c>
    </row>
    <row r="58" spans="1:17" ht="11.25" customHeight="1">
      <c r="A58" s="98"/>
      <c r="B58" s="557"/>
      <c r="C58" s="573"/>
      <c r="D58" s="543"/>
      <c r="E58" s="570"/>
      <c r="F58" s="133" t="s">
        <v>183</v>
      </c>
      <c r="G58" s="401">
        <v>0</v>
      </c>
      <c r="H58" s="402">
        <v>0</v>
      </c>
      <c r="I58" s="402">
        <v>0</v>
      </c>
      <c r="J58" s="402">
        <v>0</v>
      </c>
      <c r="K58" s="402">
        <v>0</v>
      </c>
      <c r="L58" s="402">
        <v>0</v>
      </c>
      <c r="M58" s="402">
        <v>0</v>
      </c>
      <c r="N58" s="402">
        <v>0</v>
      </c>
      <c r="O58" s="402">
        <v>0</v>
      </c>
      <c r="P58" s="403">
        <v>0</v>
      </c>
      <c r="Q58" s="373">
        <f t="shared" si="2"/>
        <v>0</v>
      </c>
    </row>
    <row r="59" spans="1:17" ht="11.25" customHeight="1">
      <c r="A59" s="98"/>
      <c r="B59" s="574"/>
      <c r="C59" s="575"/>
      <c r="D59" s="528" t="s">
        <v>184</v>
      </c>
      <c r="E59" s="528"/>
      <c r="F59" s="529"/>
      <c r="G59" s="404">
        <v>9975</v>
      </c>
      <c r="H59" s="405">
        <v>-251</v>
      </c>
      <c r="I59" s="405">
        <v>-1258</v>
      </c>
      <c r="J59" s="405">
        <v>2917</v>
      </c>
      <c r="K59" s="405">
        <v>-1576</v>
      </c>
      <c r="L59" s="405">
        <v>15064</v>
      </c>
      <c r="M59" s="405">
        <v>0</v>
      </c>
      <c r="N59" s="405">
        <v>7749</v>
      </c>
      <c r="O59" s="405">
        <v>-8802</v>
      </c>
      <c r="P59" s="406">
        <v>-29</v>
      </c>
      <c r="Q59" s="374">
        <f t="shared" si="2"/>
        <v>23789</v>
      </c>
    </row>
    <row r="60" spans="1:17" ht="11.25" customHeight="1">
      <c r="A60" s="98"/>
      <c r="B60" s="583" t="s">
        <v>203</v>
      </c>
      <c r="C60" s="584"/>
      <c r="D60" s="539" t="s">
        <v>3</v>
      </c>
      <c r="E60" s="539"/>
      <c r="F60" s="580"/>
      <c r="G60" s="407">
        <v>2612911</v>
      </c>
      <c r="H60" s="408">
        <v>328249</v>
      </c>
      <c r="I60" s="408">
        <v>5602831</v>
      </c>
      <c r="J60" s="408">
        <v>208048</v>
      </c>
      <c r="K60" s="408">
        <v>1552596</v>
      </c>
      <c r="L60" s="408">
        <v>1463358</v>
      </c>
      <c r="M60" s="408">
        <v>335901</v>
      </c>
      <c r="N60" s="408">
        <v>3858474</v>
      </c>
      <c r="O60" s="408">
        <v>346486</v>
      </c>
      <c r="P60" s="409">
        <v>39182</v>
      </c>
      <c r="Q60" s="371">
        <f t="shared" si="2"/>
        <v>16348036</v>
      </c>
    </row>
    <row r="61" spans="1:17" ht="11.25" customHeight="1">
      <c r="A61" s="98"/>
      <c r="B61" s="585"/>
      <c r="C61" s="586"/>
      <c r="D61" s="544"/>
      <c r="E61" s="570"/>
      <c r="F61" s="133" t="s">
        <v>181</v>
      </c>
      <c r="G61" s="401">
        <v>529041</v>
      </c>
      <c r="H61" s="402">
        <v>0</v>
      </c>
      <c r="I61" s="402">
        <v>355177</v>
      </c>
      <c r="J61" s="402">
        <v>0</v>
      </c>
      <c r="K61" s="402">
        <v>969734</v>
      </c>
      <c r="L61" s="402">
        <v>235855</v>
      </c>
      <c r="M61" s="402">
        <v>0</v>
      </c>
      <c r="N61" s="402">
        <v>1558265</v>
      </c>
      <c r="O61" s="402">
        <v>0</v>
      </c>
      <c r="P61" s="403">
        <v>0</v>
      </c>
      <c r="Q61" s="373">
        <f t="shared" si="2"/>
        <v>3648072</v>
      </c>
    </row>
    <row r="62" spans="1:17" ht="11.25" customHeight="1">
      <c r="A62" s="98"/>
      <c r="B62" s="585"/>
      <c r="C62" s="586"/>
      <c r="D62" s="539" t="s">
        <v>182</v>
      </c>
      <c r="E62" s="539"/>
      <c r="F62" s="580"/>
      <c r="G62" s="401">
        <v>2634958</v>
      </c>
      <c r="H62" s="402">
        <v>155784</v>
      </c>
      <c r="I62" s="402">
        <v>5953740</v>
      </c>
      <c r="J62" s="402">
        <v>98343</v>
      </c>
      <c r="K62" s="402">
        <v>1510681</v>
      </c>
      <c r="L62" s="402">
        <v>1075039</v>
      </c>
      <c r="M62" s="402">
        <v>335901</v>
      </c>
      <c r="N62" s="402">
        <v>3791169</v>
      </c>
      <c r="O62" s="402">
        <v>403745</v>
      </c>
      <c r="P62" s="403">
        <v>41274</v>
      </c>
      <c r="Q62" s="373">
        <f t="shared" si="2"/>
        <v>16000634</v>
      </c>
    </row>
    <row r="63" spans="1:17" ht="11.25" customHeight="1">
      <c r="A63" s="98"/>
      <c r="B63" s="585"/>
      <c r="C63" s="586"/>
      <c r="D63" s="544"/>
      <c r="E63" s="544"/>
      <c r="F63" s="133" t="s">
        <v>183</v>
      </c>
      <c r="G63" s="401">
        <v>0</v>
      </c>
      <c r="H63" s="402">
        <v>0</v>
      </c>
      <c r="I63" s="402">
        <v>120061</v>
      </c>
      <c r="J63" s="402">
        <v>0</v>
      </c>
      <c r="K63" s="402">
        <v>0</v>
      </c>
      <c r="L63" s="402">
        <v>0</v>
      </c>
      <c r="M63" s="402">
        <v>0</v>
      </c>
      <c r="N63" s="402">
        <v>0</v>
      </c>
      <c r="O63" s="402">
        <v>0</v>
      </c>
      <c r="P63" s="403">
        <v>0</v>
      </c>
      <c r="Q63" s="373">
        <f t="shared" si="2"/>
        <v>120061</v>
      </c>
    </row>
    <row r="64" spans="1:17" ht="11.25" customHeight="1">
      <c r="A64" s="98"/>
      <c r="B64" s="587"/>
      <c r="C64" s="588"/>
      <c r="D64" s="531" t="s">
        <v>184</v>
      </c>
      <c r="E64" s="531"/>
      <c r="F64" s="532"/>
      <c r="G64" s="404">
        <v>-22047</v>
      </c>
      <c r="H64" s="405">
        <v>172465</v>
      </c>
      <c r="I64" s="405">
        <v>-350909</v>
      </c>
      <c r="J64" s="405">
        <v>109705</v>
      </c>
      <c r="K64" s="405">
        <v>41915</v>
      </c>
      <c r="L64" s="405">
        <v>388319</v>
      </c>
      <c r="M64" s="405">
        <v>0</v>
      </c>
      <c r="N64" s="405">
        <v>67305</v>
      </c>
      <c r="O64" s="405">
        <v>-57259</v>
      </c>
      <c r="P64" s="406">
        <v>-2092</v>
      </c>
      <c r="Q64" s="374">
        <f t="shared" si="2"/>
        <v>347402</v>
      </c>
    </row>
    <row r="65" spans="1:17" ht="11.25" customHeight="1">
      <c r="A65" s="98"/>
      <c r="B65" s="561" t="s">
        <v>185</v>
      </c>
      <c r="C65" s="576"/>
      <c r="D65" s="537" t="s">
        <v>186</v>
      </c>
      <c r="E65" s="537"/>
      <c r="F65" s="560"/>
      <c r="G65" s="407">
        <v>422</v>
      </c>
      <c r="H65" s="408">
        <v>22</v>
      </c>
      <c r="I65" s="408">
        <v>277</v>
      </c>
      <c r="J65" s="408">
        <v>64</v>
      </c>
      <c r="K65" s="408">
        <v>305</v>
      </c>
      <c r="L65" s="408">
        <v>181</v>
      </c>
      <c r="M65" s="408">
        <v>453</v>
      </c>
      <c r="N65" s="408">
        <v>733</v>
      </c>
      <c r="O65" s="408">
        <v>94</v>
      </c>
      <c r="P65" s="409">
        <v>7</v>
      </c>
      <c r="Q65" s="372">
        <f t="shared" si="2"/>
        <v>2558</v>
      </c>
    </row>
    <row r="66" spans="1:17" ht="11.25" customHeight="1" thickBot="1">
      <c r="A66" s="128"/>
      <c r="B66" s="581"/>
      <c r="C66" s="582"/>
      <c r="D66" s="578" t="s">
        <v>187</v>
      </c>
      <c r="E66" s="559"/>
      <c r="F66" s="579"/>
      <c r="G66" s="413">
        <v>2041</v>
      </c>
      <c r="H66" s="414">
        <v>1534</v>
      </c>
      <c r="I66" s="414">
        <v>6439</v>
      </c>
      <c r="J66" s="414">
        <v>584</v>
      </c>
      <c r="K66" s="414">
        <v>1486</v>
      </c>
      <c r="L66" s="414">
        <v>3666</v>
      </c>
      <c r="M66" s="414">
        <v>308</v>
      </c>
      <c r="N66" s="414">
        <v>8954</v>
      </c>
      <c r="O66" s="414">
        <v>2365</v>
      </c>
      <c r="P66" s="415">
        <v>240</v>
      </c>
      <c r="Q66" s="377">
        <f t="shared" si="2"/>
        <v>27617</v>
      </c>
    </row>
    <row r="67" spans="1:17" ht="11.25" customHeight="1">
      <c r="A67" s="564" t="s">
        <v>188</v>
      </c>
      <c r="B67" s="539"/>
      <c r="C67" s="539"/>
      <c r="D67" s="539"/>
      <c r="E67" s="539"/>
      <c r="F67" s="580"/>
      <c r="G67" s="226"/>
      <c r="H67" s="226"/>
      <c r="I67" s="226"/>
      <c r="J67" s="226"/>
      <c r="K67" s="226"/>
      <c r="L67" s="226"/>
      <c r="M67" s="226"/>
      <c r="N67" s="226"/>
      <c r="O67" s="226"/>
      <c r="P67" s="227"/>
      <c r="Q67" s="228"/>
    </row>
    <row r="68" spans="1:17" ht="11.25" customHeight="1">
      <c r="A68" s="98"/>
      <c r="B68" s="553" t="s">
        <v>189</v>
      </c>
      <c r="C68" s="537"/>
      <c r="D68" s="537"/>
      <c r="E68" s="138"/>
      <c r="F68" s="139"/>
      <c r="G68" s="146">
        <v>36839</v>
      </c>
      <c r="H68" s="146"/>
      <c r="I68" s="146"/>
      <c r="J68" s="146"/>
      <c r="K68" s="146"/>
      <c r="L68" s="146">
        <v>28611</v>
      </c>
      <c r="M68" s="146">
        <v>40238</v>
      </c>
      <c r="N68" s="146">
        <v>33390</v>
      </c>
      <c r="O68" s="146">
        <v>33390</v>
      </c>
      <c r="P68" s="147"/>
      <c r="Q68" s="229"/>
    </row>
    <row r="69" spans="1:17" ht="11.25" customHeight="1">
      <c r="A69" s="98"/>
      <c r="B69" s="557" t="s">
        <v>190</v>
      </c>
      <c r="C69" s="534"/>
      <c r="D69" s="534"/>
      <c r="E69" s="85"/>
      <c r="F69" s="101"/>
      <c r="G69" s="88" t="s">
        <v>195</v>
      </c>
      <c r="H69" s="88"/>
      <c r="I69" s="88"/>
      <c r="J69" s="88"/>
      <c r="K69" s="88"/>
      <c r="L69" s="88" t="s">
        <v>80</v>
      </c>
      <c r="M69" s="88" t="s">
        <v>80</v>
      </c>
      <c r="N69" s="88" t="s">
        <v>80</v>
      </c>
      <c r="O69" s="88" t="s">
        <v>80</v>
      </c>
      <c r="P69" s="122"/>
      <c r="Q69" s="215"/>
    </row>
    <row r="70" spans="1:17" ht="11.25" customHeight="1" thickBot="1">
      <c r="A70" s="128"/>
      <c r="B70" s="558" t="s">
        <v>191</v>
      </c>
      <c r="C70" s="559"/>
      <c r="D70" s="559"/>
      <c r="E70" s="104"/>
      <c r="F70" s="105"/>
      <c r="G70" s="393">
        <v>16176</v>
      </c>
      <c r="H70" s="393">
        <v>0</v>
      </c>
      <c r="I70" s="393">
        <v>0</v>
      </c>
      <c r="J70" s="393">
        <v>0</v>
      </c>
      <c r="K70" s="393">
        <v>0</v>
      </c>
      <c r="L70" s="393">
        <v>2149</v>
      </c>
      <c r="M70" s="393">
        <v>932</v>
      </c>
      <c r="N70" s="393">
        <v>224</v>
      </c>
      <c r="O70" s="393">
        <v>44</v>
      </c>
      <c r="P70" s="131"/>
      <c r="Q70" s="132">
        <f>SUM(G70:P70)</f>
        <v>19525</v>
      </c>
    </row>
    <row r="71" spans="1:17" ht="11.25" customHeight="1">
      <c r="A71" s="603" t="s">
        <v>205</v>
      </c>
      <c r="B71" s="590" t="s">
        <v>192</v>
      </c>
      <c r="C71" s="591"/>
      <c r="D71" s="591"/>
      <c r="E71" s="591"/>
      <c r="F71" s="592"/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/>
      <c r="N71" s="135">
        <v>0</v>
      </c>
      <c r="O71" s="135">
        <v>0</v>
      </c>
      <c r="P71" s="136">
        <v>0</v>
      </c>
      <c r="Q71" s="137">
        <f>SUM(G71:P71)</f>
        <v>0</v>
      </c>
    </row>
    <row r="72" spans="1:17" ht="11.25" customHeight="1">
      <c r="A72" s="603"/>
      <c r="B72" s="557" t="s">
        <v>193</v>
      </c>
      <c r="C72" s="534"/>
      <c r="D72" s="534"/>
      <c r="E72" s="534"/>
      <c r="F72" s="535"/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/>
      <c r="N72" s="86">
        <v>0</v>
      </c>
      <c r="O72" s="86">
        <v>0</v>
      </c>
      <c r="P72" s="123">
        <v>0</v>
      </c>
      <c r="Q72" s="118">
        <f>SUM(G72:P72)</f>
        <v>0</v>
      </c>
    </row>
    <row r="73" spans="1:17" ht="11.25" customHeight="1" thickBot="1">
      <c r="A73" s="604"/>
      <c r="B73" s="191" t="s">
        <v>194</v>
      </c>
      <c r="C73" s="104"/>
      <c r="D73" s="104"/>
      <c r="E73" s="104"/>
      <c r="F73" s="105"/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/>
      <c r="N73" s="124">
        <v>0</v>
      </c>
      <c r="O73" s="124">
        <v>0</v>
      </c>
      <c r="P73" s="125">
        <v>0</v>
      </c>
      <c r="Q73" s="119">
        <f>SUM(G73:P73)</f>
        <v>0</v>
      </c>
    </row>
  </sheetData>
  <sheetProtection/>
  <mergeCells count="86">
    <mergeCell ref="B9:C9"/>
    <mergeCell ref="A71:A73"/>
    <mergeCell ref="B31:D31"/>
    <mergeCell ref="B32:D32"/>
    <mergeCell ref="B69:D69"/>
    <mergeCell ref="B37:C39"/>
    <mergeCell ref="B51:C51"/>
    <mergeCell ref="D61:E61"/>
    <mergeCell ref="A41:F41"/>
    <mergeCell ref="D36:F36"/>
    <mergeCell ref="A22:D22"/>
    <mergeCell ref="B23:D23"/>
    <mergeCell ref="B47:C50"/>
    <mergeCell ref="B42:C46"/>
    <mergeCell ref="D47:F47"/>
    <mergeCell ref="D49:F49"/>
    <mergeCell ref="D39:F39"/>
    <mergeCell ref="B40:F40"/>
    <mergeCell ref="A27:F27"/>
    <mergeCell ref="A28:D28"/>
    <mergeCell ref="D37:F37"/>
    <mergeCell ref="D38:F38"/>
    <mergeCell ref="A1:K1"/>
    <mergeCell ref="B72:F72"/>
    <mergeCell ref="D55:F55"/>
    <mergeCell ref="D57:F57"/>
    <mergeCell ref="B68:D68"/>
    <mergeCell ref="B70:D70"/>
    <mergeCell ref="B71:F71"/>
    <mergeCell ref="D65:F65"/>
    <mergeCell ref="D66:F66"/>
    <mergeCell ref="A67:F67"/>
    <mergeCell ref="D60:F60"/>
    <mergeCell ref="D62:F62"/>
    <mergeCell ref="D64:F64"/>
    <mergeCell ref="B65:C65"/>
    <mergeCell ref="B66:C66"/>
    <mergeCell ref="B60:C64"/>
    <mergeCell ref="D63:E63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51:F51"/>
    <mergeCell ref="D50:E50"/>
    <mergeCell ref="D42:F42"/>
    <mergeCell ref="D44:F44"/>
    <mergeCell ref="D46:F46"/>
    <mergeCell ref="D45:E45"/>
    <mergeCell ref="D48:E48"/>
    <mergeCell ref="D43:E43"/>
    <mergeCell ref="D34:F34"/>
    <mergeCell ref="D35:F35"/>
    <mergeCell ref="B35:C36"/>
    <mergeCell ref="B34:C34"/>
    <mergeCell ref="B14:C14"/>
    <mergeCell ref="A15:D15"/>
    <mergeCell ref="B16:C16"/>
    <mergeCell ref="D20:F20"/>
    <mergeCell ref="D18:E19"/>
    <mergeCell ref="D17:E17"/>
    <mergeCell ref="N4:P4"/>
    <mergeCell ref="N5:P5"/>
    <mergeCell ref="H5:K5"/>
    <mergeCell ref="H4:K4"/>
    <mergeCell ref="B29:D29"/>
    <mergeCell ref="A33:F33"/>
    <mergeCell ref="B24:D24"/>
    <mergeCell ref="B25:D25"/>
    <mergeCell ref="B30:F30"/>
    <mergeCell ref="B26:C26"/>
    <mergeCell ref="D21:F21"/>
    <mergeCell ref="A7:F7"/>
    <mergeCell ref="B11:F11"/>
    <mergeCell ref="B12:F12"/>
    <mergeCell ref="D9:F9"/>
    <mergeCell ref="D10:F10"/>
    <mergeCell ref="B8:C8"/>
    <mergeCell ref="B17:C21"/>
    <mergeCell ref="B13:C13"/>
    <mergeCell ref="B10:C10"/>
  </mergeCells>
  <printOptions horizontalCentered="1" verticalCentered="1"/>
  <pageMargins left="0.7874015748031497" right="0.7874015748031497" top="0.35433070866141736" bottom="0.4724409448818898" header="0.3937007874015748" footer="0.1968503937007874"/>
  <pageSetup errors="blank" horizontalDpi="300" verticalDpi="300" orientation="landscape" paperSize="9" scale="70" r:id="rId2"/>
  <headerFooter alignWithMargins="0">
    <oddFooter>&amp;C&amp;"ＭＳ Ｐゴシック,太字"&amp;16 10　駐車場事業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95"/>
  <sheetViews>
    <sheetView showZeros="0" view="pageBreakPreview" zoomScale="75" zoomScaleSheetLayoutView="75" zoomScalePageLayoutView="0" workbookViewId="0" topLeftCell="A1">
      <pane xSplit="6" ySplit="3" topLeftCell="G4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S26" sqref="S26"/>
    </sheetView>
  </sheetViews>
  <sheetFormatPr defaultColWidth="9.00390625" defaultRowHeight="13.5"/>
  <cols>
    <col min="1" max="1" width="6.625" style="18" customWidth="1"/>
    <col min="2" max="2" width="4.50390625" style="18" customWidth="1"/>
    <col min="3" max="3" width="4.375" style="18" customWidth="1"/>
    <col min="4" max="4" width="4.875" style="18" customWidth="1"/>
    <col min="5" max="5" width="9.00390625" style="18" customWidth="1"/>
    <col min="6" max="6" width="14.875" style="18" customWidth="1"/>
    <col min="7" max="12" width="12.75390625" style="235" customWidth="1"/>
    <col min="13" max="55" width="10.625" style="18" customWidth="1"/>
    <col min="56" max="16384" width="9.00390625" style="18" customWidth="1"/>
  </cols>
  <sheetData>
    <row r="1" spans="1:12" s="238" customFormat="1" ht="18" thickBot="1">
      <c r="A1" s="12" t="s">
        <v>31</v>
      </c>
      <c r="C1" s="239"/>
      <c r="D1" s="239"/>
      <c r="E1" s="239"/>
      <c r="F1" s="239"/>
      <c r="G1" s="240"/>
      <c r="H1" s="240"/>
      <c r="I1" s="240"/>
      <c r="J1" s="240"/>
      <c r="K1" s="240"/>
      <c r="L1" s="241" t="s">
        <v>5</v>
      </c>
    </row>
    <row r="2" spans="1:12" s="238" customFormat="1" ht="13.5">
      <c r="A2" s="242"/>
      <c r="B2" s="243"/>
      <c r="C2" s="243"/>
      <c r="D2" s="243"/>
      <c r="E2" s="243"/>
      <c r="F2" s="244" t="s">
        <v>32</v>
      </c>
      <c r="G2" s="309" t="s">
        <v>33</v>
      </c>
      <c r="H2" s="310" t="s">
        <v>34</v>
      </c>
      <c r="I2" s="310" t="s">
        <v>35</v>
      </c>
      <c r="J2" s="310" t="s">
        <v>244</v>
      </c>
      <c r="K2" s="311" t="s">
        <v>36</v>
      </c>
      <c r="L2" s="610" t="s">
        <v>4</v>
      </c>
    </row>
    <row r="3" spans="1:12" s="238" customFormat="1" ht="14.25" thickBot="1">
      <c r="A3" s="245"/>
      <c r="B3" s="246" t="s">
        <v>37</v>
      </c>
      <c r="C3" s="246"/>
      <c r="D3" s="246"/>
      <c r="E3" s="246"/>
      <c r="F3" s="247"/>
      <c r="G3" s="248" t="s">
        <v>0</v>
      </c>
      <c r="H3" s="249" t="s">
        <v>1</v>
      </c>
      <c r="I3" s="249" t="s">
        <v>2</v>
      </c>
      <c r="J3" s="249" t="s">
        <v>245</v>
      </c>
      <c r="K3" s="250" t="s">
        <v>6</v>
      </c>
      <c r="L3" s="611"/>
    </row>
    <row r="4" spans="1:12" s="238" customFormat="1" ht="13.5">
      <c r="A4" s="251" t="s">
        <v>38</v>
      </c>
      <c r="B4" s="239"/>
      <c r="C4" s="239"/>
      <c r="D4" s="239"/>
      <c r="E4" s="239"/>
      <c r="F4" s="252"/>
      <c r="G4" s="253"/>
      <c r="H4" s="254"/>
      <c r="I4" s="254"/>
      <c r="J4" s="254"/>
      <c r="K4" s="255"/>
      <c r="L4" s="312"/>
    </row>
    <row r="5" spans="1:12" s="240" customFormat="1" ht="13.5">
      <c r="A5" s="256"/>
      <c r="B5" s="257" t="s">
        <v>39</v>
      </c>
      <c r="C5" s="258"/>
      <c r="D5" s="258"/>
      <c r="E5" s="258"/>
      <c r="F5" s="259"/>
      <c r="G5" s="422">
        <v>86690</v>
      </c>
      <c r="H5" s="423">
        <v>255025</v>
      </c>
      <c r="I5" s="423">
        <v>19152</v>
      </c>
      <c r="J5" s="423">
        <v>59875</v>
      </c>
      <c r="K5" s="424">
        <v>30292</v>
      </c>
      <c r="L5" s="315">
        <f>SUM(G5:K5)</f>
        <v>451034</v>
      </c>
    </row>
    <row r="6" spans="1:12" s="240" customFormat="1" ht="13.5">
      <c r="A6" s="256"/>
      <c r="B6" s="260"/>
      <c r="C6" s="257" t="s">
        <v>40</v>
      </c>
      <c r="D6" s="258"/>
      <c r="E6" s="258"/>
      <c r="F6" s="259"/>
      <c r="G6" s="440">
        <v>66237</v>
      </c>
      <c r="H6" s="441">
        <v>2260</v>
      </c>
      <c r="I6" s="441">
        <v>19152</v>
      </c>
      <c r="J6" s="441">
        <v>59870</v>
      </c>
      <c r="K6" s="442">
        <v>16292</v>
      </c>
      <c r="L6" s="323">
        <f aca="true" t="shared" si="0" ref="L6:L73">SUM(G6:K6)</f>
        <v>163811</v>
      </c>
    </row>
    <row r="7" spans="1:12" s="238" customFormat="1" ht="12" customHeight="1">
      <c r="A7" s="251"/>
      <c r="B7" s="261"/>
      <c r="C7" s="261"/>
      <c r="D7" s="262" t="s">
        <v>41</v>
      </c>
      <c r="E7" s="263"/>
      <c r="F7" s="264"/>
      <c r="G7" s="416">
        <v>66237</v>
      </c>
      <c r="H7" s="417">
        <v>2260</v>
      </c>
      <c r="I7" s="417">
        <v>19151</v>
      </c>
      <c r="J7" s="417">
        <v>59870</v>
      </c>
      <c r="K7" s="418">
        <v>15397</v>
      </c>
      <c r="L7" s="313">
        <f t="shared" si="0"/>
        <v>162915</v>
      </c>
    </row>
    <row r="8" spans="1:12" s="238" customFormat="1" ht="13.5" hidden="1">
      <c r="A8" s="251"/>
      <c r="B8" s="261"/>
      <c r="C8" s="261"/>
      <c r="D8" s="262"/>
      <c r="E8" s="263"/>
      <c r="F8" s="264"/>
      <c r="G8" s="437"/>
      <c r="H8" s="438"/>
      <c r="I8" s="438"/>
      <c r="J8" s="438"/>
      <c r="K8" s="439"/>
      <c r="L8" s="313">
        <f t="shared" si="0"/>
        <v>0</v>
      </c>
    </row>
    <row r="9" spans="1:12" s="238" customFormat="1" ht="13.5">
      <c r="A9" s="251"/>
      <c r="B9" s="261"/>
      <c r="C9" s="261"/>
      <c r="D9" s="262" t="s">
        <v>42</v>
      </c>
      <c r="E9" s="263"/>
      <c r="F9" s="264"/>
      <c r="G9" s="416">
        <v>0</v>
      </c>
      <c r="H9" s="417">
        <v>0</v>
      </c>
      <c r="I9" s="417">
        <v>0</v>
      </c>
      <c r="J9" s="417">
        <v>0</v>
      </c>
      <c r="K9" s="418">
        <v>0</v>
      </c>
      <c r="L9" s="313">
        <f t="shared" si="0"/>
        <v>0</v>
      </c>
    </row>
    <row r="10" spans="1:12" s="238" customFormat="1" ht="13.5">
      <c r="A10" s="251"/>
      <c r="B10" s="261"/>
      <c r="C10" s="265"/>
      <c r="D10" s="266" t="s">
        <v>43</v>
      </c>
      <c r="E10" s="267"/>
      <c r="F10" s="268"/>
      <c r="G10" s="419">
        <v>0</v>
      </c>
      <c r="H10" s="420">
        <v>0</v>
      </c>
      <c r="I10" s="420">
        <v>1</v>
      </c>
      <c r="J10" s="420">
        <v>0</v>
      </c>
      <c r="K10" s="421">
        <v>895</v>
      </c>
      <c r="L10" s="314">
        <f t="shared" si="0"/>
        <v>896</v>
      </c>
    </row>
    <row r="11" spans="1:12" s="240" customFormat="1" ht="13.5">
      <c r="A11" s="256"/>
      <c r="B11" s="260"/>
      <c r="C11" s="260" t="s">
        <v>44</v>
      </c>
      <c r="D11" s="269"/>
      <c r="E11" s="269"/>
      <c r="F11" s="270"/>
      <c r="G11" s="440">
        <v>20453</v>
      </c>
      <c r="H11" s="441">
        <v>252765</v>
      </c>
      <c r="I11" s="441">
        <v>0</v>
      </c>
      <c r="J11" s="441">
        <v>5</v>
      </c>
      <c r="K11" s="442">
        <v>14000</v>
      </c>
      <c r="L11" s="323">
        <f t="shared" si="0"/>
        <v>287223</v>
      </c>
    </row>
    <row r="12" spans="1:12" s="238" customFormat="1" ht="13.5">
      <c r="A12" s="251"/>
      <c r="B12" s="261"/>
      <c r="C12" s="261"/>
      <c r="D12" s="262" t="s">
        <v>45</v>
      </c>
      <c r="E12" s="263"/>
      <c r="F12" s="264"/>
      <c r="G12" s="416">
        <v>3906</v>
      </c>
      <c r="H12" s="417">
        <v>4216</v>
      </c>
      <c r="I12" s="417">
        <v>0</v>
      </c>
      <c r="J12" s="417">
        <v>0</v>
      </c>
      <c r="K12" s="418">
        <v>0</v>
      </c>
      <c r="L12" s="313">
        <f t="shared" si="0"/>
        <v>8122</v>
      </c>
    </row>
    <row r="13" spans="1:12" s="238" customFormat="1" ht="13.5">
      <c r="A13" s="251"/>
      <c r="B13" s="261"/>
      <c r="C13" s="261"/>
      <c r="D13" s="262" t="s">
        <v>46</v>
      </c>
      <c r="E13" s="263"/>
      <c r="F13" s="264"/>
      <c r="G13" s="416">
        <v>0</v>
      </c>
      <c r="H13" s="417">
        <v>0</v>
      </c>
      <c r="I13" s="417">
        <v>0</v>
      </c>
      <c r="J13" s="417">
        <v>0</v>
      </c>
      <c r="K13" s="418">
        <v>0</v>
      </c>
      <c r="L13" s="313">
        <f t="shared" si="0"/>
        <v>0</v>
      </c>
    </row>
    <row r="14" spans="1:12" s="238" customFormat="1" ht="13.5">
      <c r="A14" s="251"/>
      <c r="B14" s="261"/>
      <c r="C14" s="261"/>
      <c r="D14" s="262" t="s">
        <v>47</v>
      </c>
      <c r="E14" s="263"/>
      <c r="F14" s="264"/>
      <c r="G14" s="416">
        <v>16158</v>
      </c>
      <c r="H14" s="417">
        <v>148549</v>
      </c>
      <c r="I14" s="417">
        <v>0</v>
      </c>
      <c r="J14" s="417">
        <v>0</v>
      </c>
      <c r="K14" s="418">
        <v>14000</v>
      </c>
      <c r="L14" s="313">
        <f t="shared" si="0"/>
        <v>178707</v>
      </c>
    </row>
    <row r="15" spans="1:12" s="238" customFormat="1" ht="13.5">
      <c r="A15" s="251"/>
      <c r="B15" s="265"/>
      <c r="C15" s="265"/>
      <c r="D15" s="266" t="s">
        <v>48</v>
      </c>
      <c r="E15" s="267"/>
      <c r="F15" s="268"/>
      <c r="G15" s="419">
        <v>389</v>
      </c>
      <c r="H15" s="420">
        <v>100000</v>
      </c>
      <c r="I15" s="420">
        <v>0</v>
      </c>
      <c r="J15" s="420">
        <v>5</v>
      </c>
      <c r="K15" s="421">
        <v>0</v>
      </c>
      <c r="L15" s="314">
        <f t="shared" si="0"/>
        <v>100394</v>
      </c>
    </row>
    <row r="16" spans="1:12" s="240" customFormat="1" ht="13.5">
      <c r="A16" s="256"/>
      <c r="B16" s="257" t="s">
        <v>49</v>
      </c>
      <c r="C16" s="258"/>
      <c r="D16" s="258"/>
      <c r="E16" s="258"/>
      <c r="F16" s="259"/>
      <c r="G16" s="422">
        <v>53342</v>
      </c>
      <c r="H16" s="423">
        <v>84300</v>
      </c>
      <c r="I16" s="423">
        <v>4089</v>
      </c>
      <c r="J16" s="423">
        <v>59875</v>
      </c>
      <c r="K16" s="424">
        <v>31374</v>
      </c>
      <c r="L16" s="315">
        <f t="shared" si="0"/>
        <v>232980</v>
      </c>
    </row>
    <row r="17" spans="1:12" s="240" customFormat="1" ht="13.5">
      <c r="A17" s="256"/>
      <c r="B17" s="260"/>
      <c r="C17" s="257" t="s">
        <v>50</v>
      </c>
      <c r="D17" s="258"/>
      <c r="E17" s="258"/>
      <c r="F17" s="259"/>
      <c r="G17" s="440">
        <v>36068</v>
      </c>
      <c r="H17" s="441">
        <v>29997</v>
      </c>
      <c r="I17" s="441">
        <v>4089</v>
      </c>
      <c r="J17" s="441">
        <v>7524</v>
      </c>
      <c r="K17" s="442">
        <v>31315</v>
      </c>
      <c r="L17" s="323">
        <f t="shared" si="0"/>
        <v>108993</v>
      </c>
    </row>
    <row r="18" spans="1:12" s="238" customFormat="1" ht="13.5">
      <c r="A18" s="251"/>
      <c r="B18" s="261"/>
      <c r="C18" s="261"/>
      <c r="D18" s="262" t="s">
        <v>51</v>
      </c>
      <c r="E18" s="263"/>
      <c r="F18" s="264"/>
      <c r="G18" s="416">
        <v>0</v>
      </c>
      <c r="H18" s="417">
        <v>0</v>
      </c>
      <c r="I18" s="417">
        <v>0</v>
      </c>
      <c r="J18" s="417">
        <v>0</v>
      </c>
      <c r="K18" s="418">
        <v>0</v>
      </c>
      <c r="L18" s="313">
        <f t="shared" si="0"/>
        <v>0</v>
      </c>
    </row>
    <row r="19" spans="1:12" s="238" customFormat="1" ht="13.5">
      <c r="A19" s="251"/>
      <c r="B19" s="261"/>
      <c r="C19" s="261"/>
      <c r="D19" s="262" t="s">
        <v>52</v>
      </c>
      <c r="E19" s="263"/>
      <c r="F19" s="264"/>
      <c r="G19" s="416">
        <v>0</v>
      </c>
      <c r="H19" s="417">
        <v>0</v>
      </c>
      <c r="I19" s="417">
        <v>0</v>
      </c>
      <c r="J19" s="417">
        <v>1943</v>
      </c>
      <c r="K19" s="418">
        <v>0</v>
      </c>
      <c r="L19" s="313">
        <f t="shared" si="0"/>
        <v>1943</v>
      </c>
    </row>
    <row r="20" spans="1:12" s="238" customFormat="1" ht="13.5">
      <c r="A20" s="251"/>
      <c r="B20" s="261"/>
      <c r="C20" s="265"/>
      <c r="D20" s="266" t="s">
        <v>43</v>
      </c>
      <c r="E20" s="267"/>
      <c r="F20" s="268"/>
      <c r="G20" s="419">
        <v>36068</v>
      </c>
      <c r="H20" s="420">
        <v>29997</v>
      </c>
      <c r="I20" s="420">
        <v>4089</v>
      </c>
      <c r="J20" s="420">
        <v>5581</v>
      </c>
      <c r="K20" s="421">
        <v>31315</v>
      </c>
      <c r="L20" s="314">
        <f t="shared" si="0"/>
        <v>107050</v>
      </c>
    </row>
    <row r="21" spans="1:12" s="240" customFormat="1" ht="13.5">
      <c r="A21" s="256"/>
      <c r="B21" s="260"/>
      <c r="C21" s="260" t="s">
        <v>53</v>
      </c>
      <c r="D21" s="269"/>
      <c r="E21" s="269"/>
      <c r="F21" s="270"/>
      <c r="G21" s="440">
        <v>17274</v>
      </c>
      <c r="H21" s="441">
        <v>54303</v>
      </c>
      <c r="I21" s="441">
        <v>0</v>
      </c>
      <c r="J21" s="441">
        <v>52351</v>
      </c>
      <c r="K21" s="442">
        <v>59</v>
      </c>
      <c r="L21" s="316">
        <f t="shared" si="0"/>
        <v>123987</v>
      </c>
    </row>
    <row r="22" spans="1:12" s="240" customFormat="1" ht="13.5">
      <c r="A22" s="256"/>
      <c r="B22" s="260"/>
      <c r="C22" s="260"/>
      <c r="D22" s="271" t="s">
        <v>54</v>
      </c>
      <c r="E22" s="272"/>
      <c r="F22" s="273"/>
      <c r="G22" s="416">
        <v>14480</v>
      </c>
      <c r="H22" s="417">
        <v>49547</v>
      </c>
      <c r="I22" s="417">
        <v>0</v>
      </c>
      <c r="J22" s="417">
        <v>2000</v>
      </c>
      <c r="K22" s="418">
        <v>0</v>
      </c>
      <c r="L22" s="492">
        <f t="shared" si="0"/>
        <v>66027</v>
      </c>
    </row>
    <row r="23" spans="1:12" s="238" customFormat="1" ht="13.5">
      <c r="A23" s="251"/>
      <c r="B23" s="261"/>
      <c r="C23" s="261"/>
      <c r="D23" s="274"/>
      <c r="E23" s="262" t="s">
        <v>55</v>
      </c>
      <c r="F23" s="264"/>
      <c r="G23" s="416">
        <v>14480</v>
      </c>
      <c r="H23" s="417">
        <v>49547</v>
      </c>
      <c r="I23" s="417">
        <v>0</v>
      </c>
      <c r="J23" s="417">
        <v>2000</v>
      </c>
      <c r="K23" s="418">
        <v>0</v>
      </c>
      <c r="L23" s="313">
        <f t="shared" si="0"/>
        <v>66027</v>
      </c>
    </row>
    <row r="24" spans="1:12" s="238" customFormat="1" ht="13.5">
      <c r="A24" s="251"/>
      <c r="B24" s="261"/>
      <c r="C24" s="261"/>
      <c r="D24" s="275"/>
      <c r="E24" s="262" t="s">
        <v>251</v>
      </c>
      <c r="F24" s="264"/>
      <c r="G24" s="416">
        <v>0</v>
      </c>
      <c r="H24" s="417">
        <v>0</v>
      </c>
      <c r="I24" s="417">
        <v>0</v>
      </c>
      <c r="J24" s="417">
        <v>0</v>
      </c>
      <c r="K24" s="418">
        <v>0</v>
      </c>
      <c r="L24" s="313">
        <f t="shared" si="0"/>
        <v>0</v>
      </c>
    </row>
    <row r="25" spans="1:12" s="238" customFormat="1" ht="13.5">
      <c r="A25" s="251"/>
      <c r="B25" s="265"/>
      <c r="C25" s="265"/>
      <c r="D25" s="266" t="s">
        <v>56</v>
      </c>
      <c r="E25" s="267"/>
      <c r="F25" s="268"/>
      <c r="G25" s="419">
        <v>2794</v>
      </c>
      <c r="H25" s="420">
        <v>4756</v>
      </c>
      <c r="I25" s="420">
        <v>0</v>
      </c>
      <c r="J25" s="420">
        <v>50351</v>
      </c>
      <c r="K25" s="421">
        <v>59</v>
      </c>
      <c r="L25" s="314">
        <f t="shared" si="0"/>
        <v>57960</v>
      </c>
    </row>
    <row r="26" spans="1:12" s="240" customFormat="1" ht="14.25" thickBot="1">
      <c r="A26" s="276"/>
      <c r="B26" s="277" t="s">
        <v>57</v>
      </c>
      <c r="C26" s="278"/>
      <c r="D26" s="278"/>
      <c r="E26" s="278"/>
      <c r="F26" s="279"/>
      <c r="G26" s="443">
        <v>33348</v>
      </c>
      <c r="H26" s="444">
        <v>170725</v>
      </c>
      <c r="I26" s="444">
        <v>15063</v>
      </c>
      <c r="J26" s="444">
        <v>0</v>
      </c>
      <c r="K26" s="445">
        <v>-1082</v>
      </c>
      <c r="L26" s="368">
        <f t="shared" si="0"/>
        <v>218054</v>
      </c>
    </row>
    <row r="27" spans="1:12" s="238" customFormat="1" ht="13.5">
      <c r="A27" s="251" t="s">
        <v>58</v>
      </c>
      <c r="B27" s="239"/>
      <c r="C27" s="239"/>
      <c r="D27" s="239"/>
      <c r="E27" s="239"/>
      <c r="F27" s="252"/>
      <c r="G27" s="464"/>
      <c r="H27" s="465"/>
      <c r="I27" s="465"/>
      <c r="J27" s="465"/>
      <c r="K27" s="466"/>
      <c r="L27" s="317"/>
    </row>
    <row r="28" spans="1:12" s="240" customFormat="1" ht="13.5">
      <c r="A28" s="256"/>
      <c r="B28" s="257" t="s">
        <v>59</v>
      </c>
      <c r="C28" s="258"/>
      <c r="D28" s="258"/>
      <c r="E28" s="258"/>
      <c r="F28" s="259"/>
      <c r="G28" s="493">
        <v>57320</v>
      </c>
      <c r="H28" s="468">
        <v>0</v>
      </c>
      <c r="I28" s="468">
        <v>0</v>
      </c>
      <c r="J28" s="468">
        <v>0</v>
      </c>
      <c r="K28" s="494">
        <v>0</v>
      </c>
      <c r="L28" s="316">
        <f t="shared" si="0"/>
        <v>57320</v>
      </c>
    </row>
    <row r="29" spans="1:12" s="238" customFormat="1" ht="13.5">
      <c r="A29" s="251"/>
      <c r="B29" s="261"/>
      <c r="C29" s="262" t="s">
        <v>60</v>
      </c>
      <c r="D29" s="263"/>
      <c r="E29" s="263"/>
      <c r="F29" s="264"/>
      <c r="G29" s="416">
        <v>0</v>
      </c>
      <c r="H29" s="417">
        <v>0</v>
      </c>
      <c r="I29" s="417">
        <v>0</v>
      </c>
      <c r="J29" s="417">
        <v>0</v>
      </c>
      <c r="K29" s="418">
        <v>0</v>
      </c>
      <c r="L29" s="313">
        <f t="shared" si="0"/>
        <v>0</v>
      </c>
    </row>
    <row r="30" spans="1:12" s="238" customFormat="1" ht="13.5">
      <c r="A30" s="251"/>
      <c r="B30" s="261"/>
      <c r="C30" s="262" t="s">
        <v>61</v>
      </c>
      <c r="D30" s="263"/>
      <c r="E30" s="263"/>
      <c r="F30" s="264"/>
      <c r="G30" s="416">
        <v>0</v>
      </c>
      <c r="H30" s="417">
        <v>0</v>
      </c>
      <c r="I30" s="417">
        <v>0</v>
      </c>
      <c r="J30" s="417">
        <v>0</v>
      </c>
      <c r="K30" s="418">
        <v>0</v>
      </c>
      <c r="L30" s="313">
        <f t="shared" si="0"/>
        <v>0</v>
      </c>
    </row>
    <row r="31" spans="1:12" s="238" customFormat="1" ht="13.5">
      <c r="A31" s="251"/>
      <c r="B31" s="261"/>
      <c r="C31" s="262" t="s">
        <v>62</v>
      </c>
      <c r="D31" s="263"/>
      <c r="E31" s="263"/>
      <c r="F31" s="264"/>
      <c r="G31" s="416">
        <v>57320</v>
      </c>
      <c r="H31" s="417">
        <v>0</v>
      </c>
      <c r="I31" s="417">
        <v>0</v>
      </c>
      <c r="J31" s="417">
        <v>0</v>
      </c>
      <c r="K31" s="418">
        <v>0</v>
      </c>
      <c r="L31" s="313">
        <f t="shared" si="0"/>
        <v>57320</v>
      </c>
    </row>
    <row r="32" spans="1:12" s="238" customFormat="1" ht="13.5">
      <c r="A32" s="251"/>
      <c r="B32" s="261"/>
      <c r="C32" s="262" t="s">
        <v>63</v>
      </c>
      <c r="D32" s="263"/>
      <c r="E32" s="263"/>
      <c r="F32" s="264"/>
      <c r="G32" s="416">
        <v>0</v>
      </c>
      <c r="H32" s="417">
        <v>0</v>
      </c>
      <c r="I32" s="417">
        <v>0</v>
      </c>
      <c r="J32" s="417">
        <v>0</v>
      </c>
      <c r="K32" s="418">
        <v>0</v>
      </c>
      <c r="L32" s="313">
        <f t="shared" si="0"/>
        <v>0</v>
      </c>
    </row>
    <row r="33" spans="1:12" s="238" customFormat="1" ht="13.5">
      <c r="A33" s="251"/>
      <c r="B33" s="261"/>
      <c r="C33" s="262" t="s">
        <v>64</v>
      </c>
      <c r="D33" s="263"/>
      <c r="E33" s="263"/>
      <c r="F33" s="264"/>
      <c r="G33" s="416">
        <v>0</v>
      </c>
      <c r="H33" s="417">
        <v>0</v>
      </c>
      <c r="I33" s="417">
        <v>0</v>
      </c>
      <c r="J33" s="417">
        <v>0</v>
      </c>
      <c r="K33" s="418">
        <v>0</v>
      </c>
      <c r="L33" s="313">
        <f t="shared" si="0"/>
        <v>0</v>
      </c>
    </row>
    <row r="34" spans="1:12" s="238" customFormat="1" ht="13.5">
      <c r="A34" s="251"/>
      <c r="B34" s="261"/>
      <c r="C34" s="262" t="s">
        <v>65</v>
      </c>
      <c r="D34" s="263"/>
      <c r="E34" s="263"/>
      <c r="F34" s="264"/>
      <c r="G34" s="416">
        <v>0</v>
      </c>
      <c r="H34" s="417">
        <v>0</v>
      </c>
      <c r="I34" s="417">
        <v>0</v>
      </c>
      <c r="J34" s="417">
        <v>0</v>
      </c>
      <c r="K34" s="418">
        <v>0</v>
      </c>
      <c r="L34" s="313">
        <f t="shared" si="0"/>
        <v>0</v>
      </c>
    </row>
    <row r="35" spans="1:12" s="238" customFormat="1" ht="13.5">
      <c r="A35" s="251"/>
      <c r="B35" s="261"/>
      <c r="C35" s="262" t="s">
        <v>66</v>
      </c>
      <c r="D35" s="263"/>
      <c r="E35" s="263"/>
      <c r="F35" s="264"/>
      <c r="G35" s="416">
        <v>0</v>
      </c>
      <c r="H35" s="417">
        <v>0</v>
      </c>
      <c r="I35" s="417">
        <v>0</v>
      </c>
      <c r="J35" s="417">
        <v>0</v>
      </c>
      <c r="K35" s="418">
        <v>0</v>
      </c>
      <c r="L35" s="313">
        <f t="shared" si="0"/>
        <v>0</v>
      </c>
    </row>
    <row r="36" spans="1:12" s="238" customFormat="1" ht="13.5">
      <c r="A36" s="251"/>
      <c r="B36" s="261"/>
      <c r="C36" s="262" t="s">
        <v>67</v>
      </c>
      <c r="D36" s="263"/>
      <c r="E36" s="263"/>
      <c r="F36" s="264"/>
      <c r="G36" s="416">
        <v>0</v>
      </c>
      <c r="H36" s="417">
        <v>0</v>
      </c>
      <c r="I36" s="417">
        <v>0</v>
      </c>
      <c r="J36" s="417">
        <v>0</v>
      </c>
      <c r="K36" s="418">
        <v>0</v>
      </c>
      <c r="L36" s="313">
        <f t="shared" si="0"/>
        <v>0</v>
      </c>
    </row>
    <row r="37" spans="1:12" s="238" customFormat="1" ht="13.5">
      <c r="A37" s="251"/>
      <c r="B37" s="265"/>
      <c r="C37" s="266" t="s">
        <v>68</v>
      </c>
      <c r="D37" s="267"/>
      <c r="E37" s="267"/>
      <c r="F37" s="268"/>
      <c r="G37" s="419">
        <v>0</v>
      </c>
      <c r="H37" s="420">
        <v>0</v>
      </c>
      <c r="I37" s="420">
        <v>0</v>
      </c>
      <c r="J37" s="420">
        <v>0</v>
      </c>
      <c r="K37" s="421">
        <v>0</v>
      </c>
      <c r="L37" s="314">
        <f t="shared" si="0"/>
        <v>0</v>
      </c>
    </row>
    <row r="38" spans="1:12" s="240" customFormat="1" ht="13.5">
      <c r="A38" s="256"/>
      <c r="B38" s="257" t="s">
        <v>69</v>
      </c>
      <c r="C38" s="258"/>
      <c r="D38" s="258"/>
      <c r="E38" s="258"/>
      <c r="F38" s="259"/>
      <c r="G38" s="422">
        <v>80693</v>
      </c>
      <c r="H38" s="423">
        <v>170893</v>
      </c>
      <c r="I38" s="423">
        <v>0</v>
      </c>
      <c r="J38" s="423">
        <v>0</v>
      </c>
      <c r="K38" s="424">
        <v>0</v>
      </c>
      <c r="L38" s="315">
        <f t="shared" si="0"/>
        <v>251586</v>
      </c>
    </row>
    <row r="39" spans="1:12" s="240" customFormat="1" ht="13.5">
      <c r="A39" s="256"/>
      <c r="B39" s="260"/>
      <c r="C39" s="257" t="s">
        <v>70</v>
      </c>
      <c r="D39" s="258"/>
      <c r="E39" s="258"/>
      <c r="F39" s="259"/>
      <c r="G39" s="425">
        <v>0</v>
      </c>
      <c r="H39" s="426">
        <v>0</v>
      </c>
      <c r="I39" s="426">
        <v>0</v>
      </c>
      <c r="J39" s="426">
        <v>0</v>
      </c>
      <c r="K39" s="427">
        <v>0</v>
      </c>
      <c r="L39" s="323">
        <f t="shared" si="0"/>
        <v>0</v>
      </c>
    </row>
    <row r="40" spans="1:12" s="238" customFormat="1" ht="13.5">
      <c r="A40" s="251"/>
      <c r="B40" s="261"/>
      <c r="C40" s="261"/>
      <c r="D40" s="280" t="s">
        <v>71</v>
      </c>
      <c r="E40" s="262" t="s">
        <v>72</v>
      </c>
      <c r="F40" s="264"/>
      <c r="G40" s="428">
        <v>0</v>
      </c>
      <c r="H40" s="429">
        <v>0</v>
      </c>
      <c r="I40" s="429">
        <v>0</v>
      </c>
      <c r="J40" s="429">
        <v>0</v>
      </c>
      <c r="K40" s="430">
        <v>0</v>
      </c>
      <c r="L40" s="313">
        <f t="shared" si="0"/>
        <v>0</v>
      </c>
    </row>
    <row r="41" spans="1:12" s="238" customFormat="1" ht="13.5">
      <c r="A41" s="251"/>
      <c r="B41" s="261"/>
      <c r="C41" s="261"/>
      <c r="D41" s="275"/>
      <c r="E41" s="262" t="s">
        <v>73</v>
      </c>
      <c r="F41" s="264"/>
      <c r="G41" s="428">
        <v>0</v>
      </c>
      <c r="H41" s="429">
        <v>0</v>
      </c>
      <c r="I41" s="429">
        <v>0</v>
      </c>
      <c r="J41" s="429">
        <v>0</v>
      </c>
      <c r="K41" s="430">
        <v>0</v>
      </c>
      <c r="L41" s="313">
        <f t="shared" si="0"/>
        <v>0</v>
      </c>
    </row>
    <row r="42" spans="1:12" s="238" customFormat="1" ht="13.5">
      <c r="A42" s="251"/>
      <c r="B42" s="261"/>
      <c r="C42" s="261"/>
      <c r="D42" s="274" t="s">
        <v>74</v>
      </c>
      <c r="E42" s="239"/>
      <c r="F42" s="252"/>
      <c r="G42" s="431"/>
      <c r="H42" s="432"/>
      <c r="I42" s="432"/>
      <c r="J42" s="432"/>
      <c r="K42" s="433"/>
      <c r="L42" s="323"/>
    </row>
    <row r="43" spans="1:12" s="238" customFormat="1" ht="13.5">
      <c r="A43" s="251"/>
      <c r="B43" s="261"/>
      <c r="C43" s="261"/>
      <c r="D43" s="274"/>
      <c r="E43" s="262" t="s">
        <v>75</v>
      </c>
      <c r="F43" s="264"/>
      <c r="G43" s="434">
        <v>0</v>
      </c>
      <c r="H43" s="435">
        <v>0</v>
      </c>
      <c r="I43" s="435">
        <v>0</v>
      </c>
      <c r="J43" s="435">
        <v>0</v>
      </c>
      <c r="K43" s="436">
        <v>0</v>
      </c>
      <c r="L43" s="313">
        <f t="shared" si="0"/>
        <v>0</v>
      </c>
    </row>
    <row r="44" spans="1:12" ht="13.5">
      <c r="A44" s="251"/>
      <c r="B44" s="261"/>
      <c r="C44" s="261"/>
      <c r="D44" s="274"/>
      <c r="E44" s="162" t="s">
        <v>76</v>
      </c>
      <c r="F44" s="281"/>
      <c r="G44" s="434">
        <v>0</v>
      </c>
      <c r="H44" s="435">
        <v>0</v>
      </c>
      <c r="I44" s="435">
        <v>0</v>
      </c>
      <c r="J44" s="435">
        <v>0</v>
      </c>
      <c r="K44" s="436">
        <v>0</v>
      </c>
      <c r="L44" s="313">
        <f t="shared" si="0"/>
        <v>0</v>
      </c>
    </row>
    <row r="45" spans="1:12" ht="13.5">
      <c r="A45" s="29"/>
      <c r="B45" s="282"/>
      <c r="C45" s="282"/>
      <c r="D45" s="283"/>
      <c r="E45" s="284" t="s">
        <v>77</v>
      </c>
      <c r="F45" s="281"/>
      <c r="G45" s="434">
        <v>0</v>
      </c>
      <c r="H45" s="435">
        <v>0</v>
      </c>
      <c r="I45" s="435">
        <v>0</v>
      </c>
      <c r="J45" s="435">
        <v>0</v>
      </c>
      <c r="K45" s="436">
        <v>0</v>
      </c>
      <c r="L45" s="313">
        <f t="shared" si="0"/>
        <v>0</v>
      </c>
    </row>
    <row r="46" spans="1:12" ht="13.5">
      <c r="A46" s="29"/>
      <c r="B46" s="282"/>
      <c r="C46" s="282"/>
      <c r="D46" s="285"/>
      <c r="E46" s="162" t="s">
        <v>76</v>
      </c>
      <c r="F46" s="281"/>
      <c r="G46" s="434">
        <v>0</v>
      </c>
      <c r="H46" s="435">
        <v>0</v>
      </c>
      <c r="I46" s="435">
        <v>0</v>
      </c>
      <c r="J46" s="435">
        <v>0</v>
      </c>
      <c r="K46" s="436">
        <v>0</v>
      </c>
      <c r="L46" s="313">
        <f t="shared" si="0"/>
        <v>0</v>
      </c>
    </row>
    <row r="47" spans="1:12" ht="13.5">
      <c r="A47" s="29"/>
      <c r="B47" s="282"/>
      <c r="C47" s="282"/>
      <c r="D47" s="283" t="s">
        <v>78</v>
      </c>
      <c r="E47" s="19"/>
      <c r="F47" s="36"/>
      <c r="G47" s="431"/>
      <c r="H47" s="432"/>
      <c r="I47" s="432"/>
      <c r="J47" s="432"/>
      <c r="K47" s="433"/>
      <c r="L47" s="323"/>
    </row>
    <row r="48" spans="1:12" ht="13.5">
      <c r="A48" s="29"/>
      <c r="B48" s="282"/>
      <c r="C48" s="282"/>
      <c r="D48" s="283"/>
      <c r="E48" s="286" t="s">
        <v>79</v>
      </c>
      <c r="F48" s="281"/>
      <c r="G48" s="437"/>
      <c r="H48" s="438"/>
      <c r="I48" s="438"/>
      <c r="J48" s="438"/>
      <c r="K48" s="439"/>
      <c r="L48" s="313"/>
    </row>
    <row r="49" spans="1:12" ht="13.5">
      <c r="A49" s="29"/>
      <c r="B49" s="282"/>
      <c r="C49" s="282"/>
      <c r="D49" s="283"/>
      <c r="E49" s="283"/>
      <c r="F49" s="378" t="s">
        <v>18</v>
      </c>
      <c r="G49" s="416">
        <v>0</v>
      </c>
      <c r="H49" s="417">
        <v>0</v>
      </c>
      <c r="I49" s="417">
        <v>0</v>
      </c>
      <c r="J49" s="417">
        <v>0</v>
      </c>
      <c r="K49" s="418">
        <v>0</v>
      </c>
      <c r="L49" s="313">
        <f t="shared" si="0"/>
        <v>0</v>
      </c>
    </row>
    <row r="50" spans="1:12" ht="13.5">
      <c r="A50" s="29"/>
      <c r="B50" s="282"/>
      <c r="C50" s="282"/>
      <c r="D50" s="283"/>
      <c r="E50" s="283"/>
      <c r="F50" s="288" t="s">
        <v>255</v>
      </c>
      <c r="G50" s="416">
        <v>0</v>
      </c>
      <c r="H50" s="417">
        <v>0</v>
      </c>
      <c r="I50" s="417">
        <v>0</v>
      </c>
      <c r="J50" s="417">
        <v>0</v>
      </c>
      <c r="K50" s="418">
        <v>0</v>
      </c>
      <c r="L50" s="313">
        <f t="shared" si="0"/>
        <v>0</v>
      </c>
    </row>
    <row r="51" spans="1:12" ht="13.5">
      <c r="A51" s="29"/>
      <c r="B51" s="282"/>
      <c r="C51" s="282"/>
      <c r="D51" s="283"/>
      <c r="E51" s="285"/>
      <c r="F51" s="287" t="s">
        <v>80</v>
      </c>
      <c r="G51" s="416">
        <v>0</v>
      </c>
      <c r="H51" s="417">
        <v>0</v>
      </c>
      <c r="I51" s="417">
        <v>0</v>
      </c>
      <c r="J51" s="417">
        <v>0</v>
      </c>
      <c r="K51" s="418">
        <v>0</v>
      </c>
      <c r="L51" s="313">
        <f t="shared" si="0"/>
        <v>0</v>
      </c>
    </row>
    <row r="52" spans="1:12" ht="13.5">
      <c r="A52" s="29"/>
      <c r="B52" s="282"/>
      <c r="C52" s="282"/>
      <c r="D52" s="283"/>
      <c r="E52" s="284" t="s">
        <v>81</v>
      </c>
      <c r="F52" s="281"/>
      <c r="G52" s="416">
        <v>0</v>
      </c>
      <c r="H52" s="417">
        <v>0</v>
      </c>
      <c r="I52" s="417">
        <v>0</v>
      </c>
      <c r="J52" s="417">
        <v>0</v>
      </c>
      <c r="K52" s="418">
        <v>0</v>
      </c>
      <c r="L52" s="313">
        <f t="shared" si="0"/>
        <v>0</v>
      </c>
    </row>
    <row r="53" spans="1:12" ht="13.5">
      <c r="A53" s="29"/>
      <c r="B53" s="282"/>
      <c r="C53" s="282"/>
      <c r="D53" s="283"/>
      <c r="E53" s="284" t="s">
        <v>82</v>
      </c>
      <c r="F53" s="281"/>
      <c r="G53" s="416">
        <v>0</v>
      </c>
      <c r="H53" s="417">
        <v>0</v>
      </c>
      <c r="I53" s="417">
        <v>0</v>
      </c>
      <c r="J53" s="417">
        <v>0</v>
      </c>
      <c r="K53" s="418">
        <v>0</v>
      </c>
      <c r="L53" s="313">
        <f t="shared" si="0"/>
        <v>0</v>
      </c>
    </row>
    <row r="54" spans="1:12" ht="13.5">
      <c r="A54" s="29"/>
      <c r="B54" s="282"/>
      <c r="C54" s="282"/>
      <c r="D54" s="283"/>
      <c r="E54" s="284" t="s">
        <v>83</v>
      </c>
      <c r="F54" s="281"/>
      <c r="G54" s="416">
        <v>0</v>
      </c>
      <c r="H54" s="417">
        <v>0</v>
      </c>
      <c r="I54" s="417">
        <v>0</v>
      </c>
      <c r="J54" s="417">
        <v>0</v>
      </c>
      <c r="K54" s="418">
        <v>0</v>
      </c>
      <c r="L54" s="313">
        <f t="shared" si="0"/>
        <v>0</v>
      </c>
    </row>
    <row r="55" spans="1:12" ht="13.5">
      <c r="A55" s="29"/>
      <c r="B55" s="282"/>
      <c r="C55" s="282"/>
      <c r="D55" s="283"/>
      <c r="E55" s="284" t="s">
        <v>84</v>
      </c>
      <c r="F55" s="281"/>
      <c r="G55" s="416">
        <v>0</v>
      </c>
      <c r="H55" s="417">
        <v>0</v>
      </c>
      <c r="I55" s="417">
        <v>0</v>
      </c>
      <c r="J55" s="417">
        <v>0</v>
      </c>
      <c r="K55" s="418">
        <v>0</v>
      </c>
      <c r="L55" s="313">
        <f t="shared" si="0"/>
        <v>0</v>
      </c>
    </row>
    <row r="56" spans="1:12" ht="13.5">
      <c r="A56" s="29"/>
      <c r="B56" s="282"/>
      <c r="C56" s="289"/>
      <c r="D56" s="290"/>
      <c r="E56" s="291" t="s">
        <v>80</v>
      </c>
      <c r="F56" s="292"/>
      <c r="G56" s="419">
        <v>0</v>
      </c>
      <c r="H56" s="420">
        <v>0</v>
      </c>
      <c r="I56" s="420">
        <v>0</v>
      </c>
      <c r="J56" s="420">
        <v>0</v>
      </c>
      <c r="K56" s="421">
        <v>0</v>
      </c>
      <c r="L56" s="314">
        <f t="shared" si="0"/>
        <v>0</v>
      </c>
    </row>
    <row r="57" spans="1:12" ht="13.5">
      <c r="A57" s="29"/>
      <c r="B57" s="282"/>
      <c r="C57" s="293" t="s">
        <v>85</v>
      </c>
      <c r="D57" s="294"/>
      <c r="E57" s="19"/>
      <c r="F57" s="295"/>
      <c r="G57" s="440">
        <v>80693</v>
      </c>
      <c r="H57" s="441">
        <v>170893</v>
      </c>
      <c r="I57" s="441">
        <v>0</v>
      </c>
      <c r="J57" s="441">
        <v>0</v>
      </c>
      <c r="K57" s="442">
        <v>0</v>
      </c>
      <c r="L57" s="316">
        <f t="shared" si="0"/>
        <v>251586</v>
      </c>
    </row>
    <row r="58" spans="1:12" s="3" customFormat="1" ht="13.5">
      <c r="A58" s="29"/>
      <c r="B58" s="282"/>
      <c r="C58" s="282"/>
      <c r="D58" s="286" t="s">
        <v>86</v>
      </c>
      <c r="E58" s="163" t="s">
        <v>87</v>
      </c>
      <c r="F58" s="155"/>
      <c r="G58" s="416">
        <v>0</v>
      </c>
      <c r="H58" s="417">
        <v>0</v>
      </c>
      <c r="I58" s="417">
        <v>0</v>
      </c>
      <c r="J58" s="417">
        <v>0</v>
      </c>
      <c r="K58" s="418">
        <v>0</v>
      </c>
      <c r="L58" s="313">
        <f t="shared" si="0"/>
        <v>0</v>
      </c>
    </row>
    <row r="59" spans="1:12" s="3" customFormat="1" ht="13.5">
      <c r="A59" s="31"/>
      <c r="B59" s="22"/>
      <c r="C59" s="22"/>
      <c r="D59" s="159"/>
      <c r="E59" s="624" t="s">
        <v>256</v>
      </c>
      <c r="F59" s="625"/>
      <c r="G59" s="416">
        <v>0</v>
      </c>
      <c r="H59" s="417">
        <v>0</v>
      </c>
      <c r="I59" s="417">
        <v>0</v>
      </c>
      <c r="J59" s="417">
        <v>0</v>
      </c>
      <c r="K59" s="418">
        <v>0</v>
      </c>
      <c r="L59" s="313">
        <f t="shared" si="0"/>
        <v>0</v>
      </c>
    </row>
    <row r="60" spans="1:12" s="3" customFormat="1" ht="13.5">
      <c r="A60" s="31"/>
      <c r="B60" s="22"/>
      <c r="C60" s="16"/>
      <c r="D60" s="165"/>
      <c r="E60" s="164" t="s">
        <v>88</v>
      </c>
      <c r="F60" s="158"/>
      <c r="G60" s="419">
        <v>0</v>
      </c>
      <c r="H60" s="420">
        <v>0</v>
      </c>
      <c r="I60" s="420">
        <v>0</v>
      </c>
      <c r="J60" s="420">
        <v>0</v>
      </c>
      <c r="K60" s="421">
        <v>0</v>
      </c>
      <c r="L60" s="314">
        <f t="shared" si="0"/>
        <v>0</v>
      </c>
    </row>
    <row r="61" spans="1:12" s="3" customFormat="1" ht="13.5">
      <c r="A61" s="31"/>
      <c r="B61" s="22"/>
      <c r="C61" s="23" t="s">
        <v>89</v>
      </c>
      <c r="D61" s="17"/>
      <c r="E61" s="24"/>
      <c r="F61" s="38"/>
      <c r="G61" s="422">
        <v>0</v>
      </c>
      <c r="H61" s="423">
        <v>0</v>
      </c>
      <c r="I61" s="423">
        <v>0</v>
      </c>
      <c r="J61" s="423">
        <v>0</v>
      </c>
      <c r="K61" s="424">
        <v>0</v>
      </c>
      <c r="L61" s="315">
        <f t="shared" si="0"/>
        <v>0</v>
      </c>
    </row>
    <row r="62" spans="1:12" s="3" customFormat="1" ht="13.5">
      <c r="A62" s="31"/>
      <c r="B62" s="22"/>
      <c r="C62" s="23" t="s">
        <v>90</v>
      </c>
      <c r="D62" s="24"/>
      <c r="E62" s="24"/>
      <c r="F62" s="38"/>
      <c r="G62" s="422">
        <v>0</v>
      </c>
      <c r="H62" s="423">
        <v>0</v>
      </c>
      <c r="I62" s="423">
        <v>0</v>
      </c>
      <c r="J62" s="423">
        <v>0</v>
      </c>
      <c r="K62" s="424">
        <v>0</v>
      </c>
      <c r="L62" s="315">
        <f t="shared" si="0"/>
        <v>0</v>
      </c>
    </row>
    <row r="63" spans="1:12" s="3" customFormat="1" ht="13.5">
      <c r="A63" s="31"/>
      <c r="B63" s="16"/>
      <c r="C63" s="23" t="s">
        <v>91</v>
      </c>
      <c r="D63" s="24"/>
      <c r="E63" s="24"/>
      <c r="F63" s="38"/>
      <c r="G63" s="422">
        <v>0</v>
      </c>
      <c r="H63" s="423">
        <v>0</v>
      </c>
      <c r="I63" s="423">
        <v>0</v>
      </c>
      <c r="J63" s="423">
        <v>0</v>
      </c>
      <c r="K63" s="424">
        <v>0</v>
      </c>
      <c r="L63" s="315">
        <f t="shared" si="0"/>
        <v>0</v>
      </c>
    </row>
    <row r="64" spans="1:12" s="14" customFormat="1" ht="14.25" thickBot="1">
      <c r="A64" s="44"/>
      <c r="B64" s="48" t="s">
        <v>92</v>
      </c>
      <c r="C64" s="46"/>
      <c r="D64" s="46"/>
      <c r="E64" s="46"/>
      <c r="F64" s="47"/>
      <c r="G64" s="443">
        <v>-23373</v>
      </c>
      <c r="H64" s="444">
        <v>-170893</v>
      </c>
      <c r="I64" s="444">
        <v>0</v>
      </c>
      <c r="J64" s="444">
        <v>0</v>
      </c>
      <c r="K64" s="445">
        <v>0</v>
      </c>
      <c r="L64" s="368">
        <f t="shared" si="0"/>
        <v>-194266</v>
      </c>
    </row>
    <row r="65" spans="1:12" s="14" customFormat="1" ht="13.5">
      <c r="A65" s="32" t="s">
        <v>93</v>
      </c>
      <c r="B65" s="26"/>
      <c r="C65" s="26"/>
      <c r="D65" s="26"/>
      <c r="E65" s="26"/>
      <c r="F65" s="40"/>
      <c r="G65" s="446">
        <v>9975</v>
      </c>
      <c r="H65" s="447">
        <v>-168</v>
      </c>
      <c r="I65" s="447">
        <v>15063</v>
      </c>
      <c r="J65" s="447">
        <v>0</v>
      </c>
      <c r="K65" s="448">
        <v>-1082</v>
      </c>
      <c r="L65" s="369">
        <f t="shared" si="0"/>
        <v>23788</v>
      </c>
    </row>
    <row r="66" spans="1:12" s="3" customFormat="1" ht="13.5">
      <c r="A66" s="33" t="s">
        <v>94</v>
      </c>
      <c r="B66" s="15"/>
      <c r="C66" s="15"/>
      <c r="D66" s="15"/>
      <c r="E66" s="15"/>
      <c r="F66" s="41"/>
      <c r="G66" s="422">
        <v>0</v>
      </c>
      <c r="H66" s="423">
        <v>0</v>
      </c>
      <c r="I66" s="423">
        <v>15700</v>
      </c>
      <c r="J66" s="423">
        <v>0</v>
      </c>
      <c r="K66" s="424">
        <v>0</v>
      </c>
      <c r="L66" s="315">
        <f t="shared" si="0"/>
        <v>15700</v>
      </c>
    </row>
    <row r="67" spans="1:12" s="3" customFormat="1" ht="13.5">
      <c r="A67" s="33" t="s">
        <v>95</v>
      </c>
      <c r="B67" s="15"/>
      <c r="C67" s="15"/>
      <c r="D67" s="15"/>
      <c r="E67" s="15"/>
      <c r="F67" s="41"/>
      <c r="G67" s="440">
        <v>24186</v>
      </c>
      <c r="H67" s="441">
        <v>168</v>
      </c>
      <c r="I67" s="441">
        <v>652</v>
      </c>
      <c r="J67" s="441">
        <v>0</v>
      </c>
      <c r="K67" s="442">
        <v>11035</v>
      </c>
      <c r="L67" s="323">
        <f t="shared" si="0"/>
        <v>36041</v>
      </c>
    </row>
    <row r="68" spans="1:12" s="3" customFormat="1" ht="13.5">
      <c r="A68" s="28"/>
      <c r="B68" s="156" t="s">
        <v>96</v>
      </c>
      <c r="C68" s="157"/>
      <c r="D68" s="157"/>
      <c r="E68" s="157"/>
      <c r="F68" s="158"/>
      <c r="G68" s="449">
        <v>0</v>
      </c>
      <c r="H68" s="450">
        <v>0</v>
      </c>
      <c r="I68" s="450">
        <v>0</v>
      </c>
      <c r="J68" s="450">
        <v>0</v>
      </c>
      <c r="K68" s="451">
        <v>0</v>
      </c>
      <c r="L68" s="314">
        <f t="shared" si="0"/>
        <v>0</v>
      </c>
    </row>
    <row r="69" spans="1:12" s="3" customFormat="1" ht="13.5">
      <c r="A69" s="28" t="s">
        <v>97</v>
      </c>
      <c r="B69" s="17"/>
      <c r="C69" s="17"/>
      <c r="D69" s="17"/>
      <c r="E69" s="17"/>
      <c r="F69" s="35"/>
      <c r="G69" s="452">
        <v>0</v>
      </c>
      <c r="H69" s="453">
        <v>0</v>
      </c>
      <c r="I69" s="453">
        <v>0</v>
      </c>
      <c r="J69" s="453">
        <v>0</v>
      </c>
      <c r="K69" s="454">
        <v>0</v>
      </c>
      <c r="L69" s="315">
        <f t="shared" si="0"/>
        <v>0</v>
      </c>
    </row>
    <row r="70" spans="1:12" s="14" customFormat="1" ht="13.5">
      <c r="A70" s="34" t="s">
        <v>98</v>
      </c>
      <c r="B70" s="27"/>
      <c r="C70" s="27"/>
      <c r="D70" s="27"/>
      <c r="E70" s="27"/>
      <c r="F70" s="42"/>
      <c r="G70" s="3">
        <v>34161</v>
      </c>
      <c r="H70" s="423">
        <v>0</v>
      </c>
      <c r="I70" s="423">
        <v>15</v>
      </c>
      <c r="J70" s="423">
        <v>0</v>
      </c>
      <c r="K70" s="3">
        <v>9953</v>
      </c>
      <c r="L70" s="315">
        <f t="shared" si="0"/>
        <v>44129</v>
      </c>
    </row>
    <row r="71" spans="1:12" s="3" customFormat="1" ht="13.5">
      <c r="A71" s="33" t="s">
        <v>99</v>
      </c>
      <c r="B71" s="15"/>
      <c r="C71" s="15"/>
      <c r="D71" s="15"/>
      <c r="E71" s="15"/>
      <c r="F71" s="41"/>
      <c r="G71" s="455">
        <v>0</v>
      </c>
      <c r="H71" s="456">
        <v>0</v>
      </c>
      <c r="I71" s="456">
        <v>0</v>
      </c>
      <c r="J71" s="456">
        <v>0</v>
      </c>
      <c r="K71" s="457">
        <v>0</v>
      </c>
      <c r="L71" s="316">
        <f t="shared" si="0"/>
        <v>0</v>
      </c>
    </row>
    <row r="72" spans="1:12" s="3" customFormat="1" ht="13.5">
      <c r="A72" s="31"/>
      <c r="B72" s="160" t="s">
        <v>100</v>
      </c>
      <c r="C72" s="166"/>
      <c r="D72" s="153" t="s">
        <v>101</v>
      </c>
      <c r="E72" s="154"/>
      <c r="F72" s="155"/>
      <c r="G72" s="434">
        <v>0</v>
      </c>
      <c r="H72" s="435">
        <v>0</v>
      </c>
      <c r="I72" s="435">
        <v>0</v>
      </c>
      <c r="J72" s="435">
        <v>0</v>
      </c>
      <c r="K72" s="436">
        <v>0</v>
      </c>
      <c r="L72" s="313">
        <f t="shared" si="0"/>
        <v>0</v>
      </c>
    </row>
    <row r="73" spans="1:12" s="3" customFormat="1" ht="13.5">
      <c r="A73" s="31"/>
      <c r="B73" s="159"/>
      <c r="C73" s="13"/>
      <c r="D73" s="153" t="s">
        <v>79</v>
      </c>
      <c r="E73" s="154"/>
      <c r="F73" s="155"/>
      <c r="G73" s="434">
        <v>0</v>
      </c>
      <c r="H73" s="435">
        <v>0</v>
      </c>
      <c r="I73" s="435">
        <v>0</v>
      </c>
      <c r="J73" s="435">
        <v>0</v>
      </c>
      <c r="K73" s="436">
        <v>0</v>
      </c>
      <c r="L73" s="313">
        <f t="shared" si="0"/>
        <v>0</v>
      </c>
    </row>
    <row r="74" spans="1:12" s="3" customFormat="1" ht="13.5">
      <c r="A74" s="28"/>
      <c r="B74" s="161"/>
      <c r="C74" s="17"/>
      <c r="D74" s="156" t="s">
        <v>80</v>
      </c>
      <c r="E74" s="157"/>
      <c r="F74" s="158"/>
      <c r="G74" s="458">
        <v>0</v>
      </c>
      <c r="H74" s="459">
        <v>0</v>
      </c>
      <c r="I74" s="459">
        <v>0</v>
      </c>
      <c r="J74" s="459">
        <v>0</v>
      </c>
      <c r="K74" s="460">
        <v>0</v>
      </c>
      <c r="L74" s="314">
        <f aca="true" t="shared" si="1" ref="L74:L92">SUM(G74:K74)</f>
        <v>0</v>
      </c>
    </row>
    <row r="75" spans="1:12" s="3" customFormat="1" ht="14.25" thickBot="1">
      <c r="A75" s="49" t="s">
        <v>102</v>
      </c>
      <c r="B75" s="50"/>
      <c r="C75" s="50"/>
      <c r="D75" s="50"/>
      <c r="E75" s="50"/>
      <c r="F75" s="51"/>
      <c r="G75" s="461">
        <v>0</v>
      </c>
      <c r="H75" s="462">
        <v>0</v>
      </c>
      <c r="I75" s="462">
        <v>0</v>
      </c>
      <c r="J75" s="462">
        <v>0</v>
      </c>
      <c r="K75" s="463">
        <v>0</v>
      </c>
      <c r="L75" s="297">
        <f t="shared" si="1"/>
        <v>0</v>
      </c>
    </row>
    <row r="76" spans="1:12" s="3" customFormat="1" ht="13.5">
      <c r="A76" s="31" t="s">
        <v>103</v>
      </c>
      <c r="B76" s="13"/>
      <c r="C76" s="13"/>
      <c r="D76" s="13"/>
      <c r="E76" s="13"/>
      <c r="F76" s="43"/>
      <c r="G76" s="464"/>
      <c r="H76" s="465"/>
      <c r="I76" s="465"/>
      <c r="J76" s="465"/>
      <c r="K76" s="466"/>
      <c r="L76" s="317"/>
    </row>
    <row r="77" spans="1:12" s="14" customFormat="1" ht="13.5">
      <c r="A77" s="30"/>
      <c r="B77" s="167" t="s">
        <v>104</v>
      </c>
      <c r="C77" s="168"/>
      <c r="D77" s="168"/>
      <c r="E77" s="168"/>
      <c r="F77" s="169"/>
      <c r="G77" s="467">
        <v>34161</v>
      </c>
      <c r="H77" s="468">
        <v>0</v>
      </c>
      <c r="I77" s="468">
        <v>15</v>
      </c>
      <c r="J77" s="468">
        <v>0</v>
      </c>
      <c r="K77" s="469">
        <v>9953</v>
      </c>
      <c r="L77" s="318">
        <f t="shared" si="1"/>
        <v>44129</v>
      </c>
    </row>
    <row r="78" spans="1:12" s="14" customFormat="1" ht="14.25" thickBot="1">
      <c r="A78" s="44"/>
      <c r="B78" s="45" t="s">
        <v>105</v>
      </c>
      <c r="C78" s="46"/>
      <c r="D78" s="46"/>
      <c r="E78" s="46"/>
      <c r="F78" s="47"/>
      <c r="G78" s="470">
        <v>0</v>
      </c>
      <c r="H78" s="471">
        <v>0</v>
      </c>
      <c r="I78" s="471">
        <v>0</v>
      </c>
      <c r="J78" s="471">
        <v>0</v>
      </c>
      <c r="K78" s="472">
        <v>0</v>
      </c>
      <c r="L78" s="319">
        <f t="shared" si="1"/>
        <v>0</v>
      </c>
    </row>
    <row r="79" spans="1:12" s="14" customFormat="1" ht="13.5">
      <c r="A79" s="32" t="s">
        <v>198</v>
      </c>
      <c r="B79" s="26"/>
      <c r="C79" s="26"/>
      <c r="D79" s="26"/>
      <c r="E79" s="26"/>
      <c r="F79" s="40"/>
      <c r="G79" s="473">
        <v>0</v>
      </c>
      <c r="H79" s="474">
        <v>0</v>
      </c>
      <c r="I79" s="474">
        <v>0</v>
      </c>
      <c r="J79" s="474">
        <v>0</v>
      </c>
      <c r="K79" s="475">
        <v>0</v>
      </c>
      <c r="L79" s="296">
        <f t="shared" si="1"/>
        <v>0</v>
      </c>
    </row>
    <row r="80" spans="1:12" s="14" customFormat="1" ht="14.25" thickBot="1">
      <c r="A80" s="320" t="s">
        <v>199</v>
      </c>
      <c r="B80" s="321"/>
      <c r="C80" s="321"/>
      <c r="D80" s="321"/>
      <c r="E80" s="321"/>
      <c r="F80" s="322"/>
      <c r="G80" s="461">
        <v>0</v>
      </c>
      <c r="H80" s="462">
        <v>0</v>
      </c>
      <c r="I80" s="462">
        <v>0</v>
      </c>
      <c r="J80" s="462">
        <v>0</v>
      </c>
      <c r="K80" s="463">
        <v>0</v>
      </c>
      <c r="L80" s="297">
        <f t="shared" si="1"/>
        <v>0</v>
      </c>
    </row>
    <row r="81" spans="1:12" s="14" customFormat="1" ht="13.5">
      <c r="A81" s="30" t="s">
        <v>200</v>
      </c>
      <c r="B81" s="25"/>
      <c r="C81" s="25"/>
      <c r="D81" s="25"/>
      <c r="E81" s="25"/>
      <c r="F81" s="39"/>
      <c r="G81" s="431">
        <f>SUM(G82:G83)</f>
        <v>16158</v>
      </c>
      <c r="H81" s="432">
        <f>SUM(H82:H83)</f>
        <v>148549</v>
      </c>
      <c r="I81" s="432">
        <f>SUM(I82:I83)</f>
        <v>0</v>
      </c>
      <c r="J81" s="432">
        <f>SUM(J82:J83)</f>
        <v>0</v>
      </c>
      <c r="K81" s="433">
        <f>SUM(K82:K83)</f>
        <v>14000</v>
      </c>
      <c r="L81" s="323">
        <f t="shared" si="1"/>
        <v>178707</v>
      </c>
    </row>
    <row r="82" spans="1:12" s="14" customFormat="1" ht="13.5">
      <c r="A82" s="30"/>
      <c r="B82" s="25"/>
      <c r="C82" s="25"/>
      <c r="D82" s="25"/>
      <c r="E82" s="298" t="s">
        <v>128</v>
      </c>
      <c r="F82" s="299"/>
      <c r="G82" s="416">
        <v>0</v>
      </c>
      <c r="H82" s="417">
        <v>145898</v>
      </c>
      <c r="I82" s="417">
        <v>0</v>
      </c>
      <c r="J82" s="417">
        <v>0</v>
      </c>
      <c r="K82" s="418">
        <v>0</v>
      </c>
      <c r="L82" s="313">
        <f t="shared" si="1"/>
        <v>145898</v>
      </c>
    </row>
    <row r="83" spans="1:12" s="14" customFormat="1" ht="13.5">
      <c r="A83" s="32"/>
      <c r="B83" s="26"/>
      <c r="C83" s="26"/>
      <c r="D83" s="26"/>
      <c r="E83" s="300" t="s">
        <v>129</v>
      </c>
      <c r="F83" s="301"/>
      <c r="G83" s="419">
        <v>16158</v>
      </c>
      <c r="H83" s="420">
        <v>2651</v>
      </c>
      <c r="I83" s="420">
        <v>0</v>
      </c>
      <c r="J83" s="420">
        <v>0</v>
      </c>
      <c r="K83" s="421">
        <v>14000</v>
      </c>
      <c r="L83" s="314">
        <f t="shared" si="1"/>
        <v>32809</v>
      </c>
    </row>
    <row r="84" spans="1:12" s="14" customFormat="1" ht="13.5">
      <c r="A84" s="302" t="s">
        <v>201</v>
      </c>
      <c r="B84" s="21"/>
      <c r="C84" s="21"/>
      <c r="D84" s="21"/>
      <c r="E84" s="21"/>
      <c r="F84" s="37"/>
      <c r="G84" s="476">
        <f>SUM(G85:G86)</f>
        <v>57320</v>
      </c>
      <c r="H84" s="477">
        <f>SUM(H85:H86)</f>
        <v>0</v>
      </c>
      <c r="I84" s="477">
        <f>SUM(I85:I86)</f>
        <v>0</v>
      </c>
      <c r="J84" s="477">
        <f>SUM(J85:J86)</f>
        <v>0</v>
      </c>
      <c r="K84" s="478">
        <f>SUM(K85:K86)</f>
        <v>0</v>
      </c>
      <c r="L84" s="316">
        <f t="shared" si="1"/>
        <v>57320</v>
      </c>
    </row>
    <row r="85" spans="1:12" s="14" customFormat="1" ht="13.5">
      <c r="A85" s="30"/>
      <c r="B85" s="25"/>
      <c r="C85" s="25"/>
      <c r="D85" s="25"/>
      <c r="E85" s="298" t="s">
        <v>128</v>
      </c>
      <c r="F85" s="299"/>
      <c r="G85" s="416">
        <v>0</v>
      </c>
      <c r="H85" s="417">
        <v>0</v>
      </c>
      <c r="I85" s="417">
        <v>0</v>
      </c>
      <c r="J85" s="417">
        <v>0</v>
      </c>
      <c r="K85" s="418">
        <v>0</v>
      </c>
      <c r="L85" s="313">
        <f t="shared" si="1"/>
        <v>0</v>
      </c>
    </row>
    <row r="86" spans="1:12" s="14" customFormat="1" ht="13.5">
      <c r="A86" s="32"/>
      <c r="B86" s="26"/>
      <c r="C86" s="26"/>
      <c r="D86" s="26"/>
      <c r="E86" s="300" t="s">
        <v>129</v>
      </c>
      <c r="F86" s="301"/>
      <c r="G86" s="419">
        <v>57320</v>
      </c>
      <c r="H86" s="420">
        <v>0</v>
      </c>
      <c r="I86" s="420">
        <v>0</v>
      </c>
      <c r="J86" s="420">
        <v>0</v>
      </c>
      <c r="K86" s="421">
        <v>0</v>
      </c>
      <c r="L86" s="314">
        <f t="shared" si="1"/>
        <v>57320</v>
      </c>
    </row>
    <row r="87" spans="1:12" s="14" customFormat="1" ht="13.5">
      <c r="A87" s="618" t="s">
        <v>226</v>
      </c>
      <c r="B87" s="619"/>
      <c r="C87" s="619"/>
      <c r="D87" s="619"/>
      <c r="E87" s="303" t="s">
        <v>130</v>
      </c>
      <c r="F87" s="169"/>
      <c r="G87" s="440">
        <v>0</v>
      </c>
      <c r="H87" s="441">
        <v>0</v>
      </c>
      <c r="I87" s="441">
        <v>0</v>
      </c>
      <c r="J87" s="441">
        <v>0</v>
      </c>
      <c r="K87" s="442">
        <v>0</v>
      </c>
      <c r="L87" s="318">
        <f t="shared" si="1"/>
        <v>0</v>
      </c>
    </row>
    <row r="88" spans="1:12" s="14" customFormat="1" ht="13.5">
      <c r="A88" s="620"/>
      <c r="B88" s="621"/>
      <c r="C88" s="621"/>
      <c r="D88" s="621"/>
      <c r="E88" s="304" t="s">
        <v>131</v>
      </c>
      <c r="F88" s="40"/>
      <c r="G88" s="419">
        <v>57320</v>
      </c>
      <c r="H88" s="420">
        <v>145898</v>
      </c>
      <c r="I88" s="420">
        <v>0</v>
      </c>
      <c r="J88" s="420">
        <v>0</v>
      </c>
      <c r="K88" s="421">
        <v>0</v>
      </c>
      <c r="L88" s="296">
        <f t="shared" si="1"/>
        <v>203218</v>
      </c>
    </row>
    <row r="89" spans="1:12" s="14" customFormat="1" ht="13.5">
      <c r="A89" s="618" t="s">
        <v>227</v>
      </c>
      <c r="B89" s="619"/>
      <c r="C89" s="619"/>
      <c r="D89" s="619"/>
      <c r="E89" s="303" t="s">
        <v>130</v>
      </c>
      <c r="F89" s="169"/>
      <c r="G89" s="479">
        <v>0</v>
      </c>
      <c r="H89" s="480">
        <v>0</v>
      </c>
      <c r="I89" s="480">
        <v>0</v>
      </c>
      <c r="J89" s="480">
        <v>0</v>
      </c>
      <c r="K89" s="167">
        <v>0</v>
      </c>
      <c r="L89" s="318"/>
    </row>
    <row r="90" spans="1:12" s="14" customFormat="1" ht="13.5">
      <c r="A90" s="620"/>
      <c r="B90" s="621"/>
      <c r="C90" s="621"/>
      <c r="D90" s="621"/>
      <c r="E90" s="304" t="s">
        <v>131</v>
      </c>
      <c r="F90" s="40"/>
      <c r="G90" s="419">
        <v>14480</v>
      </c>
      <c r="H90" s="420">
        <v>0</v>
      </c>
      <c r="I90" s="420">
        <v>0</v>
      </c>
      <c r="J90" s="420">
        <v>0</v>
      </c>
      <c r="K90" s="421">
        <v>0</v>
      </c>
      <c r="L90" s="296">
        <f t="shared" si="1"/>
        <v>14480</v>
      </c>
    </row>
    <row r="91" spans="1:12" s="14" customFormat="1" ht="13.5">
      <c r="A91" s="618" t="s">
        <v>228</v>
      </c>
      <c r="B91" s="619"/>
      <c r="C91" s="619"/>
      <c r="D91" s="619"/>
      <c r="E91" s="303" t="s">
        <v>132</v>
      </c>
      <c r="F91" s="169"/>
      <c r="G91" s="440">
        <v>0</v>
      </c>
      <c r="H91" s="441">
        <v>0</v>
      </c>
      <c r="I91" s="441">
        <v>0</v>
      </c>
      <c r="J91" s="441">
        <v>0</v>
      </c>
      <c r="K91" s="442">
        <v>0</v>
      </c>
      <c r="L91" s="318">
        <f t="shared" si="1"/>
        <v>0</v>
      </c>
    </row>
    <row r="92" spans="1:12" s="14" customFormat="1" ht="14.25" thickBot="1">
      <c r="A92" s="622"/>
      <c r="B92" s="623"/>
      <c r="C92" s="623"/>
      <c r="D92" s="623"/>
      <c r="E92" s="305" t="s">
        <v>133</v>
      </c>
      <c r="F92" s="47"/>
      <c r="G92" s="481">
        <v>71800</v>
      </c>
      <c r="H92" s="482">
        <v>145898</v>
      </c>
      <c r="I92" s="482">
        <v>0</v>
      </c>
      <c r="J92" s="482">
        <v>0</v>
      </c>
      <c r="K92" s="483">
        <v>0</v>
      </c>
      <c r="L92" s="319">
        <f t="shared" si="1"/>
        <v>217698</v>
      </c>
    </row>
    <row r="93" spans="1:12" s="240" customFormat="1" ht="13.5">
      <c r="A93" s="324" t="s">
        <v>223</v>
      </c>
      <c r="B93" s="325"/>
      <c r="C93" s="325"/>
      <c r="D93" s="612" t="s">
        <v>221</v>
      </c>
      <c r="E93" s="613"/>
      <c r="F93" s="614"/>
      <c r="G93" s="484"/>
      <c r="H93" s="485"/>
      <c r="I93" s="486"/>
      <c r="J93" s="486"/>
      <c r="K93" s="487"/>
      <c r="L93" s="488"/>
    </row>
    <row r="94" spans="1:12" s="235" customFormat="1" ht="14.25" thickBot="1">
      <c r="A94" s="326"/>
      <c r="B94" s="327"/>
      <c r="C94" s="328" t="s">
        <v>243</v>
      </c>
      <c r="D94" s="615" t="s">
        <v>222</v>
      </c>
      <c r="E94" s="616"/>
      <c r="F94" s="617"/>
      <c r="G94" s="489">
        <f aca="true" t="shared" si="2" ref="G94:L94">G78/(G6-G9)*100</f>
        <v>0</v>
      </c>
      <c r="H94" s="490">
        <f t="shared" si="2"/>
        <v>0</v>
      </c>
      <c r="I94" s="491">
        <f t="shared" si="2"/>
        <v>0</v>
      </c>
      <c r="J94" s="491">
        <f t="shared" si="2"/>
        <v>0</v>
      </c>
      <c r="K94" s="46">
        <f t="shared" si="2"/>
        <v>0</v>
      </c>
      <c r="L94" s="319">
        <f t="shared" si="2"/>
        <v>0</v>
      </c>
    </row>
    <row r="95" spans="1:12" s="235" customFormat="1" ht="4.5" customHeight="1">
      <c r="A95" s="306"/>
      <c r="B95" s="306"/>
      <c r="C95" s="306"/>
      <c r="D95" s="306"/>
      <c r="E95" s="307"/>
      <c r="F95" s="307"/>
      <c r="G95" s="307"/>
      <c r="H95" s="307"/>
      <c r="I95" s="307"/>
      <c r="J95" s="307"/>
      <c r="K95" s="307"/>
      <c r="L95" s="307"/>
    </row>
    <row r="96" s="235" customFormat="1" ht="13.5"/>
    <row r="97" s="235" customFormat="1" ht="13.5"/>
    <row r="98" s="235" customFormat="1" ht="13.5"/>
    <row r="99" s="235" customFormat="1" ht="13.5"/>
    <row r="100" s="235" customFormat="1" ht="13.5"/>
    <row r="101" s="235" customFormat="1" ht="13.5"/>
    <row r="102" s="235" customFormat="1" ht="13.5"/>
    <row r="103" s="235" customFormat="1" ht="13.5"/>
    <row r="104" s="235" customFormat="1" ht="13.5"/>
    <row r="105" s="235" customFormat="1" ht="13.5"/>
    <row r="106" s="235" customFormat="1" ht="13.5"/>
    <row r="107" s="235" customFormat="1" ht="13.5"/>
    <row r="108" s="235" customFormat="1" ht="13.5"/>
  </sheetData>
  <sheetProtection/>
  <mergeCells count="7">
    <mergeCell ref="L2:L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1" dxfId="2" operator="equal" stopIfTrue="1">
      <formula>0</formula>
    </cfRule>
  </conditionalFormatting>
  <printOptions horizontalCentered="1" verticalCentered="1"/>
  <pageMargins left="0.7874015748031497" right="0.7874015748031497" top="0.35433070866141736" bottom="0.4724409448818898" header="0.3937007874015748" footer="0.1968503937007874"/>
  <pageSetup errors="blank" horizontalDpi="600" verticalDpi="600" orientation="portrait" paperSize="9" scale="65" r:id="rId2"/>
  <headerFooter alignWithMargins="0">
    <oddFooter>&amp;C&amp;"ＭＳ Ｐゴシック,太字"&amp;18 10　駐車場事業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L29"/>
  <sheetViews>
    <sheetView showZeros="0" view="pageBreakPreview" zoomScaleSheetLayoutView="100" zoomScalePageLayoutView="0" workbookViewId="0" topLeftCell="A2">
      <pane xSplit="6" ySplit="3" topLeftCell="G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S26" sqref="S26"/>
    </sheetView>
  </sheetViews>
  <sheetFormatPr defaultColWidth="9.00390625" defaultRowHeight="21" customHeight="1"/>
  <cols>
    <col min="1" max="1" width="4.00390625" style="3" customWidth="1"/>
    <col min="2" max="2" width="0.12890625" style="3" hidden="1" customWidth="1"/>
    <col min="3" max="3" width="4.25390625" style="3" hidden="1" customWidth="1"/>
    <col min="4" max="4" width="4.25390625" style="3" customWidth="1"/>
    <col min="5" max="5" width="9.00390625" style="3" customWidth="1"/>
    <col min="6" max="6" width="11.625" style="3" customWidth="1"/>
    <col min="7" max="12" width="11.50390625" style="3" customWidth="1"/>
    <col min="13" max="78" width="10.625" style="3" customWidth="1"/>
    <col min="79" max="16384" width="9.00390625" style="3" customWidth="1"/>
  </cols>
  <sheetData>
    <row r="2" spans="1:12" s="238" customFormat="1" ht="21" customHeight="1" thickBot="1">
      <c r="A2" s="329" t="s">
        <v>12</v>
      </c>
      <c r="B2" s="329"/>
      <c r="C2" s="329"/>
      <c r="L2" s="330" t="s">
        <v>5</v>
      </c>
    </row>
    <row r="3" spans="1:12" ht="21" customHeight="1">
      <c r="A3" s="331" t="s">
        <v>13</v>
      </c>
      <c r="B3" s="332"/>
      <c r="C3" s="332"/>
      <c r="D3" s="332"/>
      <c r="E3" s="333"/>
      <c r="F3" s="334" t="s">
        <v>14</v>
      </c>
      <c r="G3" s="335" t="s">
        <v>8</v>
      </c>
      <c r="H3" s="335" t="s">
        <v>9</v>
      </c>
      <c r="I3" s="335" t="s">
        <v>10</v>
      </c>
      <c r="J3" s="335" t="s">
        <v>250</v>
      </c>
      <c r="K3" s="336" t="s">
        <v>7</v>
      </c>
      <c r="L3" s="626" t="s">
        <v>4</v>
      </c>
    </row>
    <row r="4" spans="1:12" ht="21" customHeight="1" thickBot="1">
      <c r="A4" s="337"/>
      <c r="B4" s="338"/>
      <c r="C4" s="338"/>
      <c r="D4" s="338" t="s">
        <v>15</v>
      </c>
      <c r="E4" s="338"/>
      <c r="F4" s="339"/>
      <c r="G4" s="52" t="s">
        <v>0</v>
      </c>
      <c r="H4" s="52" t="s">
        <v>1</v>
      </c>
      <c r="I4" s="52" t="s">
        <v>2</v>
      </c>
      <c r="J4" s="308" t="s">
        <v>245</v>
      </c>
      <c r="K4" s="193" t="s">
        <v>6</v>
      </c>
      <c r="L4" s="627"/>
    </row>
    <row r="5" spans="1:12" ht="21" customHeight="1">
      <c r="A5" s="340" t="s">
        <v>261</v>
      </c>
      <c r="B5" s="341"/>
      <c r="C5" s="341"/>
      <c r="D5" s="341"/>
      <c r="E5" s="342"/>
      <c r="F5" s="343"/>
      <c r="G5" s="495">
        <f>SUM(G7:G17)</f>
        <v>791136</v>
      </c>
      <c r="H5" s="496">
        <f>SUM(H7:H17)</f>
        <v>1070847</v>
      </c>
      <c r="I5" s="496">
        <f>SUM(I7:I17)</f>
        <v>0</v>
      </c>
      <c r="J5" s="496">
        <f>SUM(J7:J17)</f>
        <v>120100</v>
      </c>
      <c r="K5" s="497">
        <f>SUM(K7:K17)</f>
        <v>0</v>
      </c>
      <c r="L5" s="296">
        <f>SUM(G5:K5)</f>
        <v>1982083</v>
      </c>
    </row>
    <row r="6" spans="1:12" ht="21" customHeight="1">
      <c r="A6" s="340"/>
      <c r="B6" s="341"/>
      <c r="C6" s="341"/>
      <c r="D6" s="344" t="s">
        <v>16</v>
      </c>
      <c r="E6" s="345"/>
      <c r="F6" s="346"/>
      <c r="G6" s="498"/>
      <c r="H6" s="499"/>
      <c r="I6" s="499"/>
      <c r="J6" s="499"/>
      <c r="K6" s="500"/>
      <c r="L6" s="501"/>
    </row>
    <row r="7" spans="1:12" ht="21" customHeight="1">
      <c r="A7" s="340"/>
      <c r="B7" s="341"/>
      <c r="C7" s="341"/>
      <c r="D7" s="347"/>
      <c r="E7" s="348" t="s">
        <v>17</v>
      </c>
      <c r="F7" s="349" t="s">
        <v>18</v>
      </c>
      <c r="G7" s="502">
        <v>0</v>
      </c>
      <c r="H7" s="426">
        <v>0</v>
      </c>
      <c r="I7" s="441"/>
      <c r="J7" s="441">
        <v>0</v>
      </c>
      <c r="K7" s="442"/>
      <c r="L7" s="503">
        <f aca="true" t="shared" si="0" ref="L7:L29">SUM(G7:K7)</f>
        <v>0</v>
      </c>
    </row>
    <row r="8" spans="1:12" ht="21" customHeight="1">
      <c r="A8" s="340"/>
      <c r="B8" s="341"/>
      <c r="C8" s="341"/>
      <c r="D8" s="347"/>
      <c r="E8" s="347"/>
      <c r="F8" s="350" t="s">
        <v>19</v>
      </c>
      <c r="G8" s="504">
        <v>0</v>
      </c>
      <c r="H8" s="429">
        <v>0</v>
      </c>
      <c r="I8" s="417"/>
      <c r="J8" s="417">
        <v>0</v>
      </c>
      <c r="K8" s="418"/>
      <c r="L8" s="505"/>
    </row>
    <row r="9" spans="1:12" ht="21" customHeight="1">
      <c r="A9" s="340"/>
      <c r="B9" s="341"/>
      <c r="C9" s="341"/>
      <c r="D9" s="347"/>
      <c r="E9" s="351"/>
      <c r="F9" s="352" t="s">
        <v>20</v>
      </c>
      <c r="G9" s="506">
        <v>0</v>
      </c>
      <c r="H9" s="420">
        <v>1070847</v>
      </c>
      <c r="I9" s="420"/>
      <c r="J9" s="420">
        <v>0</v>
      </c>
      <c r="K9" s="421"/>
      <c r="L9" s="507">
        <f t="shared" si="0"/>
        <v>1070847</v>
      </c>
    </row>
    <row r="10" spans="1:12" ht="21" customHeight="1">
      <c r="A10" s="340"/>
      <c r="B10" s="341"/>
      <c r="C10" s="341"/>
      <c r="D10" s="347"/>
      <c r="E10" s="628" t="s">
        <v>249</v>
      </c>
      <c r="F10" s="629"/>
      <c r="G10" s="508">
        <v>791136</v>
      </c>
      <c r="H10" s="509">
        <v>0</v>
      </c>
      <c r="I10" s="423"/>
      <c r="J10" s="423">
        <v>0</v>
      </c>
      <c r="K10" s="424"/>
      <c r="L10" s="510">
        <f t="shared" si="0"/>
        <v>791136</v>
      </c>
    </row>
    <row r="11" spans="1:12" ht="21" customHeight="1">
      <c r="A11" s="340"/>
      <c r="B11" s="341"/>
      <c r="C11" s="341"/>
      <c r="D11" s="347"/>
      <c r="E11" s="353" t="s">
        <v>21</v>
      </c>
      <c r="F11" s="354"/>
      <c r="G11" s="511">
        <v>0</v>
      </c>
      <c r="H11" s="509">
        <v>0</v>
      </c>
      <c r="I11" s="423"/>
      <c r="J11" s="423">
        <v>120100</v>
      </c>
      <c r="K11" s="424"/>
      <c r="L11" s="510">
        <f t="shared" si="0"/>
        <v>120100</v>
      </c>
    </row>
    <row r="12" spans="1:12" ht="21" customHeight="1">
      <c r="A12" s="340"/>
      <c r="B12" s="341"/>
      <c r="C12" s="341"/>
      <c r="D12" s="347"/>
      <c r="E12" s="628" t="s">
        <v>22</v>
      </c>
      <c r="F12" s="629"/>
      <c r="G12" s="511">
        <v>0</v>
      </c>
      <c r="H12" s="509">
        <v>0</v>
      </c>
      <c r="I12" s="423"/>
      <c r="J12" s="423">
        <v>0</v>
      </c>
      <c r="K12" s="424"/>
      <c r="L12" s="510">
        <f t="shared" si="0"/>
        <v>0</v>
      </c>
    </row>
    <row r="13" spans="1:12" ht="21" customHeight="1">
      <c r="A13" s="340"/>
      <c r="B13" s="341"/>
      <c r="C13" s="341"/>
      <c r="D13" s="347"/>
      <c r="E13" s="353" t="s">
        <v>23</v>
      </c>
      <c r="F13" s="354"/>
      <c r="G13" s="511">
        <v>0</v>
      </c>
      <c r="H13" s="509">
        <v>0</v>
      </c>
      <c r="I13" s="423"/>
      <c r="J13" s="423">
        <v>0</v>
      </c>
      <c r="K13" s="424"/>
      <c r="L13" s="510">
        <f t="shared" si="0"/>
        <v>0</v>
      </c>
    </row>
    <row r="14" spans="1:12" ht="21" customHeight="1">
      <c r="A14" s="340"/>
      <c r="B14" s="341"/>
      <c r="C14" s="341"/>
      <c r="D14" s="347"/>
      <c r="E14" s="353" t="s">
        <v>24</v>
      </c>
      <c r="F14" s="354"/>
      <c r="G14" s="511">
        <v>0</v>
      </c>
      <c r="H14" s="509">
        <v>0</v>
      </c>
      <c r="I14" s="423"/>
      <c r="J14" s="423">
        <v>0</v>
      </c>
      <c r="K14" s="424"/>
      <c r="L14" s="510">
        <f t="shared" si="0"/>
        <v>0</v>
      </c>
    </row>
    <row r="15" spans="1:12" ht="21" customHeight="1">
      <c r="A15" s="340"/>
      <c r="B15" s="341"/>
      <c r="C15" s="341"/>
      <c r="D15" s="347"/>
      <c r="E15" s="353" t="s">
        <v>25</v>
      </c>
      <c r="F15" s="354"/>
      <c r="G15" s="511">
        <v>0</v>
      </c>
      <c r="H15" s="509">
        <v>0</v>
      </c>
      <c r="I15" s="423"/>
      <c r="J15" s="423">
        <v>0</v>
      </c>
      <c r="K15" s="424"/>
      <c r="L15" s="510"/>
    </row>
    <row r="16" spans="1:12" ht="21" customHeight="1">
      <c r="A16" s="340"/>
      <c r="B16" s="341"/>
      <c r="C16" s="341"/>
      <c r="D16" s="347"/>
      <c r="E16" s="353" t="s">
        <v>26</v>
      </c>
      <c r="F16" s="354"/>
      <c r="G16" s="511">
        <v>0</v>
      </c>
      <c r="H16" s="509">
        <v>0</v>
      </c>
      <c r="I16" s="423"/>
      <c r="J16" s="423">
        <v>0</v>
      </c>
      <c r="K16" s="424"/>
      <c r="L16" s="510">
        <f t="shared" si="0"/>
        <v>0</v>
      </c>
    </row>
    <row r="17" spans="1:12" ht="21" customHeight="1" thickBot="1">
      <c r="A17" s="340"/>
      <c r="B17" s="341"/>
      <c r="C17" s="341"/>
      <c r="D17" s="355"/>
      <c r="E17" s="356" t="s">
        <v>27</v>
      </c>
      <c r="F17" s="357"/>
      <c r="G17" s="512">
        <v>0</v>
      </c>
      <c r="H17" s="513">
        <v>0</v>
      </c>
      <c r="I17" s="514"/>
      <c r="J17" s="514">
        <v>0</v>
      </c>
      <c r="K17" s="515"/>
      <c r="L17" s="516">
        <f t="shared" si="0"/>
        <v>0</v>
      </c>
    </row>
    <row r="18" spans="1:12" ht="21" customHeight="1">
      <c r="A18" s="340"/>
      <c r="B18" s="341"/>
      <c r="C18" s="341"/>
      <c r="D18" s="347" t="s">
        <v>28</v>
      </c>
      <c r="E18" s="342"/>
      <c r="F18" s="343"/>
      <c r="G18" s="464"/>
      <c r="H18" s="465"/>
      <c r="I18" s="465"/>
      <c r="J18" s="465"/>
      <c r="K18" s="517"/>
      <c r="L18" s="317"/>
    </row>
    <row r="19" spans="1:12" ht="21" customHeight="1">
      <c r="A19" s="340"/>
      <c r="B19" s="341"/>
      <c r="C19" s="341"/>
      <c r="D19" s="347"/>
      <c r="E19" s="353" t="s">
        <v>257</v>
      </c>
      <c r="F19" s="370"/>
      <c r="G19" s="422">
        <v>0</v>
      </c>
      <c r="H19" s="423">
        <v>0</v>
      </c>
      <c r="I19" s="423">
        <v>0</v>
      </c>
      <c r="J19" s="423">
        <v>0</v>
      </c>
      <c r="K19" s="424">
        <v>0</v>
      </c>
      <c r="L19" s="510">
        <f t="shared" si="0"/>
        <v>0</v>
      </c>
    </row>
    <row r="20" spans="1:12" ht="21" customHeight="1">
      <c r="A20" s="340"/>
      <c r="B20" s="341"/>
      <c r="C20" s="341"/>
      <c r="D20" s="347"/>
      <c r="E20" s="358" t="s">
        <v>229</v>
      </c>
      <c r="F20" s="354"/>
      <c r="G20" s="422">
        <v>0</v>
      </c>
      <c r="H20" s="423">
        <v>0</v>
      </c>
      <c r="I20" s="423">
        <v>0</v>
      </c>
      <c r="J20" s="423">
        <v>0</v>
      </c>
      <c r="K20" s="424">
        <v>0</v>
      </c>
      <c r="L20" s="510">
        <f t="shared" si="0"/>
        <v>0</v>
      </c>
    </row>
    <row r="21" spans="1:12" ht="21" customHeight="1">
      <c r="A21" s="340"/>
      <c r="B21" s="341"/>
      <c r="C21" s="341"/>
      <c r="D21" s="347"/>
      <c r="E21" s="358" t="s">
        <v>230</v>
      </c>
      <c r="F21" s="354"/>
      <c r="G21" s="422">
        <v>791136</v>
      </c>
      <c r="H21" s="423">
        <v>0</v>
      </c>
      <c r="I21" s="423">
        <v>0</v>
      </c>
      <c r="J21" s="423">
        <v>120100</v>
      </c>
      <c r="K21" s="424">
        <v>0</v>
      </c>
      <c r="L21" s="510">
        <f t="shared" si="0"/>
        <v>911236</v>
      </c>
    </row>
    <row r="22" spans="1:12" ht="21" customHeight="1">
      <c r="A22" s="340"/>
      <c r="B22" s="341"/>
      <c r="C22" s="341"/>
      <c r="D22" s="347"/>
      <c r="E22" s="358" t="s">
        <v>231</v>
      </c>
      <c r="F22" s="354"/>
      <c r="G22" s="422">
        <v>0</v>
      </c>
      <c r="H22" s="423">
        <v>649844</v>
      </c>
      <c r="I22" s="423">
        <v>0</v>
      </c>
      <c r="J22" s="423">
        <v>0</v>
      </c>
      <c r="K22" s="424">
        <v>0</v>
      </c>
      <c r="L22" s="510">
        <f t="shared" si="0"/>
        <v>649844</v>
      </c>
    </row>
    <row r="23" spans="1:12" ht="21" customHeight="1">
      <c r="A23" s="340"/>
      <c r="B23" s="341"/>
      <c r="C23" s="341"/>
      <c r="D23" s="347"/>
      <c r="E23" s="358" t="s">
        <v>232</v>
      </c>
      <c r="F23" s="354"/>
      <c r="G23" s="422">
        <v>0</v>
      </c>
      <c r="H23" s="423">
        <v>0</v>
      </c>
      <c r="I23" s="423">
        <v>0</v>
      </c>
      <c r="J23" s="423">
        <v>0</v>
      </c>
      <c r="K23" s="424">
        <v>0</v>
      </c>
      <c r="L23" s="510">
        <f t="shared" si="0"/>
        <v>0</v>
      </c>
    </row>
    <row r="24" spans="1:12" ht="21" customHeight="1">
      <c r="A24" s="340"/>
      <c r="B24" s="341"/>
      <c r="C24" s="341"/>
      <c r="D24" s="347"/>
      <c r="E24" s="358" t="s">
        <v>233</v>
      </c>
      <c r="F24" s="354"/>
      <c r="G24" s="422">
        <v>0</v>
      </c>
      <c r="H24" s="423">
        <v>0</v>
      </c>
      <c r="I24" s="423">
        <v>0</v>
      </c>
      <c r="J24" s="423">
        <v>0</v>
      </c>
      <c r="K24" s="424">
        <v>0</v>
      </c>
      <c r="L24" s="510">
        <f t="shared" si="0"/>
        <v>0</v>
      </c>
    </row>
    <row r="25" spans="1:12" ht="21" customHeight="1">
      <c r="A25" s="340"/>
      <c r="B25" s="341"/>
      <c r="C25" s="341"/>
      <c r="D25" s="347"/>
      <c r="E25" s="358" t="s">
        <v>234</v>
      </c>
      <c r="F25" s="354"/>
      <c r="G25" s="422">
        <v>0</v>
      </c>
      <c r="H25" s="423">
        <v>0</v>
      </c>
      <c r="I25" s="423">
        <v>0</v>
      </c>
      <c r="J25" s="423">
        <v>0</v>
      </c>
      <c r="K25" s="424">
        <v>0</v>
      </c>
      <c r="L25" s="510">
        <f t="shared" si="0"/>
        <v>0</v>
      </c>
    </row>
    <row r="26" spans="1:12" ht="21" customHeight="1">
      <c r="A26" s="340"/>
      <c r="B26" s="341"/>
      <c r="C26" s="341"/>
      <c r="D26" s="347"/>
      <c r="E26" s="358" t="s">
        <v>235</v>
      </c>
      <c r="F26" s="354"/>
      <c r="G26" s="422">
        <v>0</v>
      </c>
      <c r="H26" s="423">
        <v>421003</v>
      </c>
      <c r="I26" s="423">
        <v>0</v>
      </c>
      <c r="J26" s="423">
        <v>0</v>
      </c>
      <c r="K26" s="424">
        <v>0</v>
      </c>
      <c r="L26" s="510">
        <f t="shared" si="0"/>
        <v>421003</v>
      </c>
    </row>
    <row r="27" spans="1:12" ht="21" customHeight="1">
      <c r="A27" s="340"/>
      <c r="B27" s="341"/>
      <c r="C27" s="341"/>
      <c r="D27" s="347"/>
      <c r="E27" s="358" t="s">
        <v>29</v>
      </c>
      <c r="F27" s="354"/>
      <c r="G27" s="422">
        <v>0</v>
      </c>
      <c r="H27" s="423">
        <v>0</v>
      </c>
      <c r="I27" s="423">
        <v>0</v>
      </c>
      <c r="J27" s="423">
        <v>0</v>
      </c>
      <c r="K27" s="424">
        <v>0</v>
      </c>
      <c r="L27" s="510">
        <f t="shared" si="0"/>
        <v>0</v>
      </c>
    </row>
    <row r="28" spans="1:12" ht="21" customHeight="1">
      <c r="A28" s="340"/>
      <c r="B28" s="341"/>
      <c r="C28" s="341"/>
      <c r="D28" s="347"/>
      <c r="E28" s="358" t="s">
        <v>30</v>
      </c>
      <c r="F28" s="354"/>
      <c r="G28" s="422">
        <v>0</v>
      </c>
      <c r="H28" s="423">
        <v>0</v>
      </c>
      <c r="I28" s="423">
        <v>0</v>
      </c>
      <c r="J28" s="423">
        <v>0</v>
      </c>
      <c r="K28" s="424">
        <v>0</v>
      </c>
      <c r="L28" s="510">
        <f t="shared" si="0"/>
        <v>0</v>
      </c>
    </row>
    <row r="29" spans="1:12" ht="21" customHeight="1" thickBot="1">
      <c r="A29" s="337"/>
      <c r="B29" s="338"/>
      <c r="C29" s="338"/>
      <c r="D29" s="355"/>
      <c r="E29" s="380" t="s">
        <v>236</v>
      </c>
      <c r="F29" s="357"/>
      <c r="G29" s="518">
        <v>0</v>
      </c>
      <c r="H29" s="514">
        <v>0</v>
      </c>
      <c r="I29" s="514">
        <v>0</v>
      </c>
      <c r="J29" s="514">
        <v>0</v>
      </c>
      <c r="K29" s="515">
        <v>0</v>
      </c>
      <c r="L29" s="516">
        <f t="shared" si="0"/>
        <v>0</v>
      </c>
    </row>
  </sheetData>
  <sheetProtection/>
  <mergeCells count="3">
    <mergeCell ref="L3:L4"/>
    <mergeCell ref="E10:F10"/>
    <mergeCell ref="E12:F12"/>
  </mergeCells>
  <printOptions horizontalCentered="1" verticalCentered="1"/>
  <pageMargins left="0.7874015748031497" right="0.7874015748031497" top="0.35433070866141736" bottom="0.4724409448818898" header="0.3937007874015748" footer="0.1968503937007874"/>
  <pageSetup errors="blank" horizontalDpi="600" verticalDpi="600" orientation="portrait" paperSize="9" scale="80" r:id="rId2"/>
  <headerFooter alignWithMargins="0">
    <oddFooter>&amp;C&amp;"ＭＳ Ｐゴシック,太字"&amp;16 10　駐車場事業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view="pageBreakPreview" zoomScaleNormal="75" zoomScaleSheetLayoutView="100" zoomScalePageLayoutView="0" workbookViewId="0" topLeftCell="A1">
      <pane xSplit="4" ySplit="3" topLeftCell="E4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S26" sqref="S26"/>
    </sheetView>
  </sheetViews>
  <sheetFormatPr defaultColWidth="9.00390625" defaultRowHeight="13.5"/>
  <cols>
    <col min="1" max="1" width="5.375" style="20" customWidth="1"/>
    <col min="2" max="2" width="8.875" style="20" customWidth="1"/>
    <col min="3" max="3" width="16.125" style="177" customWidth="1"/>
    <col min="4" max="4" width="4.375" style="177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8" t="s">
        <v>209</v>
      </c>
      <c r="B1" s="237"/>
    </row>
    <row r="2" spans="1:16" s="20" customFormat="1" ht="16.5" customHeight="1">
      <c r="A2" s="53"/>
      <c r="B2" s="170" t="s">
        <v>106</v>
      </c>
      <c r="C2" s="178"/>
      <c r="D2" s="178"/>
      <c r="E2" s="646" t="s">
        <v>8</v>
      </c>
      <c r="F2" s="647"/>
      <c r="G2" s="646" t="s">
        <v>9</v>
      </c>
      <c r="H2" s="647"/>
      <c r="I2" s="634" t="s">
        <v>10</v>
      </c>
      <c r="J2" s="635"/>
      <c r="K2" s="638" t="s">
        <v>244</v>
      </c>
      <c r="L2" s="638"/>
      <c r="M2" s="634" t="s">
        <v>7</v>
      </c>
      <c r="N2" s="635"/>
      <c r="O2" s="630" t="s">
        <v>108</v>
      </c>
      <c r="P2" s="631"/>
    </row>
    <row r="3" spans="1:16" s="20" customFormat="1" ht="16.5" customHeight="1">
      <c r="A3" s="54"/>
      <c r="B3" s="171"/>
      <c r="C3" s="179"/>
      <c r="D3" s="179"/>
      <c r="E3" s="632" t="s">
        <v>0</v>
      </c>
      <c r="F3" s="633"/>
      <c r="G3" s="632" t="s">
        <v>1</v>
      </c>
      <c r="H3" s="633"/>
      <c r="I3" s="636" t="s">
        <v>2</v>
      </c>
      <c r="J3" s="637"/>
      <c r="K3" s="639" t="s">
        <v>245</v>
      </c>
      <c r="L3" s="639"/>
      <c r="M3" s="636" t="s">
        <v>6</v>
      </c>
      <c r="N3" s="637"/>
      <c r="O3" s="632"/>
      <c r="P3" s="633"/>
    </row>
    <row r="4" spans="1:16" s="20" customFormat="1" ht="16.5" customHeight="1">
      <c r="A4" s="54"/>
      <c r="B4" s="171"/>
      <c r="C4" s="179"/>
      <c r="D4" s="179"/>
      <c r="E4" s="61" t="s">
        <v>109</v>
      </c>
      <c r="F4" s="55" t="s">
        <v>110</v>
      </c>
      <c r="G4" s="61" t="s">
        <v>109</v>
      </c>
      <c r="H4" s="55" t="s">
        <v>110</v>
      </c>
      <c r="I4" s="61" t="s">
        <v>109</v>
      </c>
      <c r="J4" s="55" t="s">
        <v>110</v>
      </c>
      <c r="K4" s="67" t="s">
        <v>109</v>
      </c>
      <c r="L4" s="68" t="s">
        <v>110</v>
      </c>
      <c r="M4" s="61" t="s">
        <v>109</v>
      </c>
      <c r="N4" s="55" t="s">
        <v>110</v>
      </c>
      <c r="O4" s="61" t="s">
        <v>109</v>
      </c>
      <c r="P4" s="55" t="s">
        <v>110</v>
      </c>
    </row>
    <row r="5" spans="1:16" s="20" customFormat="1" ht="16.5" customHeight="1" thickBot="1">
      <c r="A5" s="54" t="s">
        <v>107</v>
      </c>
      <c r="B5" s="174"/>
      <c r="C5" s="185"/>
      <c r="D5" s="186"/>
      <c r="E5" s="62" t="s">
        <v>156</v>
      </c>
      <c r="F5" s="63" t="s">
        <v>111</v>
      </c>
      <c r="G5" s="62" t="s">
        <v>156</v>
      </c>
      <c r="H5" s="63" t="s">
        <v>111</v>
      </c>
      <c r="I5" s="62" t="s">
        <v>156</v>
      </c>
      <c r="J5" s="63" t="s">
        <v>111</v>
      </c>
      <c r="K5" s="66" t="s">
        <v>156</v>
      </c>
      <c r="L5" s="64" t="s">
        <v>111</v>
      </c>
      <c r="M5" s="62" t="s">
        <v>156</v>
      </c>
      <c r="N5" s="63" t="s">
        <v>111</v>
      </c>
      <c r="O5" s="62" t="s">
        <v>156</v>
      </c>
      <c r="P5" s="63" t="s">
        <v>111</v>
      </c>
    </row>
    <row r="6" spans="1:16" s="20" customFormat="1" ht="16.5" customHeight="1">
      <c r="A6" s="56" t="s">
        <v>112</v>
      </c>
      <c r="B6" s="171"/>
      <c r="C6" s="179"/>
      <c r="D6" s="179"/>
      <c r="E6" s="230"/>
      <c r="F6" s="231"/>
      <c r="G6" s="230"/>
      <c r="H6" s="231"/>
      <c r="I6" s="230"/>
      <c r="J6" s="231"/>
      <c r="K6" s="232"/>
      <c r="L6" s="233"/>
      <c r="M6" s="230"/>
      <c r="N6" s="231"/>
      <c r="O6" s="230"/>
      <c r="P6" s="231"/>
    </row>
    <row r="7" spans="1:16" s="20" customFormat="1" ht="16.5" customHeight="1">
      <c r="A7" s="54"/>
      <c r="B7" s="175" t="s">
        <v>113</v>
      </c>
      <c r="C7" s="180"/>
      <c r="D7" s="180"/>
      <c r="E7" s="72">
        <v>0</v>
      </c>
      <c r="F7" s="71">
        <f aca="true" t="shared" si="0" ref="F7:F24">ROUND(+E7/E$24*100,1)</f>
        <v>0</v>
      </c>
      <c r="G7" s="362">
        <v>0</v>
      </c>
      <c r="H7" s="71">
        <f aca="true" t="shared" si="1" ref="H7:H24">ROUND(+G7/G$24*100,1)</f>
        <v>0</v>
      </c>
      <c r="I7" s="72">
        <v>0</v>
      </c>
      <c r="J7" s="71">
        <f aca="true" t="shared" si="2" ref="J7:J24">ROUND(+I7/I$24*100,1)</f>
        <v>0</v>
      </c>
      <c r="K7" s="363">
        <v>0</v>
      </c>
      <c r="L7" s="73">
        <f aca="true" t="shared" si="3" ref="L7:L24">ROUND(+K7/K$24*100,1)</f>
        <v>0</v>
      </c>
      <c r="M7" s="72">
        <v>0</v>
      </c>
      <c r="N7" s="71">
        <f aca="true" t="shared" si="4" ref="N7:N24">ROUND(+M7/M$24*100,1)</f>
        <v>0</v>
      </c>
      <c r="O7" s="72">
        <f aca="true" t="shared" si="5" ref="O7:O13">SUM(E7,G7,I7,K7,M7,)</f>
        <v>0</v>
      </c>
      <c r="P7" s="71">
        <f aca="true" t="shared" si="6" ref="P7:P24">ROUND(+O7/O$24*100,1)</f>
        <v>0</v>
      </c>
    </row>
    <row r="8" spans="1:16" s="20" customFormat="1" ht="16.5" customHeight="1">
      <c r="A8" s="54"/>
      <c r="B8" s="175" t="s">
        <v>114</v>
      </c>
      <c r="C8" s="180"/>
      <c r="D8" s="180"/>
      <c r="E8" s="72">
        <v>0</v>
      </c>
      <c r="F8" s="71">
        <f t="shared" si="0"/>
        <v>0</v>
      </c>
      <c r="G8" s="362">
        <v>0</v>
      </c>
      <c r="H8" s="71">
        <f t="shared" si="1"/>
        <v>0</v>
      </c>
      <c r="I8" s="72">
        <v>0</v>
      </c>
      <c r="J8" s="71">
        <f t="shared" si="2"/>
        <v>0</v>
      </c>
      <c r="K8" s="363">
        <v>0</v>
      </c>
      <c r="L8" s="73">
        <f t="shared" si="3"/>
        <v>0</v>
      </c>
      <c r="M8" s="72">
        <v>0</v>
      </c>
      <c r="N8" s="71">
        <f t="shared" si="4"/>
        <v>0</v>
      </c>
      <c r="O8" s="72">
        <f t="shared" si="5"/>
        <v>0</v>
      </c>
      <c r="P8" s="71">
        <f t="shared" si="6"/>
        <v>0</v>
      </c>
    </row>
    <row r="9" spans="1:16" s="20" customFormat="1" ht="16.5" customHeight="1">
      <c r="A9" s="54"/>
      <c r="B9" s="175" t="s">
        <v>115</v>
      </c>
      <c r="C9" s="180"/>
      <c r="D9" s="180"/>
      <c r="E9" s="72">
        <v>0</v>
      </c>
      <c r="F9" s="71">
        <f t="shared" si="0"/>
        <v>0</v>
      </c>
      <c r="G9" s="362">
        <v>0</v>
      </c>
      <c r="H9" s="71">
        <f t="shared" si="1"/>
        <v>0</v>
      </c>
      <c r="I9" s="72">
        <v>0</v>
      </c>
      <c r="J9" s="71">
        <f t="shared" si="2"/>
        <v>0</v>
      </c>
      <c r="K9" s="363">
        <v>0</v>
      </c>
      <c r="L9" s="73">
        <f t="shared" si="3"/>
        <v>0</v>
      </c>
      <c r="M9" s="72">
        <v>0</v>
      </c>
      <c r="N9" s="71">
        <f t="shared" si="4"/>
        <v>0</v>
      </c>
      <c r="O9" s="72">
        <f t="shared" si="5"/>
        <v>0</v>
      </c>
      <c r="P9" s="71">
        <f t="shared" si="6"/>
        <v>0</v>
      </c>
    </row>
    <row r="10" spans="1:16" s="20" customFormat="1" ht="16.5" customHeight="1">
      <c r="A10" s="54"/>
      <c r="B10" s="175" t="s">
        <v>116</v>
      </c>
      <c r="C10" s="180"/>
      <c r="D10" s="180"/>
      <c r="E10" s="72">
        <v>0</v>
      </c>
      <c r="F10" s="71">
        <f t="shared" si="0"/>
        <v>0</v>
      </c>
      <c r="G10" s="362">
        <v>0</v>
      </c>
      <c r="H10" s="71">
        <f t="shared" si="1"/>
        <v>0</v>
      </c>
      <c r="I10" s="72">
        <v>0</v>
      </c>
      <c r="J10" s="71">
        <f t="shared" si="2"/>
        <v>0</v>
      </c>
      <c r="K10" s="363">
        <v>0</v>
      </c>
      <c r="L10" s="73">
        <f t="shared" si="3"/>
        <v>0</v>
      </c>
      <c r="M10" s="72">
        <v>0</v>
      </c>
      <c r="N10" s="71">
        <f t="shared" si="4"/>
        <v>0</v>
      </c>
      <c r="O10" s="72">
        <f t="shared" si="5"/>
        <v>0</v>
      </c>
      <c r="P10" s="71">
        <f t="shared" si="6"/>
        <v>0</v>
      </c>
    </row>
    <row r="11" spans="1:16" s="20" customFormat="1" ht="16.5" customHeight="1">
      <c r="A11" s="54"/>
      <c r="B11" s="175" t="s">
        <v>117</v>
      </c>
      <c r="C11" s="180"/>
      <c r="D11" s="180"/>
      <c r="E11" s="72">
        <v>0</v>
      </c>
      <c r="F11" s="71">
        <f t="shared" si="0"/>
        <v>0</v>
      </c>
      <c r="G11" s="362">
        <v>0</v>
      </c>
      <c r="H11" s="71">
        <f t="shared" si="1"/>
        <v>0</v>
      </c>
      <c r="I11" s="72">
        <v>0</v>
      </c>
      <c r="J11" s="71">
        <f t="shared" si="2"/>
        <v>0</v>
      </c>
      <c r="K11" s="363">
        <v>0</v>
      </c>
      <c r="L11" s="73">
        <f t="shared" si="3"/>
        <v>0</v>
      </c>
      <c r="M11" s="72">
        <v>0</v>
      </c>
      <c r="N11" s="71">
        <f t="shared" si="4"/>
        <v>0</v>
      </c>
      <c r="O11" s="72">
        <f t="shared" si="5"/>
        <v>0</v>
      </c>
      <c r="P11" s="71">
        <f t="shared" si="6"/>
        <v>0</v>
      </c>
    </row>
    <row r="12" spans="1:16" s="20" customFormat="1" ht="16.5" customHeight="1">
      <c r="A12" s="58"/>
      <c r="B12" s="176" t="s">
        <v>118</v>
      </c>
      <c r="C12" s="181"/>
      <c r="D12" s="181"/>
      <c r="E12" s="75">
        <v>0</v>
      </c>
      <c r="F12" s="74">
        <f t="shared" si="0"/>
        <v>0</v>
      </c>
      <c r="G12" s="364">
        <v>0</v>
      </c>
      <c r="H12" s="74">
        <f t="shared" si="1"/>
        <v>0</v>
      </c>
      <c r="I12" s="75">
        <v>0</v>
      </c>
      <c r="J12" s="74">
        <f t="shared" si="2"/>
        <v>0</v>
      </c>
      <c r="K12" s="365">
        <v>0</v>
      </c>
      <c r="L12" s="74">
        <f t="shared" si="3"/>
        <v>0</v>
      </c>
      <c r="M12" s="75">
        <v>0</v>
      </c>
      <c r="N12" s="74">
        <f t="shared" si="4"/>
        <v>0</v>
      </c>
      <c r="O12" s="75">
        <f t="shared" si="5"/>
        <v>0</v>
      </c>
      <c r="P12" s="74">
        <f t="shared" si="6"/>
        <v>0</v>
      </c>
    </row>
    <row r="13" spans="1:16" s="20" customFormat="1" ht="16.5" customHeight="1">
      <c r="A13" s="56" t="s">
        <v>119</v>
      </c>
      <c r="B13" s="172"/>
      <c r="C13" s="182"/>
      <c r="D13" s="182"/>
      <c r="E13" s="80">
        <v>14480</v>
      </c>
      <c r="F13" s="366">
        <f t="shared" si="0"/>
        <v>27.1</v>
      </c>
      <c r="G13" s="519">
        <v>49547</v>
      </c>
      <c r="H13" s="81">
        <f t="shared" si="1"/>
        <v>58.8</v>
      </c>
      <c r="I13" s="80">
        <v>0</v>
      </c>
      <c r="J13" s="81">
        <f t="shared" si="2"/>
        <v>0</v>
      </c>
      <c r="K13" s="520">
        <v>2000</v>
      </c>
      <c r="L13" s="82">
        <f t="shared" si="3"/>
        <v>3.3</v>
      </c>
      <c r="M13" s="70">
        <v>0</v>
      </c>
      <c r="N13" s="69">
        <f t="shared" si="4"/>
        <v>0</v>
      </c>
      <c r="O13" s="70">
        <f t="shared" si="5"/>
        <v>66027</v>
      </c>
      <c r="P13" s="77">
        <f t="shared" si="6"/>
        <v>28.3</v>
      </c>
    </row>
    <row r="14" spans="1:16" s="20" customFormat="1" ht="16.5" customHeight="1">
      <c r="A14" s="54"/>
      <c r="B14" s="379" t="s">
        <v>259</v>
      </c>
      <c r="C14" s="183"/>
      <c r="D14" s="183"/>
      <c r="E14" s="72">
        <v>14480</v>
      </c>
      <c r="F14" s="367">
        <f t="shared" si="0"/>
        <v>27.1</v>
      </c>
      <c r="G14" s="362">
        <v>49547</v>
      </c>
      <c r="H14" s="71">
        <f t="shared" si="1"/>
        <v>58.8</v>
      </c>
      <c r="I14" s="72">
        <v>0</v>
      </c>
      <c r="J14" s="71">
        <f t="shared" si="2"/>
        <v>0</v>
      </c>
      <c r="K14" s="363">
        <v>2000</v>
      </c>
      <c r="L14" s="73">
        <f t="shared" si="3"/>
        <v>3.3</v>
      </c>
      <c r="M14" s="72">
        <v>0</v>
      </c>
      <c r="N14" s="71">
        <f t="shared" si="4"/>
        <v>0</v>
      </c>
      <c r="O14" s="72">
        <f>SUM(E14,G14,I14,K14,M14,)</f>
        <v>66027</v>
      </c>
      <c r="P14" s="78">
        <f t="shared" si="6"/>
        <v>28.3</v>
      </c>
    </row>
    <row r="15" spans="1:16" s="20" customFormat="1" ht="16.5" customHeight="1">
      <c r="A15" s="54"/>
      <c r="B15" s="175" t="s">
        <v>260</v>
      </c>
      <c r="C15" s="180"/>
      <c r="D15" s="180"/>
      <c r="E15" s="72">
        <v>0</v>
      </c>
      <c r="F15" s="367">
        <f t="shared" si="0"/>
        <v>0</v>
      </c>
      <c r="G15" s="362">
        <v>0</v>
      </c>
      <c r="H15" s="71">
        <f t="shared" si="1"/>
        <v>0</v>
      </c>
      <c r="I15" s="72">
        <v>0</v>
      </c>
      <c r="J15" s="71">
        <f t="shared" si="2"/>
        <v>0</v>
      </c>
      <c r="K15" s="363">
        <v>0</v>
      </c>
      <c r="L15" s="82">
        <f t="shared" si="3"/>
        <v>0</v>
      </c>
      <c r="M15" s="80">
        <v>0</v>
      </c>
      <c r="N15" s="81">
        <f t="shared" si="4"/>
        <v>0</v>
      </c>
      <c r="O15" s="80">
        <f>SUM(E15,G15,I15,K15,M15,)</f>
        <v>0</v>
      </c>
      <c r="P15" s="83">
        <f t="shared" si="6"/>
        <v>0</v>
      </c>
    </row>
    <row r="16" spans="1:16" s="20" customFormat="1" ht="16.5" customHeight="1">
      <c r="A16" s="58"/>
      <c r="B16" s="176" t="s">
        <v>258</v>
      </c>
      <c r="C16" s="181"/>
      <c r="D16" s="181"/>
      <c r="E16" s="75">
        <v>0</v>
      </c>
      <c r="F16" s="74">
        <f t="shared" si="0"/>
        <v>0</v>
      </c>
      <c r="G16" s="364">
        <v>0</v>
      </c>
      <c r="H16" s="74">
        <f t="shared" si="1"/>
        <v>0</v>
      </c>
      <c r="I16" s="75">
        <v>0</v>
      </c>
      <c r="J16" s="74">
        <f t="shared" si="2"/>
        <v>0</v>
      </c>
      <c r="K16" s="521">
        <v>0</v>
      </c>
      <c r="L16" s="76">
        <f t="shared" si="3"/>
        <v>0</v>
      </c>
      <c r="M16" s="75">
        <v>0</v>
      </c>
      <c r="N16" s="74">
        <f t="shared" si="4"/>
        <v>0</v>
      </c>
      <c r="O16" s="75">
        <f aca="true" t="shared" si="7" ref="O16:O22">SUM(E16,G16,I16,K16,M16,)</f>
        <v>0</v>
      </c>
      <c r="P16" s="79">
        <f t="shared" si="6"/>
        <v>0</v>
      </c>
    </row>
    <row r="17" spans="1:16" s="20" customFormat="1" ht="16.5" customHeight="1">
      <c r="A17" s="60" t="s">
        <v>120</v>
      </c>
      <c r="B17" s="173"/>
      <c r="C17" s="184"/>
      <c r="D17" s="184"/>
      <c r="E17" s="65">
        <v>0</v>
      </c>
      <c r="F17" s="57">
        <f t="shared" si="0"/>
        <v>0</v>
      </c>
      <c r="G17" s="522">
        <v>0</v>
      </c>
      <c r="H17" s="57">
        <f t="shared" si="1"/>
        <v>0</v>
      </c>
      <c r="I17" s="65">
        <v>743</v>
      </c>
      <c r="J17" s="361">
        <f t="shared" si="2"/>
        <v>18.2</v>
      </c>
      <c r="K17" s="523">
        <v>268</v>
      </c>
      <c r="L17" s="9">
        <f t="shared" si="3"/>
        <v>0.4</v>
      </c>
      <c r="M17" s="65">
        <v>3276</v>
      </c>
      <c r="N17" s="57">
        <f t="shared" si="4"/>
        <v>10.4</v>
      </c>
      <c r="O17" s="65">
        <f t="shared" si="7"/>
        <v>4287</v>
      </c>
      <c r="P17" s="59">
        <f t="shared" si="6"/>
        <v>1.8</v>
      </c>
    </row>
    <row r="18" spans="1:16" s="20" customFormat="1" ht="16.5" customHeight="1">
      <c r="A18" s="60" t="s">
        <v>121</v>
      </c>
      <c r="B18" s="173"/>
      <c r="C18" s="184"/>
      <c r="D18" s="184"/>
      <c r="E18" s="65">
        <v>0</v>
      </c>
      <c r="F18" s="57">
        <f t="shared" si="0"/>
        <v>0</v>
      </c>
      <c r="G18" s="522">
        <v>0</v>
      </c>
      <c r="H18" s="57">
        <f t="shared" si="1"/>
        <v>0</v>
      </c>
      <c r="I18" s="524">
        <v>64</v>
      </c>
      <c r="J18" s="57">
        <f t="shared" si="2"/>
        <v>1.6</v>
      </c>
      <c r="K18" s="523">
        <v>34</v>
      </c>
      <c r="L18" s="9">
        <f t="shared" si="3"/>
        <v>0.1</v>
      </c>
      <c r="M18" s="65">
        <v>0</v>
      </c>
      <c r="N18" s="57">
        <f t="shared" si="4"/>
        <v>0</v>
      </c>
      <c r="O18" s="65">
        <f t="shared" si="7"/>
        <v>98</v>
      </c>
      <c r="P18" s="59">
        <f t="shared" si="6"/>
        <v>0</v>
      </c>
    </row>
    <row r="19" spans="1:16" s="20" customFormat="1" ht="16.5" customHeight="1">
      <c r="A19" s="60" t="s">
        <v>122</v>
      </c>
      <c r="B19" s="173"/>
      <c r="C19" s="184"/>
      <c r="D19" s="184"/>
      <c r="E19" s="65">
        <v>5649</v>
      </c>
      <c r="F19" s="57">
        <f t="shared" si="0"/>
        <v>10.6</v>
      </c>
      <c r="G19" s="522">
        <v>253</v>
      </c>
      <c r="H19" s="57">
        <f t="shared" si="1"/>
        <v>0.3</v>
      </c>
      <c r="I19" s="65">
        <v>158</v>
      </c>
      <c r="J19" s="57">
        <f t="shared" si="2"/>
        <v>3.9</v>
      </c>
      <c r="K19" s="523">
        <v>0</v>
      </c>
      <c r="L19" s="9">
        <f t="shared" si="3"/>
        <v>0</v>
      </c>
      <c r="M19" s="65">
        <v>6082</v>
      </c>
      <c r="N19" s="57">
        <f t="shared" si="4"/>
        <v>19.4</v>
      </c>
      <c r="O19" s="65">
        <f t="shared" si="7"/>
        <v>12142</v>
      </c>
      <c r="P19" s="59">
        <f t="shared" si="6"/>
        <v>5.2</v>
      </c>
    </row>
    <row r="20" spans="1:16" s="20" customFormat="1" ht="16.5" customHeight="1">
      <c r="A20" s="60" t="s">
        <v>123</v>
      </c>
      <c r="B20" s="173"/>
      <c r="C20" s="184"/>
      <c r="D20" s="184"/>
      <c r="E20" s="65">
        <v>16176</v>
      </c>
      <c r="F20" s="57">
        <f t="shared" si="0"/>
        <v>30.3</v>
      </c>
      <c r="G20" s="522">
        <v>0</v>
      </c>
      <c r="H20" s="57">
        <f t="shared" si="1"/>
        <v>0</v>
      </c>
      <c r="I20" s="65">
        <v>2275</v>
      </c>
      <c r="J20" s="57">
        <f t="shared" si="2"/>
        <v>55.6</v>
      </c>
      <c r="K20" s="523">
        <v>2399</v>
      </c>
      <c r="L20" s="9">
        <f t="shared" si="3"/>
        <v>4</v>
      </c>
      <c r="M20" s="65">
        <v>8527</v>
      </c>
      <c r="N20" s="57">
        <f t="shared" si="4"/>
        <v>27.2</v>
      </c>
      <c r="O20" s="65">
        <f t="shared" si="7"/>
        <v>29377</v>
      </c>
      <c r="P20" s="59">
        <f t="shared" si="6"/>
        <v>12.6</v>
      </c>
    </row>
    <row r="21" spans="1:16" s="20" customFormat="1" ht="16.5" customHeight="1">
      <c r="A21" s="60" t="s">
        <v>124</v>
      </c>
      <c r="B21" s="173"/>
      <c r="C21" s="185"/>
      <c r="D21" s="185"/>
      <c r="E21" s="524">
        <v>17037</v>
      </c>
      <c r="F21" s="361">
        <f t="shared" si="0"/>
        <v>31.9</v>
      </c>
      <c r="G21" s="525">
        <v>34500</v>
      </c>
      <c r="H21" s="361">
        <f t="shared" si="1"/>
        <v>40.9</v>
      </c>
      <c r="I21" s="524">
        <v>849</v>
      </c>
      <c r="J21" s="361">
        <f t="shared" si="2"/>
        <v>20.8</v>
      </c>
      <c r="K21" s="521">
        <v>53231</v>
      </c>
      <c r="L21" s="9">
        <f t="shared" si="3"/>
        <v>88.9</v>
      </c>
      <c r="M21" s="65">
        <v>13489</v>
      </c>
      <c r="N21" s="57">
        <f t="shared" si="4"/>
        <v>43</v>
      </c>
      <c r="O21" s="65">
        <f t="shared" si="7"/>
        <v>119106</v>
      </c>
      <c r="P21" s="59">
        <f t="shared" si="6"/>
        <v>51.1</v>
      </c>
    </row>
    <row r="22" spans="1:16" s="20" customFormat="1" ht="16.5" customHeight="1">
      <c r="A22" s="60" t="s">
        <v>125</v>
      </c>
      <c r="B22" s="173"/>
      <c r="C22" s="184"/>
      <c r="D22" s="184"/>
      <c r="E22" s="65">
        <v>0</v>
      </c>
      <c r="F22" s="57">
        <f t="shared" si="0"/>
        <v>0</v>
      </c>
      <c r="G22" s="65">
        <v>0</v>
      </c>
      <c r="H22" s="57">
        <f t="shared" si="1"/>
        <v>0</v>
      </c>
      <c r="I22" s="65">
        <v>0</v>
      </c>
      <c r="J22" s="57">
        <f t="shared" si="2"/>
        <v>0</v>
      </c>
      <c r="K22" s="523">
        <v>1943</v>
      </c>
      <c r="L22" s="9">
        <f t="shared" si="3"/>
        <v>3.2</v>
      </c>
      <c r="M22" s="65">
        <v>0</v>
      </c>
      <c r="N22" s="57">
        <f t="shared" si="4"/>
        <v>0</v>
      </c>
      <c r="O22" s="65">
        <f t="shared" si="7"/>
        <v>1943</v>
      </c>
      <c r="P22" s="59">
        <f t="shared" si="6"/>
        <v>0.8</v>
      </c>
    </row>
    <row r="23" spans="1:16" s="20" customFormat="1" ht="16.5" customHeight="1">
      <c r="A23" s="60" t="s">
        <v>126</v>
      </c>
      <c r="B23" s="173"/>
      <c r="C23" s="184"/>
      <c r="D23" s="184"/>
      <c r="E23" s="65">
        <v>0</v>
      </c>
      <c r="F23" s="57">
        <f t="shared" si="0"/>
        <v>0</v>
      </c>
      <c r="G23" s="65">
        <v>0</v>
      </c>
      <c r="H23" s="57">
        <f t="shared" si="1"/>
        <v>0</v>
      </c>
      <c r="I23" s="65">
        <v>0</v>
      </c>
      <c r="J23" s="57">
        <f t="shared" si="2"/>
        <v>0</v>
      </c>
      <c r="K23" s="523">
        <v>0</v>
      </c>
      <c r="L23" s="9">
        <f t="shared" si="3"/>
        <v>0</v>
      </c>
      <c r="M23" s="65">
        <v>0</v>
      </c>
      <c r="N23" s="57">
        <f t="shared" si="4"/>
        <v>0</v>
      </c>
      <c r="O23" s="65">
        <v>0</v>
      </c>
      <c r="P23" s="57">
        <f t="shared" si="6"/>
        <v>0</v>
      </c>
    </row>
    <row r="24" spans="1:16" s="20" customFormat="1" ht="16.5" customHeight="1" thickBot="1">
      <c r="A24" s="187" t="s">
        <v>127</v>
      </c>
      <c r="B24" s="188"/>
      <c r="C24" s="189"/>
      <c r="D24" s="189"/>
      <c r="E24" s="190">
        <v>53342</v>
      </c>
      <c r="F24" s="195">
        <f t="shared" si="0"/>
        <v>100</v>
      </c>
      <c r="G24" s="190">
        <v>84300</v>
      </c>
      <c r="H24" s="195">
        <f t="shared" si="1"/>
        <v>100</v>
      </c>
      <c r="I24" s="190">
        <v>4089</v>
      </c>
      <c r="J24" s="195">
        <f t="shared" si="2"/>
        <v>100</v>
      </c>
      <c r="K24" s="526">
        <v>59875</v>
      </c>
      <c r="L24" s="196">
        <f t="shared" si="3"/>
        <v>100</v>
      </c>
      <c r="M24" s="190">
        <v>31374</v>
      </c>
      <c r="N24" s="195">
        <f t="shared" si="4"/>
        <v>100</v>
      </c>
      <c r="O24" s="190">
        <f>SUM(E24,G24,I24,K24,M24,)</f>
        <v>232980</v>
      </c>
      <c r="P24" s="195">
        <f t="shared" si="6"/>
        <v>100</v>
      </c>
    </row>
    <row r="25" spans="1:16" s="199" customFormat="1" ht="12" customHeight="1" thickTop="1">
      <c r="A25" s="197" t="s">
        <v>210</v>
      </c>
      <c r="B25" s="179"/>
      <c r="C25" s="198" t="s">
        <v>213</v>
      </c>
      <c r="D25" s="648" t="s">
        <v>237</v>
      </c>
      <c r="E25" s="650">
        <f>ROUND('２６表（第２表）'!G5/'２６表（第２表）'!G16*100,1)</f>
        <v>162.5</v>
      </c>
      <c r="F25" s="651"/>
      <c r="G25" s="662">
        <f>ROUND('２６表（第２表）'!H5/'２６表（第２表）'!H16*100,1)</f>
        <v>302.5</v>
      </c>
      <c r="H25" s="663"/>
      <c r="I25" s="662">
        <f>ROUND('２６表（第２表）'!I5/'２６表（第２表）'!I16*100,1)</f>
        <v>468.4</v>
      </c>
      <c r="J25" s="663"/>
      <c r="K25" s="658">
        <f>ROUND('２６表（第２表）'!J5/'２６表（第２表）'!J16*100,1)</f>
        <v>100</v>
      </c>
      <c r="L25" s="659"/>
      <c r="M25" s="658">
        <f>ROUND('２６表（第２表）'!K5/'２６表（第２表）'!K16*100,1)</f>
        <v>96.6</v>
      </c>
      <c r="N25" s="659"/>
      <c r="O25" s="658">
        <f>ROUND('２６表（第２表）'!L5/'２６表（第２表）'!L16*100,1)</f>
        <v>193.6</v>
      </c>
      <c r="P25" s="659"/>
    </row>
    <row r="26" spans="1:16" s="199" customFormat="1" ht="12" customHeight="1">
      <c r="A26" s="200"/>
      <c r="B26" s="201" t="s">
        <v>238</v>
      </c>
      <c r="C26" s="202" t="s">
        <v>214</v>
      </c>
      <c r="D26" s="649"/>
      <c r="E26" s="652"/>
      <c r="F26" s="653"/>
      <c r="G26" s="664"/>
      <c r="H26" s="665"/>
      <c r="I26" s="664"/>
      <c r="J26" s="665"/>
      <c r="K26" s="660"/>
      <c r="L26" s="661"/>
      <c r="M26" s="660"/>
      <c r="N26" s="661"/>
      <c r="O26" s="660"/>
      <c r="P26" s="661"/>
    </row>
    <row r="27" spans="1:16" s="199" customFormat="1" ht="12" customHeight="1">
      <c r="A27" s="203" t="s">
        <v>211</v>
      </c>
      <c r="B27" s="204"/>
      <c r="C27" s="205" t="s">
        <v>219</v>
      </c>
      <c r="D27" s="640" t="s">
        <v>237</v>
      </c>
      <c r="E27" s="654">
        <f>'２６表（第２表）'!G5/('２６表（第２表）'!G16+'２６表（第２表）'!G57)*100</f>
        <v>64.67713656880666</v>
      </c>
      <c r="F27" s="655"/>
      <c r="G27" s="654">
        <f>'２６表（第２表）'!H5/('２６表（第２表）'!H16+'２６表（第２表）'!H57)*100</f>
        <v>99.93416747324574</v>
      </c>
      <c r="H27" s="655"/>
      <c r="I27" s="654">
        <f>'２６表（第２表）'!I5/('２６表（第２表）'!I16+'２６表（第２表）'!I57)*100</f>
        <v>468.37857666911225</v>
      </c>
      <c r="J27" s="655"/>
      <c r="K27" s="654">
        <f>'２６表（第２表）'!J5/('２６表（第２表）'!J16+'２６表（第２表）'!J57)*100</f>
        <v>100</v>
      </c>
      <c r="L27" s="655"/>
      <c r="M27" s="654">
        <f>'２６表（第２表）'!K5/('２６表（第２表）'!K16+'２６表（第２表）'!K57)*100</f>
        <v>96.55128450309172</v>
      </c>
      <c r="N27" s="655"/>
      <c r="O27" s="654">
        <f>'２６表（第２表）'!L5/('２６表（第２表）'!L16+'２６表（第２表）'!L57)*100</f>
        <v>93.07999323105625</v>
      </c>
      <c r="P27" s="655"/>
    </row>
    <row r="28" spans="1:16" s="199" customFormat="1" ht="12" customHeight="1">
      <c r="A28" s="200"/>
      <c r="B28" s="201" t="s">
        <v>238</v>
      </c>
      <c r="C28" s="202" t="s">
        <v>217</v>
      </c>
      <c r="D28" s="649"/>
      <c r="E28" s="656"/>
      <c r="F28" s="657"/>
      <c r="G28" s="656"/>
      <c r="H28" s="657"/>
      <c r="I28" s="656"/>
      <c r="J28" s="657"/>
      <c r="K28" s="656"/>
      <c r="L28" s="657"/>
      <c r="M28" s="656"/>
      <c r="N28" s="657"/>
      <c r="O28" s="656"/>
      <c r="P28" s="657"/>
    </row>
    <row r="29" spans="1:16" s="199" customFormat="1" ht="12" customHeight="1">
      <c r="A29" s="203" t="s">
        <v>212</v>
      </c>
      <c r="B29" s="204"/>
      <c r="C29" s="205" t="s">
        <v>215</v>
      </c>
      <c r="D29" s="640" t="s">
        <v>239</v>
      </c>
      <c r="E29" s="654">
        <f>('２６表（第２表）'!G6-'２６表（第２表）'!G9)/('２６表（第２表）'!G17-'２６表（第２表）'!G19)*100</f>
        <v>183.64478207829654</v>
      </c>
      <c r="F29" s="655"/>
      <c r="G29" s="654">
        <f>('２６表（第２表）'!H6-'２６表（第２表）'!H9)/('２６表（第２表）'!H17-'２６表（第２表）'!H19)*100</f>
        <v>7.534086742007534</v>
      </c>
      <c r="H29" s="655"/>
      <c r="I29" s="654">
        <f>('２６表（第２表）'!I6-'２６表（第２表）'!I9)/('２６表（第２表）'!I17-'２６表（第２表）'!I19)*100</f>
        <v>468.37857666911225</v>
      </c>
      <c r="J29" s="655"/>
      <c r="K29" s="654">
        <f>('２６表（第２表）'!J6-'２６表（第２表）'!J9)/('２６表（第２表）'!J17-'２６表（第２表）'!J19)*100</f>
        <v>1072.746819566386</v>
      </c>
      <c r="L29" s="655"/>
      <c r="M29" s="654">
        <f>('２６表（第２表）'!K6-'２６表（第２表）'!K9)/('２６表（第２表）'!K17-'２６表（第２表）'!K19)*100</f>
        <v>52.026185534089095</v>
      </c>
      <c r="N29" s="655"/>
      <c r="O29" s="654">
        <f>('２６表（第２表）'!L6-'２６表（第２表）'!L9)/('２６表（第２表）'!L17-'２６表（第２表）'!L19)*100</f>
        <v>153.02288650163476</v>
      </c>
      <c r="P29" s="655"/>
    </row>
    <row r="30" spans="1:16" s="199" customFormat="1" ht="12" customHeight="1">
      <c r="A30" s="200"/>
      <c r="B30" s="201" t="s">
        <v>240</v>
      </c>
      <c r="C30" s="202" t="s">
        <v>216</v>
      </c>
      <c r="D30" s="649"/>
      <c r="E30" s="656"/>
      <c r="F30" s="657"/>
      <c r="G30" s="656"/>
      <c r="H30" s="657"/>
      <c r="I30" s="656"/>
      <c r="J30" s="657"/>
      <c r="K30" s="656"/>
      <c r="L30" s="657"/>
      <c r="M30" s="656"/>
      <c r="N30" s="657"/>
      <c r="O30" s="656"/>
      <c r="P30" s="657"/>
    </row>
    <row r="31" spans="1:16" s="199" customFormat="1" ht="12" customHeight="1">
      <c r="A31" s="203" t="s">
        <v>224</v>
      </c>
      <c r="B31" s="206"/>
      <c r="C31" s="205" t="s">
        <v>218</v>
      </c>
      <c r="D31" s="640" t="s">
        <v>237</v>
      </c>
      <c r="E31" s="642">
        <f>'２６表（第２表）'!G18/('２６表（第２表）'!G6)*100</f>
        <v>0</v>
      </c>
      <c r="F31" s="643"/>
      <c r="G31" s="642">
        <f>'２６表（第２表）'!H18/('２６表（第２表）'!H6)*100</f>
        <v>0</v>
      </c>
      <c r="H31" s="643"/>
      <c r="I31" s="642">
        <f>'２６表（第２表）'!I18/('２６表（第２表）'!I6)*100</f>
        <v>0</v>
      </c>
      <c r="J31" s="643"/>
      <c r="K31" s="642">
        <f>'２６表（第２表）'!J18/('２６表（第２表）'!J6)*100</f>
        <v>0</v>
      </c>
      <c r="L31" s="643"/>
      <c r="M31" s="642">
        <f>'２６表（第２表）'!K18/('２６表（第２表）'!K6)*100</f>
        <v>0</v>
      </c>
      <c r="N31" s="643"/>
      <c r="O31" s="642">
        <f>'２６表（第２表）'!L18/('２６表（第２表）'!L6)*100</f>
        <v>0</v>
      </c>
      <c r="P31" s="643"/>
    </row>
    <row r="32" spans="1:16" s="199" customFormat="1" ht="12" customHeight="1" thickBot="1">
      <c r="A32" s="207" t="s">
        <v>252</v>
      </c>
      <c r="B32" s="208"/>
      <c r="C32" s="209" t="s">
        <v>220</v>
      </c>
      <c r="D32" s="641"/>
      <c r="E32" s="644"/>
      <c r="F32" s="645"/>
      <c r="G32" s="644"/>
      <c r="H32" s="645"/>
      <c r="I32" s="644"/>
      <c r="J32" s="645"/>
      <c r="K32" s="644"/>
      <c r="L32" s="645"/>
      <c r="M32" s="644"/>
      <c r="N32" s="645"/>
      <c r="O32" s="644"/>
      <c r="P32" s="645"/>
    </row>
  </sheetData>
  <sheetProtection/>
  <mergeCells count="39"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</mergeCells>
  <conditionalFormatting sqref="K31 E31 M31 O31 E33:P65536 G31 I31 K25 E29 E27 O27 M25 O25 I25 G29 I29 K29 M29 O29 G27 I27 K27 M27 G16:G25 P16:P17 H1:P1 G1:G2 C29:C32 G4:P15 E1:E25 F2:F24 P19:P24 H16:O24">
    <cfRule type="cellIs" priority="1" dxfId="2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85" r:id="rId2"/>
  <headerFooter alignWithMargins="0">
    <oddFooter>&amp;C&amp;"ＭＳ Ｐゴシック,太字"&amp;16 10　駐車場事業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2013-03-25T12:32:46Z</cp:lastPrinted>
  <dcterms:created xsi:type="dcterms:W3CDTF">1999-07-27T06:18:02Z</dcterms:created>
  <dcterms:modified xsi:type="dcterms:W3CDTF">2013-03-25T12:32:49Z</dcterms:modified>
  <cp:category/>
  <cp:version/>
  <cp:contentType/>
  <cp:contentStatus/>
</cp:coreProperties>
</file>