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5820" activeTab="0"/>
  </bookViews>
  <sheets>
    <sheet name="第1表(19表）" sheetId="1" r:id="rId1"/>
    <sheet name="第2表（26表）" sheetId="2" r:id="rId2"/>
    <sheet name="第3表（24表）" sheetId="3" r:id="rId3"/>
    <sheet name="第4表（21表）" sheetId="4" r:id="rId4"/>
  </sheets>
  <definedNames>
    <definedName name="_xlnm.Print_Area" localSheetId="0">'第1表(19表）'!$A$1:$R$73</definedName>
    <definedName name="_xlnm.Print_Area" localSheetId="1">'第2表（26表）'!$A$1:$L$95</definedName>
    <definedName name="_xlnm.Print_Area" localSheetId="2">'第3表（24表）'!$A$1:$L$28</definedName>
    <definedName name="_xlnm.Print_Area" localSheetId="3">'第4表（21表）'!$A$1:$P$32</definedName>
  </definedNames>
  <calcPr fullCalcOnLoad="1"/>
</workbook>
</file>

<file path=xl/sharedStrings.xml><?xml version="1.0" encoding="utf-8"?>
<sst xmlns="http://schemas.openxmlformats.org/spreadsheetml/2006/main" count="370" uniqueCount="263">
  <si>
    <t>水戸市</t>
  </si>
  <si>
    <t>土浦市</t>
  </si>
  <si>
    <t>石岡市</t>
  </si>
  <si>
    <t>結城市</t>
  </si>
  <si>
    <t>ア　収入</t>
  </si>
  <si>
    <t>　県　　計</t>
  </si>
  <si>
    <t>（単位：千円）</t>
  </si>
  <si>
    <t>筑西市</t>
  </si>
  <si>
    <t>082279</t>
  </si>
  <si>
    <t>082015</t>
  </si>
  <si>
    <t>082031</t>
  </si>
  <si>
    <t>082058</t>
  </si>
  <si>
    <t>082074</t>
  </si>
  <si>
    <t>６．許認可等年月日</t>
  </si>
  <si>
    <t>第３表　地方債に関する調</t>
  </si>
  <si>
    <t xml:space="preserve"> </t>
  </si>
  <si>
    <t>団　　体　　名</t>
  </si>
  <si>
    <t>項　　　目</t>
  </si>
  <si>
    <t>企業債現在高</t>
  </si>
  <si>
    <t>資金別内訳</t>
  </si>
  <si>
    <t>（１）政府資金</t>
  </si>
  <si>
    <t>財政融資</t>
  </si>
  <si>
    <t>郵　貯</t>
  </si>
  <si>
    <t>簡　保</t>
  </si>
  <si>
    <t>（３）市中銀行</t>
  </si>
  <si>
    <t>（４）市中銀行以外の金融機関</t>
  </si>
  <si>
    <t>（５）市場公募債</t>
  </si>
  <si>
    <t>（６）共済組合</t>
  </si>
  <si>
    <t>（７）政府保証付外債</t>
  </si>
  <si>
    <t>（８）交付公債</t>
  </si>
  <si>
    <t>（９）その他</t>
  </si>
  <si>
    <t>利率別内訳</t>
  </si>
  <si>
    <t>７％以上７．５％未満</t>
  </si>
  <si>
    <t>７．５％以上８％未満</t>
  </si>
  <si>
    <t>第２表　歳入歳出決算に関する調</t>
  </si>
  <si>
    <t>団体名</t>
  </si>
  <si>
    <t>082015</t>
  </si>
  <si>
    <t>082031</t>
  </si>
  <si>
    <t>082058</t>
  </si>
  <si>
    <t>082074</t>
  </si>
  <si>
    <t>082279</t>
  </si>
  <si>
    <t>項　　目</t>
  </si>
  <si>
    <t>1.収益的収支</t>
  </si>
  <si>
    <t>（１）総収益　（Ｂ）＋（Ｃ）　                  　（Ａ）</t>
  </si>
  <si>
    <t>ア営業収益                          　　（Ｂ）</t>
  </si>
  <si>
    <t>（ア）料金収入</t>
  </si>
  <si>
    <t>（イ）受託工事収益</t>
  </si>
  <si>
    <t>（ウ）その他</t>
  </si>
  <si>
    <t>イ営業外収益                           （Ｃ）</t>
  </si>
  <si>
    <t>（ア）国庫補助金</t>
  </si>
  <si>
    <t>（イ）都道府県補助金</t>
  </si>
  <si>
    <t>（ウ）他会計繰入金</t>
  </si>
  <si>
    <t>（エ）その他</t>
  </si>
  <si>
    <t>（２）総費用　（Ｅ）＋（Ｆ）　                   　（Ｄ）</t>
  </si>
  <si>
    <t>ア営業費用　                          　（Ｅ）</t>
  </si>
  <si>
    <t>（ア）職員給与費</t>
  </si>
  <si>
    <t>（イ）受託工事費</t>
  </si>
  <si>
    <t>イ営業外費用　　                       （Ｆ）</t>
  </si>
  <si>
    <t>（ア）支払利息</t>
  </si>
  <si>
    <t>ⅰ　地方債利息</t>
  </si>
  <si>
    <t>ⅱ　一時借入金利息</t>
  </si>
  <si>
    <t>（イ）その他</t>
  </si>
  <si>
    <t>（３）収支差引（Ａ）―（Ｄ）                 　　（Ｇ）</t>
  </si>
  <si>
    <t>２．資本的収支</t>
  </si>
  <si>
    <t>（１）資本的収入　　                            （Ｈ）</t>
  </si>
  <si>
    <t>ア　地方債</t>
  </si>
  <si>
    <t>イ　他会計出資金</t>
  </si>
  <si>
    <t>ウ　他会計補助金</t>
  </si>
  <si>
    <t>エ　他会計借入金</t>
  </si>
  <si>
    <t>オ　固定資産売却代金</t>
  </si>
  <si>
    <t>カ　国庫補助金</t>
  </si>
  <si>
    <t>キ　都道府県補助金</t>
  </si>
  <si>
    <t>ク　工事負担金</t>
  </si>
  <si>
    <t>ケ　その他</t>
  </si>
  <si>
    <t>（２）資本的支出　                             　（Ｉ）</t>
  </si>
  <si>
    <t>ア　建設改良費</t>
  </si>
  <si>
    <t>うち</t>
  </si>
  <si>
    <t>職員給与費</t>
  </si>
  <si>
    <t>建設利息</t>
  </si>
  <si>
    <t>アの内訳</t>
  </si>
  <si>
    <t>補助対象事業費</t>
  </si>
  <si>
    <t>上記に対する財源としての地方債</t>
  </si>
  <si>
    <t>単独事業費</t>
  </si>
  <si>
    <t>アの財源内訳</t>
  </si>
  <si>
    <t>地方債</t>
  </si>
  <si>
    <t>政府資金</t>
  </si>
  <si>
    <t>その他</t>
  </si>
  <si>
    <t>国庫補助金</t>
  </si>
  <si>
    <t>都道府県補助金</t>
  </si>
  <si>
    <t>工事負担金</t>
  </si>
  <si>
    <t>他会計繰入金</t>
  </si>
  <si>
    <t>イ　地方債償還金　　                  (J)</t>
  </si>
  <si>
    <t>うち</t>
  </si>
  <si>
    <t>政府資金に係る繰上償還金分</t>
  </si>
  <si>
    <t>その他資金に係る繰上償還金分</t>
  </si>
  <si>
    <t>ウ　他会計長期借入金返還金</t>
  </si>
  <si>
    <t>エ　他会計への繰出金</t>
  </si>
  <si>
    <t>オ　その他</t>
  </si>
  <si>
    <t>（３）収支差引（Ｈ）―（Ｉ）　                  　（Ｋ）</t>
  </si>
  <si>
    <t>３.収支再差引（Ｇ）＋（Ｋ）　　                     　（Ｌ）</t>
  </si>
  <si>
    <t>４．積立金　　　　　                       　　　　　　（Ｍ）</t>
  </si>
  <si>
    <t>５.前年度からの繰越金　                         　（Ｎ）</t>
  </si>
  <si>
    <t>うち地方債</t>
  </si>
  <si>
    <t>６．前年度繰上充用金　　                          （Ｏ）</t>
  </si>
  <si>
    <t>７．形式収支(L)-(M)+(N)-(O)+(X)+(Y)　　　　　 （Ｐ）</t>
  </si>
  <si>
    <t>８．未収入特定財源</t>
  </si>
  <si>
    <t>内訳</t>
  </si>
  <si>
    <t>国庫（県）支出金</t>
  </si>
  <si>
    <t>９．翌年度に繰越すべき財源                      （Ｑ）</t>
  </si>
  <si>
    <t>１０．実質収支　（Ｐ）―（Ｑ）</t>
  </si>
  <si>
    <t>黒字</t>
  </si>
  <si>
    <t>赤字（△）</t>
  </si>
  <si>
    <t>　　　　　　　　団　体　名</t>
  </si>
  <si>
    <t>項　　　　目</t>
  </si>
  <si>
    <t>県　計</t>
  </si>
  <si>
    <t>費用内訳</t>
  </si>
  <si>
    <t>構成比</t>
  </si>
  <si>
    <t>（％）</t>
  </si>
  <si>
    <t>１．職員給与費</t>
  </si>
  <si>
    <t>（１）基本給</t>
  </si>
  <si>
    <t>（２）手当</t>
  </si>
  <si>
    <t>（３）賃金</t>
  </si>
  <si>
    <t>（４）退職給与金</t>
  </si>
  <si>
    <t>（５）法定福利費</t>
  </si>
  <si>
    <t>（６）計</t>
  </si>
  <si>
    <t>２．支払利息</t>
  </si>
  <si>
    <t>（１）一時借入金利息</t>
  </si>
  <si>
    <t>（３）その他借入金利息</t>
  </si>
  <si>
    <t>３．光熱水費</t>
  </si>
  <si>
    <t>４．通信運搬費</t>
  </si>
  <si>
    <t>５．修繕費</t>
  </si>
  <si>
    <t>６．委託料</t>
  </si>
  <si>
    <t>７．その他</t>
  </si>
  <si>
    <t>８．受託工事費</t>
  </si>
  <si>
    <t>９．附帯事業費</t>
  </si>
  <si>
    <t>１０．費用合計</t>
  </si>
  <si>
    <t>繰出基準に基づく繰入金</t>
  </si>
  <si>
    <t>繰出基準以外の繰入金</t>
  </si>
  <si>
    <t>基準額</t>
  </si>
  <si>
    <t>実繰入額</t>
  </si>
  <si>
    <t>基準額</t>
  </si>
  <si>
    <t>実繰入額</t>
  </si>
  <si>
    <t>第１表　施設及び業務概況に関する調</t>
  </si>
  <si>
    <t>土　　　　　　　浦　　　　　　市</t>
  </si>
  <si>
    <t>五軒町地下</t>
  </si>
  <si>
    <t>赤塚駅北口</t>
  </si>
  <si>
    <t>桜川駐車場</t>
  </si>
  <si>
    <t>駅東駐車場</t>
  </si>
  <si>
    <t>駅前駐車場</t>
  </si>
  <si>
    <t>駅西駐車場</t>
  </si>
  <si>
    <t>浦町市営駐車場</t>
  </si>
  <si>
    <t>駅前広場駐車場</t>
  </si>
  <si>
    <t>１．供用開始年月日</t>
  </si>
  <si>
    <t>２．施設</t>
  </si>
  <si>
    <t>（１）構造</t>
  </si>
  <si>
    <t>地下式・自走式</t>
  </si>
  <si>
    <t>立体式・自走式</t>
  </si>
  <si>
    <t>広場式・自走式</t>
  </si>
  <si>
    <t>（２）階層</t>
  </si>
  <si>
    <t>ア地上</t>
  </si>
  <si>
    <t>イ地下</t>
  </si>
  <si>
    <t>（３）駐車場使用面積（㎡）</t>
  </si>
  <si>
    <t>（４）収容台数（台）</t>
  </si>
  <si>
    <t>（５）営業時間</t>
  </si>
  <si>
    <t>開始</t>
  </si>
  <si>
    <t>終了</t>
  </si>
  <si>
    <t>３．事業費</t>
  </si>
  <si>
    <t>（千円）</t>
  </si>
  <si>
    <t>総事業費</t>
  </si>
  <si>
    <t>（１）工事費</t>
  </si>
  <si>
    <t>ア　工費</t>
  </si>
  <si>
    <t>イ　用地及び補償費</t>
  </si>
  <si>
    <t>ウ　その他</t>
  </si>
  <si>
    <t>（２）事務費</t>
  </si>
  <si>
    <t>（３）建設利息</t>
  </si>
  <si>
    <t>４．財源内訳</t>
  </si>
  <si>
    <t>（１）無利子貸付金</t>
  </si>
  <si>
    <t>（２）公庫資金</t>
  </si>
  <si>
    <t>（３）縁故資金</t>
  </si>
  <si>
    <t>（４）その他</t>
  </si>
  <si>
    <t>５．料金の徴収期間（年）</t>
  </si>
  <si>
    <t>（１）都市計画決定</t>
  </si>
  <si>
    <t>（２）都市計画事業認可</t>
  </si>
  <si>
    <t>（３）着工</t>
  </si>
  <si>
    <t>（４）竣工</t>
  </si>
  <si>
    <t>（１）時間きめ</t>
  </si>
  <si>
    <t>ア　普通自動車</t>
  </si>
  <si>
    <t>イ　小型自動車</t>
  </si>
  <si>
    <t>ウ　乗合型自動車</t>
  </si>
  <si>
    <t>ア　全日</t>
  </si>
  <si>
    <t>イ　昼間</t>
  </si>
  <si>
    <t>ウ　夜間</t>
  </si>
  <si>
    <t>（３）現行料金実施年月日</t>
  </si>
  <si>
    <t>８．事業計画上の数値</t>
  </si>
  <si>
    <t>うち他会計繰入金</t>
  </si>
  <si>
    <t>イ　支出</t>
  </si>
  <si>
    <t>うち職員給与費</t>
  </si>
  <si>
    <t>ウ　収支差（ア―イ）</t>
  </si>
  <si>
    <t>（３）駐車台数</t>
  </si>
  <si>
    <t>ア　一日平均（台）</t>
  </si>
  <si>
    <t>イ　供用開始以降累計（千台）</t>
  </si>
  <si>
    <t>１０．料金徴収委託の状況</t>
  </si>
  <si>
    <t>（１）委託年月日</t>
  </si>
  <si>
    <t>（２）委託先</t>
  </si>
  <si>
    <t>（３）委託料（千円）</t>
  </si>
  <si>
    <t>（１）損益勘定所属職員</t>
  </si>
  <si>
    <t>（２）資本勘定所属職員</t>
  </si>
  <si>
    <t>計</t>
  </si>
  <si>
    <t>駐車場公社</t>
  </si>
  <si>
    <t>７．料　　金　　　　　　（円）</t>
  </si>
  <si>
    <t>９．実　　績</t>
  </si>
  <si>
    <t>１１．収益的支出に充てた地方債　　　（Ｘ）</t>
  </si>
  <si>
    <t>１２．収益的支出に充てた他会計借入金　　（Ｙ）</t>
  </si>
  <si>
    <t>１３．収益的収支に関する他会計繰入金合計</t>
  </si>
  <si>
    <t>１４．資本的収支に関する他会計繰入金合計</t>
  </si>
  <si>
    <t>（１）当年度
     （千円）</t>
  </si>
  <si>
    <t>（２）供用開始
     以降累計
     （千円）</t>
  </si>
  <si>
    <t>（１）当年度
      （千円）</t>
  </si>
  <si>
    <t>１１．職員数
      （人）</t>
  </si>
  <si>
    <r>
      <t xml:space="preserve">（２）月ぎめ
    </t>
    </r>
    <r>
      <rPr>
        <sz val="6"/>
        <rFont val="ＭＳ Ｐゴシック"/>
        <family val="3"/>
      </rPr>
      <t xml:space="preserve"> （普通自動車）</t>
    </r>
  </si>
  <si>
    <t xml:space="preserve">    項　　目</t>
  </si>
  <si>
    <t xml:space="preserve">団体名    </t>
  </si>
  <si>
    <t>第４表　費用構成表</t>
  </si>
  <si>
    <t>１１．総収支比率</t>
  </si>
  <si>
    <t>１２．収益的収支比率</t>
  </si>
  <si>
    <t>１３．営業収支比率</t>
  </si>
  <si>
    <t>総収益</t>
  </si>
  <si>
    <t>総費用</t>
  </si>
  <si>
    <t>営業収益－受託工事収益</t>
  </si>
  <si>
    <t>営業費用－受託工事費用</t>
  </si>
  <si>
    <t>総費用＋地方債償還金</t>
  </si>
  <si>
    <t>損益勘定所属職員給与費</t>
  </si>
  <si>
    <t>　　　　　総収益　　　　　</t>
  </si>
  <si>
    <t>営業収益</t>
  </si>
  <si>
    <t>　　　　実質赤字額　　　　</t>
  </si>
  <si>
    <t>　　　　　　　営業収益－受託工事収益　　　×１００</t>
  </si>
  <si>
    <t>１８．赤字比率</t>
  </si>
  <si>
    <t>１４．職員給与費対</t>
  </si>
  <si>
    <t>　　　　（階）</t>
  </si>
  <si>
    <t>（２）地方債利息</t>
  </si>
  <si>
    <t>１５．元金償還金分に
  対して繰入れたもの</t>
  </si>
  <si>
    <t>１６．利息支払分に
  対して繰入れたもの</t>
  </si>
  <si>
    <t>１７．元利償還金に
  対して繰入れたもの</t>
  </si>
  <si>
    <t>１％未満</t>
  </si>
  <si>
    <t>１％以上２％未満</t>
  </si>
  <si>
    <t>２％以上３％未満</t>
  </si>
  <si>
    <t>３％以上４％未満</t>
  </si>
  <si>
    <t>４％以上５％未満</t>
  </si>
  <si>
    <t>５％以上６％未満</t>
  </si>
  <si>
    <t>６％以上７％未満</t>
  </si>
  <si>
    <t>８％以上</t>
  </si>
  <si>
    <t>（２）地方公営企業等金融機構</t>
  </si>
  <si>
    <t>機構資金（旧公庫資金）</t>
  </si>
  <si>
    <t>機構資金（旧公庫資金）に係る繰上償還金分</t>
  </si>
  <si>
    <t>×１００</t>
  </si>
  <si>
    <t>（％）</t>
  </si>
  <si>
    <t>×１００</t>
  </si>
  <si>
    <t>（％）</t>
  </si>
  <si>
    <t>　　　営業収益比率（％）</t>
  </si>
  <si>
    <t>駐車場事業</t>
  </si>
  <si>
    <t>S49.3.28</t>
  </si>
  <si>
    <t>24:00</t>
  </si>
  <si>
    <t>（％）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</si>
</sst>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#,##0.0;[Red]\-#,##0.0"/>
    <numFmt numFmtId="178" formatCode="0.0"/>
    <numFmt numFmtId="179" formatCode="#,##0.000;[Red]\-#,##0.000"/>
    <numFmt numFmtId="180" formatCode="#,##0.0000;[Red]\-#,##0.0000"/>
    <numFmt numFmtId="181" formatCode="0_);[Red]\(0\)"/>
    <numFmt numFmtId="182" formatCode="#,##0_ ;[Red]\-#,##0\ "/>
    <numFmt numFmtId="183" formatCode="#,##0;&quot;△ &quot;#,##0"/>
    <numFmt numFmtId="184" formatCode="0.0%"/>
    <numFmt numFmtId="185" formatCode="0.0_ "/>
    <numFmt numFmtId="186" formatCode="#,##0.0_);[Red]\(#,##0.0\)"/>
    <numFmt numFmtId="187" formatCode="#,##0.0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.00_ "/>
    <numFmt numFmtId="194" formatCode="#,##0;&quot;▲ &quot;#,##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6"/>
      <name val="ＭＳ Ｐゴシック"/>
      <family val="3"/>
    </font>
    <font>
      <u val="single"/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medium"/>
    </border>
    <border>
      <left style="hair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4">
    <xf numFmtId="0" fontId="0" fillId="0" borderId="0" xfId="0" applyAlignment="1">
      <alignment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0" fillId="0" borderId="0" xfId="16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4" fillId="0" borderId="0" xfId="16" applyFont="1" applyBorder="1" applyAlignment="1">
      <alignment horizontal="center" vertical="center"/>
    </xf>
    <xf numFmtId="38" fontId="4" fillId="0" borderId="1" xfId="16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vertical="center"/>
    </xf>
    <xf numFmtId="38" fontId="4" fillId="0" borderId="3" xfId="16" applyFont="1" applyBorder="1" applyAlignment="1">
      <alignment horizontal="left" vertical="center" shrinkToFit="1"/>
    </xf>
    <xf numFmtId="38" fontId="4" fillId="0" borderId="4" xfId="16" applyFont="1" applyBorder="1" applyAlignment="1">
      <alignment horizontal="left" vertical="center" shrinkToFit="1"/>
    </xf>
    <xf numFmtId="182" fontId="0" fillId="0" borderId="5" xfId="16" applyNumberFormat="1" applyFont="1" applyFill="1" applyBorder="1" applyAlignment="1">
      <alignment vertical="center"/>
    </xf>
    <xf numFmtId="182" fontId="0" fillId="0" borderId="6" xfId="16" applyNumberFormat="1" applyFont="1" applyFill="1" applyBorder="1" applyAlignment="1">
      <alignment vertical="center"/>
    </xf>
    <xf numFmtId="38" fontId="7" fillId="0" borderId="0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0" xfId="0" applyFont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9" xfId="16" applyFont="1" applyFill="1" applyBorder="1" applyAlignment="1">
      <alignment vertical="center"/>
    </xf>
    <xf numFmtId="38" fontId="0" fillId="0" borderId="4" xfId="16" applyFont="1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2" xfId="16" applyFont="1" applyBorder="1" applyAlignment="1">
      <alignment vertical="center"/>
    </xf>
    <xf numFmtId="38" fontId="0" fillId="0" borderId="3" xfId="16" applyFont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7" xfId="16" applyFont="1" applyFill="1" applyBorder="1" applyAlignment="1">
      <alignment vertical="center"/>
    </xf>
    <xf numFmtId="38" fontId="0" fillId="0" borderId="6" xfId="16" applyFont="1" applyFill="1" applyBorder="1" applyAlignment="1">
      <alignment vertical="center"/>
    </xf>
    <xf numFmtId="38" fontId="0" fillId="0" borderId="11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3" xfId="16" applyFont="1" applyFill="1" applyBorder="1" applyAlignment="1">
      <alignment vertical="center"/>
    </xf>
    <xf numFmtId="38" fontId="0" fillId="0" borderId="12" xfId="16" applyFont="1" applyFill="1" applyBorder="1" applyAlignment="1">
      <alignment vertical="center"/>
    </xf>
    <xf numFmtId="38" fontId="0" fillId="0" borderId="13" xfId="16" applyFont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4" xfId="16" applyFont="1" applyFill="1" applyBorder="1" applyAlignment="1">
      <alignment vertical="center"/>
    </xf>
    <xf numFmtId="38" fontId="0" fillId="0" borderId="14" xfId="16" applyFont="1" applyBorder="1" applyAlignment="1">
      <alignment vertical="center"/>
    </xf>
    <xf numFmtId="38" fontId="0" fillId="0" borderId="13" xfId="16" applyFont="1" applyFill="1" applyBorder="1" applyAlignment="1">
      <alignment vertical="center"/>
    </xf>
    <xf numFmtId="38" fontId="0" fillId="0" borderId="15" xfId="16" applyFont="1" applyBorder="1" applyAlignment="1">
      <alignment vertical="center"/>
    </xf>
    <xf numFmtId="38" fontId="0" fillId="0" borderId="16" xfId="16" applyFont="1" applyFill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19" xfId="16" applyFont="1" applyFill="1" applyBorder="1" applyAlignment="1">
      <alignment vertical="center"/>
    </xf>
    <xf numFmtId="38" fontId="0" fillId="0" borderId="20" xfId="16" applyFont="1" applyBorder="1" applyAlignment="1">
      <alignment vertical="center"/>
    </xf>
    <xf numFmtId="38" fontId="0" fillId="0" borderId="18" xfId="16" applyFont="1" applyFill="1" applyBorder="1" applyAlignment="1">
      <alignment vertical="center"/>
    </xf>
    <xf numFmtId="38" fontId="0" fillId="0" borderId="17" xfId="16" applyFont="1" applyFill="1" applyBorder="1" applyAlignment="1">
      <alignment vertical="center"/>
    </xf>
    <xf numFmtId="38" fontId="0" fillId="0" borderId="19" xfId="16" applyFont="1" applyBorder="1" applyAlignment="1">
      <alignment vertical="center"/>
    </xf>
    <xf numFmtId="38" fontId="0" fillId="0" borderId="20" xfId="16" applyFont="1" applyFill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38" fontId="0" fillId="0" borderId="22" xfId="0" applyNumberFormat="1" applyFont="1" applyFill="1" applyBorder="1" applyAlignment="1">
      <alignment vertical="center"/>
    </xf>
    <xf numFmtId="38" fontId="0" fillId="0" borderId="23" xfId="0" applyNumberFormat="1" applyFont="1" applyFill="1" applyBorder="1" applyAlignment="1">
      <alignment vertical="center"/>
    </xf>
    <xf numFmtId="38" fontId="0" fillId="0" borderId="24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38" fontId="0" fillId="0" borderId="26" xfId="16" applyFont="1" applyFill="1" applyBorder="1" applyAlignment="1">
      <alignment vertical="center"/>
    </xf>
    <xf numFmtId="38" fontId="0" fillId="0" borderId="27" xfId="16" applyFont="1" applyFill="1" applyBorder="1" applyAlignment="1">
      <alignment vertical="center"/>
    </xf>
    <xf numFmtId="38" fontId="0" fillId="0" borderId="28" xfId="16" applyFont="1" applyFill="1" applyBorder="1" applyAlignment="1">
      <alignment vertical="center"/>
    </xf>
    <xf numFmtId="38" fontId="0" fillId="0" borderId="1" xfId="16" applyFont="1" applyFill="1" applyBorder="1" applyAlignment="1">
      <alignment vertical="center"/>
    </xf>
    <xf numFmtId="38" fontId="0" fillId="0" borderId="29" xfId="16" applyFont="1" applyBorder="1" applyAlignment="1">
      <alignment vertical="center"/>
    </xf>
    <xf numFmtId="38" fontId="0" fillId="0" borderId="5" xfId="16" applyFont="1" applyBorder="1" applyAlignment="1">
      <alignment vertical="center"/>
    </xf>
    <xf numFmtId="38" fontId="0" fillId="0" borderId="30" xfId="16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38" fontId="0" fillId="2" borderId="10" xfId="16" applyFont="1" applyFill="1" applyBorder="1" applyAlignment="1">
      <alignment vertical="center"/>
    </xf>
    <xf numFmtId="38" fontId="0" fillId="0" borderId="0" xfId="0" applyNumberFormat="1" applyFont="1" applyAlignment="1">
      <alignment vertical="center"/>
    </xf>
    <xf numFmtId="49" fontId="2" fillId="0" borderId="31" xfId="16" applyNumberFormat="1" applyFont="1" applyBorder="1" applyAlignment="1">
      <alignment horizontal="left" vertical="center"/>
    </xf>
    <xf numFmtId="49" fontId="0" fillId="2" borderId="32" xfId="16" applyNumberFormat="1" applyFont="1" applyFill="1" applyBorder="1" applyAlignment="1">
      <alignment horizontal="center" vertical="center"/>
    </xf>
    <xf numFmtId="49" fontId="0" fillId="0" borderId="24" xfId="16" applyNumberFormat="1" applyFont="1" applyBorder="1" applyAlignment="1">
      <alignment horizontal="left" vertical="center"/>
    </xf>
    <xf numFmtId="49" fontId="0" fillId="0" borderId="26" xfId="16" applyNumberFormat="1" applyFont="1" applyBorder="1" applyAlignment="1">
      <alignment horizontal="left" vertical="center"/>
    </xf>
    <xf numFmtId="38" fontId="0" fillId="2" borderId="33" xfId="16" applyFont="1" applyFill="1" applyBorder="1" applyAlignment="1">
      <alignment horizontal="center" vertical="center"/>
    </xf>
    <xf numFmtId="38" fontId="0" fillId="0" borderId="21" xfId="0" applyNumberFormat="1" applyFont="1" applyBorder="1" applyAlignment="1">
      <alignment vertical="center"/>
    </xf>
    <xf numFmtId="38" fontId="0" fillId="0" borderId="23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25" xfId="0" applyNumberFormat="1" applyFont="1" applyBorder="1" applyAlignment="1">
      <alignment horizontal="left" vertical="center"/>
    </xf>
    <xf numFmtId="38" fontId="0" fillId="2" borderId="12" xfId="16" applyFont="1" applyFill="1" applyBorder="1" applyAlignment="1">
      <alignment vertical="center"/>
    </xf>
    <xf numFmtId="49" fontId="0" fillId="0" borderId="34" xfId="16" applyNumberFormat="1" applyFont="1" applyBorder="1" applyAlignment="1">
      <alignment horizontal="center" vertical="center"/>
    </xf>
    <xf numFmtId="49" fontId="2" fillId="0" borderId="27" xfId="16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0" fontId="4" fillId="0" borderId="3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6" fontId="4" fillId="0" borderId="37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8" fontId="4" fillId="0" borderId="12" xfId="16" applyFont="1" applyBorder="1" applyAlignment="1">
      <alignment vertical="center"/>
    </xf>
    <xf numFmtId="38" fontId="4" fillId="0" borderId="38" xfId="16" applyFont="1" applyBorder="1" applyAlignment="1">
      <alignment horizontal="center" vertical="center"/>
    </xf>
    <xf numFmtId="38" fontId="4" fillId="0" borderId="39" xfId="16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38" fontId="4" fillId="0" borderId="41" xfId="16" applyFont="1" applyBorder="1" applyAlignment="1">
      <alignment vertical="center"/>
    </xf>
    <xf numFmtId="38" fontId="4" fillId="0" borderId="33" xfId="16" applyFont="1" applyBorder="1" applyAlignment="1">
      <alignment horizontal="center" vertical="center"/>
    </xf>
    <xf numFmtId="38" fontId="4" fillId="0" borderId="41" xfId="16" applyFont="1" applyFill="1" applyBorder="1" applyAlignment="1">
      <alignment vertical="center"/>
    </xf>
    <xf numFmtId="187" fontId="4" fillId="0" borderId="37" xfId="0" applyNumberFormat="1" applyFont="1" applyBorder="1" applyAlignment="1">
      <alignment vertical="center"/>
    </xf>
    <xf numFmtId="38" fontId="4" fillId="0" borderId="42" xfId="16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3" xfId="0" applyFont="1" applyBorder="1" applyAlignment="1">
      <alignment vertical="center"/>
    </xf>
    <xf numFmtId="38" fontId="4" fillId="0" borderId="44" xfId="16" applyFont="1" applyBorder="1" applyAlignment="1">
      <alignment vertical="center"/>
    </xf>
    <xf numFmtId="38" fontId="4" fillId="0" borderId="45" xfId="16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38" fontId="4" fillId="0" borderId="48" xfId="16" applyFont="1" applyBorder="1" applyAlignment="1">
      <alignment vertical="center"/>
    </xf>
    <xf numFmtId="38" fontId="4" fillId="0" borderId="49" xfId="16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38" fontId="4" fillId="0" borderId="52" xfId="16" applyFont="1" applyBorder="1" applyAlignment="1">
      <alignment vertical="center"/>
    </xf>
    <xf numFmtId="38" fontId="4" fillId="0" borderId="53" xfId="16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186" fontId="4" fillId="0" borderId="43" xfId="0" applyNumberFormat="1" applyFont="1" applyBorder="1" applyAlignment="1">
      <alignment vertical="center"/>
    </xf>
    <xf numFmtId="186" fontId="4" fillId="0" borderId="47" xfId="0" applyNumberFormat="1" applyFont="1" applyBorder="1" applyAlignment="1">
      <alignment vertical="center"/>
    </xf>
    <xf numFmtId="186" fontId="4" fillId="0" borderId="51" xfId="0" applyNumberFormat="1" applyFont="1" applyBorder="1" applyAlignment="1">
      <alignment vertical="center"/>
    </xf>
    <xf numFmtId="38" fontId="4" fillId="0" borderId="55" xfId="16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38" fontId="4" fillId="0" borderId="57" xfId="16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186" fontId="4" fillId="0" borderId="56" xfId="0" applyNumberFormat="1" applyFont="1" applyBorder="1" applyAlignment="1">
      <alignment vertical="center"/>
    </xf>
    <xf numFmtId="38" fontId="4" fillId="0" borderId="44" xfId="16" applyFont="1" applyFill="1" applyBorder="1" applyAlignment="1">
      <alignment vertical="center"/>
    </xf>
    <xf numFmtId="38" fontId="4" fillId="0" borderId="59" xfId="16" applyFont="1" applyBorder="1" applyAlignment="1">
      <alignment horizontal="left" vertical="center" shrinkToFit="1"/>
    </xf>
    <xf numFmtId="38" fontId="4" fillId="0" borderId="60" xfId="16" applyFont="1" applyBorder="1" applyAlignment="1">
      <alignment horizontal="left" vertical="center" shrinkToFit="1"/>
    </xf>
    <xf numFmtId="38" fontId="4" fillId="0" borderId="61" xfId="16" applyFont="1" applyBorder="1" applyAlignment="1">
      <alignment vertical="center"/>
    </xf>
    <xf numFmtId="57" fontId="4" fillId="0" borderId="61" xfId="16" applyNumberFormat="1" applyFont="1" applyBorder="1" applyAlignment="1">
      <alignment horizontal="center" vertical="center"/>
    </xf>
    <xf numFmtId="38" fontId="4" fillId="0" borderId="61" xfId="16" applyFont="1" applyBorder="1" applyAlignment="1">
      <alignment horizontal="center" vertical="center"/>
    </xf>
    <xf numFmtId="38" fontId="4" fillId="0" borderId="62" xfId="16" applyFont="1" applyBorder="1" applyAlignment="1">
      <alignment horizontal="left" vertical="center" shrinkToFit="1"/>
    </xf>
    <xf numFmtId="38" fontId="4" fillId="0" borderId="63" xfId="16" applyFont="1" applyBorder="1" applyAlignment="1">
      <alignment vertical="center"/>
    </xf>
    <xf numFmtId="38" fontId="6" fillId="0" borderId="0" xfId="16" applyFont="1" applyAlignment="1">
      <alignment horizontal="left" vertical="center"/>
    </xf>
    <xf numFmtId="38" fontId="4" fillId="0" borderId="0" xfId="16" applyFont="1" applyFill="1" applyBorder="1" applyAlignment="1">
      <alignment horizontal="left" vertical="center" shrinkToFit="1"/>
    </xf>
    <xf numFmtId="38" fontId="4" fillId="0" borderId="35" xfId="16" applyFont="1" applyFill="1" applyBorder="1" applyAlignment="1">
      <alignment vertical="center" shrinkToFit="1"/>
    </xf>
    <xf numFmtId="38" fontId="4" fillId="0" borderId="31" xfId="16" applyFont="1" applyFill="1" applyBorder="1" applyAlignment="1">
      <alignment horizontal="left" vertical="center" shrinkToFit="1"/>
    </xf>
    <xf numFmtId="38" fontId="4" fillId="0" borderId="14" xfId="16" applyFont="1" applyFill="1" applyBorder="1" applyAlignment="1">
      <alignment vertical="center" shrinkToFit="1"/>
    </xf>
    <xf numFmtId="38" fontId="4" fillId="0" borderId="18" xfId="16" applyFont="1" applyFill="1" applyBorder="1" applyAlignment="1">
      <alignment horizontal="left" vertical="center" shrinkToFit="1"/>
    </xf>
    <xf numFmtId="38" fontId="4" fillId="0" borderId="15" xfId="16" applyFont="1" applyBorder="1" applyAlignment="1">
      <alignment vertical="center" shrinkToFit="1"/>
    </xf>
    <xf numFmtId="38" fontId="4" fillId="0" borderId="20" xfId="16" applyFont="1" applyBorder="1" applyAlignment="1">
      <alignment horizontal="left" vertical="center" shrinkToFit="1"/>
    </xf>
    <xf numFmtId="38" fontId="4" fillId="0" borderId="14" xfId="16" applyFont="1" applyBorder="1" applyAlignment="1">
      <alignment vertical="center" shrinkToFit="1"/>
    </xf>
    <xf numFmtId="38" fontId="4" fillId="0" borderId="13" xfId="16" applyFont="1" applyBorder="1" applyAlignment="1">
      <alignment vertical="center" shrinkToFit="1"/>
    </xf>
    <xf numFmtId="38" fontId="4" fillId="0" borderId="19" xfId="16" applyFont="1" applyBorder="1" applyAlignment="1">
      <alignment horizontal="left" vertical="center" shrinkToFit="1"/>
    </xf>
    <xf numFmtId="38" fontId="4" fillId="0" borderId="64" xfId="16" applyFont="1" applyBorder="1" applyAlignment="1">
      <alignment horizontal="left" vertical="center" shrinkToFit="1"/>
    </xf>
    <xf numFmtId="38" fontId="4" fillId="0" borderId="65" xfId="16" applyFont="1" applyBorder="1" applyAlignment="1">
      <alignment horizontal="left" vertical="center" shrinkToFit="1"/>
    </xf>
    <xf numFmtId="38" fontId="4" fillId="0" borderId="66" xfId="16" applyFont="1" applyBorder="1" applyAlignment="1">
      <alignment horizontal="left" vertical="center" shrinkToFit="1"/>
    </xf>
    <xf numFmtId="38" fontId="4" fillId="0" borderId="67" xfId="16" applyFont="1" applyBorder="1" applyAlignment="1">
      <alignment horizontal="left" vertical="center" shrinkToFit="1"/>
    </xf>
    <xf numFmtId="38" fontId="4" fillId="0" borderId="68" xfId="16" applyFont="1" applyBorder="1" applyAlignment="1">
      <alignment horizontal="left" vertical="center" shrinkToFit="1"/>
    </xf>
    <xf numFmtId="57" fontId="4" fillId="0" borderId="1" xfId="16" applyNumberFormat="1" applyFont="1" applyBorder="1" applyAlignment="1">
      <alignment horizontal="center" vertical="center"/>
    </xf>
    <xf numFmtId="49" fontId="4" fillId="0" borderId="1" xfId="16" applyNumberFormat="1" applyFont="1" applyBorder="1" applyAlignment="1">
      <alignment horizontal="center" vertical="center"/>
    </xf>
    <xf numFmtId="49" fontId="4" fillId="0" borderId="31" xfId="16" applyNumberFormat="1" applyFont="1" applyBorder="1" applyAlignment="1">
      <alignment horizontal="center" vertical="center"/>
    </xf>
    <xf numFmtId="49" fontId="4" fillId="0" borderId="69" xfId="16" applyNumberFormat="1" applyFont="1" applyBorder="1" applyAlignment="1">
      <alignment horizontal="center" vertical="center"/>
    </xf>
    <xf numFmtId="38" fontId="4" fillId="0" borderId="26" xfId="16" applyFont="1" applyFill="1" applyBorder="1" applyAlignment="1">
      <alignment horizontal="left" vertical="center" shrinkToFit="1"/>
    </xf>
    <xf numFmtId="38" fontId="4" fillId="0" borderId="27" xfId="16" applyFont="1" applyFill="1" applyBorder="1" applyAlignment="1">
      <alignment horizontal="left" vertical="center" shrinkToFit="1"/>
    </xf>
    <xf numFmtId="38" fontId="4" fillId="0" borderId="70" xfId="16" applyFont="1" applyFill="1" applyBorder="1" applyAlignment="1">
      <alignment horizontal="center" vertical="center"/>
    </xf>
    <xf numFmtId="38" fontId="4" fillId="0" borderId="71" xfId="16" applyFont="1" applyFill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38" fontId="4" fillId="0" borderId="75" xfId="0" applyNumberFormat="1" applyFont="1" applyBorder="1" applyAlignment="1">
      <alignment vertical="center"/>
    </xf>
    <xf numFmtId="38" fontId="4" fillId="0" borderId="76" xfId="0" applyNumberFormat="1" applyFont="1" applyBorder="1" applyAlignment="1">
      <alignment vertical="center"/>
    </xf>
    <xf numFmtId="38" fontId="4" fillId="0" borderId="77" xfId="0" applyNumberFormat="1" applyFont="1" applyFill="1" applyBorder="1" applyAlignment="1">
      <alignment vertical="center"/>
    </xf>
    <xf numFmtId="38" fontId="4" fillId="0" borderId="78" xfId="16" applyFont="1" applyFill="1" applyBorder="1" applyAlignment="1">
      <alignment horizontal="center" vertical="center"/>
    </xf>
    <xf numFmtId="57" fontId="4" fillId="0" borderId="79" xfId="16" applyNumberFormat="1" applyFont="1" applyBorder="1" applyAlignment="1">
      <alignment horizontal="center" vertical="center"/>
    </xf>
    <xf numFmtId="57" fontId="4" fillId="0" borderId="80" xfId="16" applyNumberFormat="1" applyFont="1" applyBorder="1" applyAlignment="1">
      <alignment horizontal="center" vertical="center"/>
    </xf>
    <xf numFmtId="57" fontId="4" fillId="0" borderId="48" xfId="16" applyNumberFormat="1" applyFont="1" applyBorder="1" applyAlignment="1">
      <alignment horizontal="center" vertical="center"/>
    </xf>
    <xf numFmtId="57" fontId="4" fillId="0" borderId="47" xfId="16" applyNumberFormat="1" applyFont="1" applyBorder="1" applyAlignment="1">
      <alignment horizontal="center" vertical="center"/>
    </xf>
    <xf numFmtId="38" fontId="4" fillId="0" borderId="48" xfId="16" applyFont="1" applyBorder="1" applyAlignment="1">
      <alignment horizontal="center" vertical="center"/>
    </xf>
    <xf numFmtId="38" fontId="4" fillId="0" borderId="47" xfId="16" applyFont="1" applyBorder="1" applyAlignment="1">
      <alignment horizontal="center" vertical="center"/>
    </xf>
    <xf numFmtId="38" fontId="4" fillId="0" borderId="51" xfId="16" applyFont="1" applyBorder="1" applyAlignment="1">
      <alignment vertical="center"/>
    </xf>
    <xf numFmtId="38" fontId="4" fillId="0" borderId="47" xfId="16" applyFont="1" applyBorder="1" applyAlignment="1">
      <alignment vertical="center"/>
    </xf>
    <xf numFmtId="38" fontId="4" fillId="0" borderId="81" xfId="16" applyFont="1" applyFill="1" applyBorder="1" applyAlignment="1">
      <alignment vertical="center"/>
    </xf>
    <xf numFmtId="38" fontId="4" fillId="0" borderId="82" xfId="16" applyFont="1" applyFill="1" applyBorder="1" applyAlignment="1">
      <alignment vertical="center"/>
    </xf>
    <xf numFmtId="38" fontId="4" fillId="0" borderId="83" xfId="16" applyFont="1" applyFill="1" applyBorder="1" applyAlignment="1">
      <alignment vertical="center"/>
    </xf>
    <xf numFmtId="38" fontId="4" fillId="0" borderId="0" xfId="16" applyFont="1" applyBorder="1" applyAlignment="1">
      <alignment horizontal="left" vertical="center" shrinkToFit="1"/>
    </xf>
    <xf numFmtId="38" fontId="4" fillId="0" borderId="18" xfId="16" applyFont="1" applyBorder="1" applyAlignment="1">
      <alignment horizontal="left" vertical="center" shrinkToFit="1"/>
    </xf>
    <xf numFmtId="38" fontId="4" fillId="0" borderId="24" xfId="16" applyFont="1" applyBorder="1" applyAlignment="1">
      <alignment vertical="center" shrinkToFit="1"/>
    </xf>
    <xf numFmtId="38" fontId="4" fillId="0" borderId="79" xfId="16" applyFont="1" applyBorder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80" xfId="16" applyFont="1" applyBorder="1" applyAlignment="1">
      <alignment vertical="center"/>
    </xf>
    <xf numFmtId="57" fontId="4" fillId="0" borderId="78" xfId="16" applyNumberFormat="1" applyFont="1" applyBorder="1" applyAlignment="1">
      <alignment horizontal="center" vertical="center"/>
    </xf>
    <xf numFmtId="57" fontId="4" fillId="0" borderId="70" xfId="16" applyNumberFormat="1" applyFont="1" applyBorder="1" applyAlignment="1">
      <alignment horizontal="center" vertical="center"/>
    </xf>
    <xf numFmtId="57" fontId="4" fillId="0" borderId="84" xfId="16" applyNumberFormat="1" applyFont="1" applyBorder="1" applyAlignment="1">
      <alignment horizontal="center" vertical="center"/>
    </xf>
    <xf numFmtId="38" fontId="4" fillId="0" borderId="81" xfId="16" applyFont="1" applyBorder="1" applyAlignment="1">
      <alignment vertical="center"/>
    </xf>
    <xf numFmtId="38" fontId="4" fillId="0" borderId="82" xfId="16" applyFont="1" applyBorder="1" applyAlignment="1">
      <alignment vertical="center"/>
    </xf>
    <xf numFmtId="38" fontId="4" fillId="0" borderId="83" xfId="16" applyFont="1" applyBorder="1" applyAlignment="1">
      <alignment vertical="center"/>
    </xf>
    <xf numFmtId="38" fontId="4" fillId="0" borderId="77" xfId="0" applyNumberFormat="1" applyFont="1" applyBorder="1" applyAlignment="1">
      <alignment vertical="center"/>
    </xf>
    <xf numFmtId="38" fontId="4" fillId="0" borderId="85" xfId="16" applyFont="1" applyBorder="1" applyAlignment="1">
      <alignment horizontal="left" vertical="center" shrinkToFit="1"/>
    </xf>
    <xf numFmtId="38" fontId="4" fillId="0" borderId="86" xfId="16" applyFont="1" applyBorder="1" applyAlignment="1">
      <alignment horizontal="left" vertical="center" shrinkToFit="1"/>
    </xf>
    <xf numFmtId="38" fontId="4" fillId="0" borderId="87" xfId="16" applyFont="1" applyBorder="1" applyAlignment="1">
      <alignment vertical="center"/>
    </xf>
    <xf numFmtId="38" fontId="4" fillId="0" borderId="56" xfId="16" applyFont="1" applyBorder="1" applyAlignment="1">
      <alignment vertical="center"/>
    </xf>
    <xf numFmtId="38" fontId="4" fillId="0" borderId="88" xfId="0" applyNumberFormat="1" applyFont="1" applyBorder="1" applyAlignment="1">
      <alignment vertical="center"/>
    </xf>
    <xf numFmtId="38" fontId="4" fillId="0" borderId="89" xfId="16" applyFont="1" applyBorder="1" applyAlignment="1">
      <alignment horizontal="left" vertical="center" shrinkToFit="1"/>
    </xf>
    <xf numFmtId="38" fontId="4" fillId="0" borderId="90" xfId="16" applyFont="1" applyBorder="1" applyAlignment="1">
      <alignment horizontal="left" vertical="center" shrinkToFit="1"/>
    </xf>
    <xf numFmtId="38" fontId="4" fillId="0" borderId="91" xfId="16" applyFont="1" applyBorder="1" applyAlignment="1">
      <alignment vertical="center"/>
    </xf>
    <xf numFmtId="38" fontId="4" fillId="0" borderId="43" xfId="16" applyFont="1" applyBorder="1" applyAlignment="1">
      <alignment vertical="center"/>
    </xf>
    <xf numFmtId="38" fontId="4" fillId="0" borderId="92" xfId="0" applyNumberFormat="1" applyFont="1" applyBorder="1" applyAlignment="1">
      <alignment vertical="center"/>
    </xf>
    <xf numFmtId="38" fontId="4" fillId="0" borderId="93" xfId="16" applyFont="1" applyBorder="1" applyAlignment="1">
      <alignment horizontal="left" vertical="center" shrinkToFit="1"/>
    </xf>
    <xf numFmtId="57" fontId="4" fillId="0" borderId="52" xfId="16" applyNumberFormat="1" applyFont="1" applyBorder="1" applyAlignment="1">
      <alignment horizontal="center" vertical="center"/>
    </xf>
    <xf numFmtId="57" fontId="4" fillId="0" borderId="63" xfId="16" applyNumberFormat="1" applyFont="1" applyBorder="1" applyAlignment="1">
      <alignment horizontal="center" vertical="center"/>
    </xf>
    <xf numFmtId="57" fontId="4" fillId="0" borderId="51" xfId="16" applyNumberFormat="1" applyFont="1" applyBorder="1" applyAlignment="1">
      <alignment horizontal="center" vertical="center"/>
    </xf>
    <xf numFmtId="57" fontId="4" fillId="0" borderId="55" xfId="16" applyNumberFormat="1" applyFont="1" applyBorder="1" applyAlignment="1">
      <alignment horizontal="center" vertical="center"/>
    </xf>
    <xf numFmtId="57" fontId="4" fillId="0" borderId="87" xfId="16" applyNumberFormat="1" applyFont="1" applyBorder="1" applyAlignment="1">
      <alignment horizontal="center" vertical="center"/>
    </xf>
    <xf numFmtId="57" fontId="4" fillId="0" borderId="56" xfId="16" applyNumberFormat="1" applyFont="1" applyBorder="1" applyAlignment="1">
      <alignment horizontal="center" vertical="center"/>
    </xf>
    <xf numFmtId="57" fontId="4" fillId="0" borderId="44" xfId="16" applyNumberFormat="1" applyFont="1" applyBorder="1" applyAlignment="1">
      <alignment horizontal="center" vertical="center"/>
    </xf>
    <xf numFmtId="57" fontId="4" fillId="0" borderId="91" xfId="16" applyNumberFormat="1" applyFont="1" applyBorder="1" applyAlignment="1">
      <alignment horizontal="center" vertical="center"/>
    </xf>
    <xf numFmtId="57" fontId="4" fillId="0" borderId="43" xfId="16" applyNumberFormat="1" applyFont="1" applyBorder="1" applyAlignment="1">
      <alignment horizontal="center" vertical="center"/>
    </xf>
    <xf numFmtId="38" fontId="4" fillId="0" borderId="38" xfId="16" applyFont="1" applyFill="1" applyBorder="1" applyAlignment="1">
      <alignment vertical="center"/>
    </xf>
    <xf numFmtId="38" fontId="4" fillId="0" borderId="94" xfId="16" applyFont="1" applyFill="1" applyBorder="1" applyAlignment="1">
      <alignment vertical="center"/>
    </xf>
    <xf numFmtId="38" fontId="4" fillId="0" borderId="36" xfId="16" applyFont="1" applyFill="1" applyBorder="1" applyAlignment="1">
      <alignment vertical="center"/>
    </xf>
    <xf numFmtId="38" fontId="4" fillId="0" borderId="95" xfId="0" applyNumberFormat="1" applyFont="1" applyFill="1" applyBorder="1" applyAlignment="1">
      <alignment vertical="center"/>
    </xf>
    <xf numFmtId="38" fontId="4" fillId="0" borderId="44" xfId="16" applyFont="1" applyBorder="1" applyAlignment="1">
      <alignment horizontal="center" vertical="center"/>
    </xf>
    <xf numFmtId="38" fontId="4" fillId="0" borderId="91" xfId="16" applyFont="1" applyBorder="1" applyAlignment="1">
      <alignment horizontal="center" vertical="center"/>
    </xf>
    <xf numFmtId="38" fontId="4" fillId="0" borderId="43" xfId="16" applyFont="1" applyBorder="1" applyAlignment="1">
      <alignment horizontal="center" vertical="center"/>
    </xf>
    <xf numFmtId="20" fontId="4" fillId="0" borderId="48" xfId="16" applyNumberFormat="1" applyFont="1" applyBorder="1" applyAlignment="1">
      <alignment horizontal="center" vertical="center"/>
    </xf>
    <xf numFmtId="20" fontId="4" fillId="0" borderId="61" xfId="16" applyNumberFormat="1" applyFont="1" applyBorder="1" applyAlignment="1">
      <alignment horizontal="center" vertical="center"/>
    </xf>
    <xf numFmtId="20" fontId="4" fillId="0" borderId="47" xfId="16" applyNumberFormat="1" applyFont="1" applyBorder="1" applyAlignment="1">
      <alignment horizontal="center" vertical="center"/>
    </xf>
    <xf numFmtId="20" fontId="4" fillId="0" borderId="81" xfId="16" applyNumberFormat="1" applyFont="1" applyBorder="1" applyAlignment="1">
      <alignment horizontal="center" vertical="center"/>
    </xf>
    <xf numFmtId="49" fontId="4" fillId="0" borderId="82" xfId="16" applyNumberFormat="1" applyFont="1" applyBorder="1" applyAlignment="1">
      <alignment horizontal="center" vertical="center"/>
    </xf>
    <xf numFmtId="20" fontId="4" fillId="0" borderId="82" xfId="16" applyNumberFormat="1" applyFont="1" applyBorder="1" applyAlignment="1">
      <alignment horizontal="center" vertical="center"/>
    </xf>
    <xf numFmtId="38" fontId="4" fillId="0" borderId="34" xfId="16" applyFont="1" applyFill="1" applyBorder="1" applyAlignment="1">
      <alignment horizontal="right" vertical="center" shrinkToFit="1"/>
    </xf>
    <xf numFmtId="38" fontId="0" fillId="0" borderId="96" xfId="16" applyFont="1" applyFill="1" applyBorder="1" applyAlignment="1">
      <alignment vertical="center"/>
    </xf>
    <xf numFmtId="38" fontId="0" fillId="0" borderId="94" xfId="16" applyFont="1" applyFill="1" applyBorder="1" applyAlignment="1">
      <alignment vertical="center"/>
    </xf>
    <xf numFmtId="38" fontId="0" fillId="0" borderId="95" xfId="0" applyNumberFormat="1" applyFont="1" applyFill="1" applyBorder="1" applyAlignment="1">
      <alignment vertical="center"/>
    </xf>
    <xf numFmtId="38" fontId="0" fillId="0" borderId="59" xfId="16" applyFont="1" applyBorder="1" applyAlignment="1">
      <alignment vertical="center"/>
    </xf>
    <xf numFmtId="38" fontId="0" fillId="0" borderId="60" xfId="16" applyFont="1" applyBorder="1" applyAlignment="1">
      <alignment vertical="center"/>
    </xf>
    <xf numFmtId="38" fontId="0" fillId="0" borderId="64" xfId="16" applyFont="1" applyBorder="1" applyAlignment="1">
      <alignment vertical="center"/>
    </xf>
    <xf numFmtId="38" fontId="0" fillId="0" borderId="76" xfId="0" applyNumberFormat="1" applyFont="1" applyFill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61" xfId="16" applyFont="1" applyFill="1" applyBorder="1" applyAlignment="1">
      <alignment vertical="center"/>
    </xf>
    <xf numFmtId="38" fontId="0" fillId="0" borderId="50" xfId="16" applyFont="1" applyFill="1" applyBorder="1" applyAlignment="1">
      <alignment vertical="center"/>
    </xf>
    <xf numFmtId="38" fontId="0" fillId="0" borderId="97" xfId="16" applyFont="1" applyBorder="1" applyAlignment="1">
      <alignment vertical="center"/>
    </xf>
    <xf numFmtId="38" fontId="0" fillId="0" borderId="62" xfId="16" applyFont="1" applyBorder="1" applyAlignment="1">
      <alignment vertical="center"/>
    </xf>
    <xf numFmtId="38" fontId="0" fillId="0" borderId="65" xfId="16" applyFont="1" applyBorder="1" applyAlignment="1">
      <alignment vertical="center"/>
    </xf>
    <xf numFmtId="38" fontId="0" fillId="0" borderId="75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38" fontId="0" fillId="0" borderId="98" xfId="16" applyFont="1" applyBorder="1" applyAlignment="1">
      <alignment vertical="center"/>
    </xf>
    <xf numFmtId="38" fontId="0" fillId="0" borderId="33" xfId="16" applyFont="1" applyFill="1" applyBorder="1" applyAlignment="1">
      <alignment vertical="center"/>
    </xf>
    <xf numFmtId="38" fontId="0" fillId="0" borderId="71" xfId="16" applyFont="1" applyFill="1" applyBorder="1" applyAlignment="1">
      <alignment vertical="center"/>
    </xf>
    <xf numFmtId="38" fontId="0" fillId="0" borderId="74" xfId="0" applyNumberFormat="1" applyFont="1" applyFill="1" applyBorder="1" applyAlignment="1">
      <alignment vertical="center"/>
    </xf>
    <xf numFmtId="38" fontId="0" fillId="0" borderId="99" xfId="16" applyFont="1" applyBorder="1" applyAlignment="1">
      <alignment vertical="center"/>
    </xf>
    <xf numFmtId="38" fontId="0" fillId="0" borderId="100" xfId="16" applyFont="1" applyBorder="1" applyAlignment="1">
      <alignment vertical="center"/>
    </xf>
    <xf numFmtId="38" fontId="0" fillId="0" borderId="42" xfId="16" applyFont="1" applyFill="1" applyBorder="1" applyAlignment="1">
      <alignment vertical="center"/>
    </xf>
    <xf numFmtId="38" fontId="0" fillId="0" borderId="101" xfId="16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vertical="center"/>
    </xf>
    <xf numFmtId="38" fontId="4" fillId="0" borderId="59" xfId="16" applyFont="1" applyBorder="1" applyAlignment="1">
      <alignment vertical="center"/>
    </xf>
    <xf numFmtId="38" fontId="2" fillId="0" borderId="59" xfId="16" applyFont="1" applyBorder="1" applyAlignment="1">
      <alignment vertical="center"/>
    </xf>
    <xf numFmtId="38" fontId="2" fillId="0" borderId="97" xfId="16" applyFont="1" applyBorder="1" applyAlignment="1">
      <alignment vertical="center"/>
    </xf>
    <xf numFmtId="38" fontId="0" fillId="0" borderId="102" xfId="16" applyFont="1" applyBorder="1" applyAlignment="1">
      <alignment vertical="center"/>
    </xf>
    <xf numFmtId="38" fontId="0" fillId="0" borderId="103" xfId="16" applyFont="1" applyBorder="1" applyAlignment="1">
      <alignment vertical="center"/>
    </xf>
    <xf numFmtId="38" fontId="0" fillId="0" borderId="53" xfId="16" applyFont="1" applyFill="1" applyBorder="1" applyAlignment="1">
      <alignment vertical="center"/>
    </xf>
    <xf numFmtId="38" fontId="0" fillId="0" borderId="63" xfId="16" applyFont="1" applyFill="1" applyBorder="1" applyAlignment="1">
      <alignment vertical="center"/>
    </xf>
    <xf numFmtId="38" fontId="0" fillId="0" borderId="54" xfId="16" applyFont="1" applyFill="1" applyBorder="1" applyAlignment="1">
      <alignment vertical="center"/>
    </xf>
    <xf numFmtId="38" fontId="0" fillId="0" borderId="92" xfId="0" applyNumberFormat="1" applyFont="1" applyFill="1" applyBorder="1" applyAlignment="1">
      <alignment vertical="center"/>
    </xf>
    <xf numFmtId="38" fontId="0" fillId="0" borderId="46" xfId="16" applyFont="1" applyFill="1" applyBorder="1" applyAlignment="1">
      <alignment vertical="center"/>
    </xf>
    <xf numFmtId="38" fontId="0" fillId="0" borderId="89" xfId="16" applyFont="1" applyFill="1" applyBorder="1" applyAlignment="1">
      <alignment vertical="center"/>
    </xf>
    <xf numFmtId="38" fontId="0" fillId="0" borderId="90" xfId="16" applyFont="1" applyFill="1" applyBorder="1" applyAlignment="1">
      <alignment vertical="center"/>
    </xf>
    <xf numFmtId="38" fontId="0" fillId="0" borderId="45" xfId="16" applyFont="1" applyFill="1" applyBorder="1" applyAlignment="1">
      <alignment vertical="center"/>
    </xf>
    <xf numFmtId="38" fontId="0" fillId="0" borderId="91" xfId="16" applyFont="1" applyFill="1" applyBorder="1" applyAlignment="1">
      <alignment vertical="center"/>
    </xf>
    <xf numFmtId="38" fontId="0" fillId="0" borderId="49" xfId="16" applyFont="1" applyBorder="1" applyAlignment="1">
      <alignment vertical="center"/>
    </xf>
    <xf numFmtId="38" fontId="0" fillId="0" borderId="61" xfId="16" applyFont="1" applyBorder="1" applyAlignment="1">
      <alignment vertical="center"/>
    </xf>
    <xf numFmtId="38" fontId="0" fillId="0" borderId="76" xfId="0" applyNumberFormat="1" applyFont="1" applyBorder="1" applyAlignment="1">
      <alignment vertical="center"/>
    </xf>
    <xf numFmtId="38" fontId="0" fillId="0" borderId="75" xfId="0" applyNumberFormat="1" applyFont="1" applyBorder="1" applyAlignment="1">
      <alignment vertical="center"/>
    </xf>
    <xf numFmtId="38" fontId="0" fillId="0" borderId="57" xfId="16" applyFont="1" applyBorder="1" applyAlignment="1">
      <alignment vertical="center"/>
    </xf>
    <xf numFmtId="38" fontId="0" fillId="0" borderId="87" xfId="16" applyFont="1" applyBorder="1" applyAlignment="1">
      <alignment vertical="center"/>
    </xf>
    <xf numFmtId="38" fontId="0" fillId="0" borderId="88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89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59" xfId="0" applyFont="1" applyBorder="1" applyAlignment="1">
      <alignment vertical="center"/>
    </xf>
    <xf numFmtId="0" fontId="4" fillId="0" borderId="97" xfId="0" applyFont="1" applyBorder="1" applyAlignment="1">
      <alignment vertical="center"/>
    </xf>
    <xf numFmtId="0" fontId="4" fillId="0" borderId="10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89" xfId="0" applyFont="1" applyBorder="1" applyAlignment="1">
      <alignment vertical="center"/>
    </xf>
    <xf numFmtId="0" fontId="2" fillId="0" borderId="8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4" fillId="0" borderId="105" xfId="0" applyFont="1" applyBorder="1" applyAlignment="1">
      <alignment vertical="center"/>
    </xf>
    <xf numFmtId="0" fontId="4" fillId="0" borderId="106" xfId="0" applyFont="1" applyBorder="1" applyAlignment="1">
      <alignment vertical="center"/>
    </xf>
    <xf numFmtId="0" fontId="2" fillId="0" borderId="106" xfId="0" applyFont="1" applyBorder="1" applyAlignment="1">
      <alignment vertical="center"/>
    </xf>
    <xf numFmtId="38" fontId="4" fillId="0" borderId="107" xfId="16" applyFont="1" applyBorder="1" applyAlignment="1">
      <alignment vertical="center"/>
    </xf>
    <xf numFmtId="38" fontId="4" fillId="0" borderId="108" xfId="16" applyFont="1" applyBorder="1" applyAlignment="1">
      <alignment vertical="center"/>
    </xf>
    <xf numFmtId="38" fontId="4" fillId="0" borderId="109" xfId="16" applyFont="1" applyBorder="1" applyAlignment="1">
      <alignment horizontal="left" vertical="center" shrinkToFit="1"/>
    </xf>
    <xf numFmtId="183" fontId="0" fillId="0" borderId="110" xfId="16" applyNumberFormat="1" applyFont="1" applyFill="1" applyBorder="1" applyAlignment="1">
      <alignment vertical="center"/>
    </xf>
    <xf numFmtId="183" fontId="0" fillId="0" borderId="70" xfId="16" applyNumberFormat="1" applyFont="1" applyFill="1" applyBorder="1" applyAlignment="1">
      <alignment vertical="center"/>
    </xf>
    <xf numFmtId="183" fontId="0" fillId="0" borderId="28" xfId="16" applyNumberFormat="1" applyFont="1" applyFill="1" applyBorder="1" applyAlignment="1">
      <alignment vertical="center"/>
    </xf>
    <xf numFmtId="183" fontId="0" fillId="0" borderId="23" xfId="0" applyNumberFormat="1" applyFont="1" applyFill="1" applyBorder="1" applyAlignment="1">
      <alignment vertical="center"/>
    </xf>
    <xf numFmtId="183" fontId="4" fillId="0" borderId="43" xfId="16" applyNumberFormat="1" applyFont="1" applyBorder="1" applyAlignment="1">
      <alignment vertical="center"/>
    </xf>
    <xf numFmtId="183" fontId="4" fillId="0" borderId="92" xfId="0" applyNumberFormat="1" applyFont="1" applyBorder="1" applyAlignment="1">
      <alignment vertical="center"/>
    </xf>
    <xf numFmtId="183" fontId="4" fillId="0" borderId="56" xfId="16" applyNumberFormat="1" applyFont="1" applyBorder="1" applyAlignment="1">
      <alignment vertical="center"/>
    </xf>
    <xf numFmtId="183" fontId="4" fillId="0" borderId="88" xfId="0" applyNumberFormat="1" applyFont="1" applyBorder="1" applyAlignment="1">
      <alignment vertical="center"/>
    </xf>
    <xf numFmtId="183" fontId="4" fillId="0" borderId="47" xfId="16" applyNumberFormat="1" applyFont="1" applyBorder="1" applyAlignment="1">
      <alignment vertical="center"/>
    </xf>
    <xf numFmtId="183" fontId="4" fillId="0" borderId="76" xfId="0" applyNumberFormat="1" applyFont="1" applyBorder="1" applyAlignment="1">
      <alignment vertical="center"/>
    </xf>
    <xf numFmtId="183" fontId="4" fillId="0" borderId="51" xfId="16" applyNumberFormat="1" applyFont="1" applyFill="1" applyBorder="1" applyAlignment="1">
      <alignment vertical="center"/>
    </xf>
    <xf numFmtId="183" fontId="4" fillId="0" borderId="75" xfId="0" applyNumberFormat="1" applyFont="1" applyFill="1" applyBorder="1" applyAlignment="1">
      <alignment vertical="center"/>
    </xf>
    <xf numFmtId="183" fontId="4" fillId="0" borderId="80" xfId="16" applyNumberFormat="1" applyFont="1" applyBorder="1" applyAlignment="1">
      <alignment vertical="center"/>
    </xf>
    <xf numFmtId="183" fontId="4" fillId="0" borderId="22" xfId="0" applyNumberFormat="1" applyFont="1" applyBorder="1" applyAlignment="1">
      <alignment vertical="center"/>
    </xf>
    <xf numFmtId="183" fontId="4" fillId="0" borderId="83" xfId="16" applyNumberFormat="1" applyFont="1" applyBorder="1" applyAlignment="1">
      <alignment vertical="center"/>
    </xf>
    <xf numFmtId="183" fontId="4" fillId="0" borderId="77" xfId="0" applyNumberFormat="1" applyFont="1" applyBorder="1" applyAlignment="1">
      <alignment vertical="center"/>
    </xf>
    <xf numFmtId="183" fontId="4" fillId="0" borderId="44" xfId="16" applyNumberFormat="1" applyFont="1" applyBorder="1" applyAlignment="1">
      <alignment vertical="center"/>
    </xf>
    <xf numFmtId="183" fontId="4" fillId="0" borderId="91" xfId="16" applyNumberFormat="1" applyFont="1" applyBorder="1" applyAlignment="1">
      <alignment vertical="center"/>
    </xf>
    <xf numFmtId="183" fontId="4" fillId="0" borderId="55" xfId="16" applyNumberFormat="1" applyFont="1" applyBorder="1" applyAlignment="1">
      <alignment vertical="center"/>
    </xf>
    <xf numFmtId="183" fontId="4" fillId="0" borderId="87" xfId="16" applyNumberFormat="1" applyFont="1" applyBorder="1" applyAlignment="1">
      <alignment vertical="center"/>
    </xf>
    <xf numFmtId="183" fontId="4" fillId="0" borderId="48" xfId="16" applyNumberFormat="1" applyFont="1" applyBorder="1" applyAlignment="1">
      <alignment vertical="center"/>
    </xf>
    <xf numFmtId="183" fontId="4" fillId="0" borderId="61" xfId="16" applyNumberFormat="1" applyFont="1" applyBorder="1" applyAlignment="1">
      <alignment vertical="center"/>
    </xf>
    <xf numFmtId="183" fontId="4" fillId="0" borderId="52" xfId="16" applyNumberFormat="1" applyFont="1" applyFill="1" applyBorder="1" applyAlignment="1">
      <alignment vertical="center"/>
    </xf>
    <xf numFmtId="183" fontId="4" fillId="0" borderId="63" xfId="16" applyNumberFormat="1" applyFont="1" applyFill="1" applyBorder="1" applyAlignment="1">
      <alignment vertical="center"/>
    </xf>
    <xf numFmtId="183" fontId="4" fillId="0" borderId="79" xfId="16" applyNumberFormat="1" applyFont="1" applyBorder="1" applyAlignment="1">
      <alignment vertical="center"/>
    </xf>
    <xf numFmtId="183" fontId="4" fillId="0" borderId="1" xfId="16" applyNumberFormat="1" applyFont="1" applyBorder="1" applyAlignment="1">
      <alignment vertical="center"/>
    </xf>
    <xf numFmtId="183" fontId="4" fillId="0" borderId="81" xfId="16" applyNumberFormat="1" applyFont="1" applyBorder="1" applyAlignment="1">
      <alignment vertical="center"/>
    </xf>
    <xf numFmtId="183" fontId="4" fillId="0" borderId="82" xfId="16" applyNumberFormat="1" applyFont="1" applyBorder="1" applyAlignment="1">
      <alignment vertical="center"/>
    </xf>
    <xf numFmtId="38" fontId="2" fillId="0" borderId="40" xfId="16" applyFont="1" applyFill="1" applyBorder="1" applyAlignment="1">
      <alignment horizontal="center" vertical="center"/>
    </xf>
    <xf numFmtId="49" fontId="0" fillId="2" borderId="34" xfId="16" applyNumberFormat="1" applyFont="1" applyFill="1" applyBorder="1" applyAlignment="1">
      <alignment horizontal="center" vertical="center"/>
    </xf>
    <xf numFmtId="38" fontId="0" fillId="2" borderId="27" xfId="16" applyFont="1" applyFill="1" applyBorder="1" applyAlignment="1">
      <alignment horizontal="center" vertical="center"/>
    </xf>
    <xf numFmtId="38" fontId="0" fillId="0" borderId="80" xfId="16" applyFont="1" applyFill="1" applyBorder="1" applyAlignment="1">
      <alignment vertical="center"/>
    </xf>
    <xf numFmtId="38" fontId="0" fillId="0" borderId="56" xfId="16" applyFont="1" applyBorder="1" applyAlignment="1">
      <alignment vertical="center"/>
    </xf>
    <xf numFmtId="38" fontId="0" fillId="0" borderId="47" xfId="16" applyFont="1" applyBorder="1" applyAlignment="1">
      <alignment vertical="center"/>
    </xf>
    <xf numFmtId="38" fontId="0" fillId="2" borderId="37" xfId="16" applyFont="1" applyFill="1" applyBorder="1" applyAlignment="1">
      <alignment vertical="center"/>
    </xf>
    <xf numFmtId="49" fontId="0" fillId="0" borderId="24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left" vertical="center"/>
    </xf>
    <xf numFmtId="38" fontId="4" fillId="0" borderId="24" xfId="16" applyFont="1" applyFill="1" applyBorder="1" applyAlignment="1">
      <alignment horizontal="left" vertical="center" shrinkToFit="1"/>
    </xf>
    <xf numFmtId="185" fontId="4" fillId="0" borderId="111" xfId="0" applyNumberFormat="1" applyFont="1" applyBorder="1" applyAlignment="1">
      <alignment vertical="center"/>
    </xf>
    <xf numFmtId="185" fontId="4" fillId="0" borderId="112" xfId="0" applyNumberFormat="1" applyFont="1" applyBorder="1" applyAlignment="1">
      <alignment vertical="center"/>
    </xf>
    <xf numFmtId="183" fontId="0" fillId="0" borderId="11" xfId="16" applyNumberFormat="1" applyFont="1" applyFill="1" applyBorder="1" applyAlignment="1">
      <alignment vertical="center"/>
    </xf>
    <xf numFmtId="183" fontId="0" fillId="0" borderId="1" xfId="16" applyNumberFormat="1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177" fontId="8" fillId="0" borderId="98" xfId="16" applyNumberFormat="1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177" fontId="1" fillId="0" borderId="100" xfId="16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vertical="center"/>
    </xf>
    <xf numFmtId="0" fontId="2" fillId="0" borderId="4" xfId="0" applyFont="1" applyBorder="1" applyAlignment="1">
      <alignment horizontal="right" vertical="center"/>
    </xf>
    <xf numFmtId="177" fontId="8" fillId="0" borderId="113" xfId="16" applyNumberFormat="1" applyFont="1" applyBorder="1" applyAlignment="1">
      <alignment horizontal="center" shrinkToFit="1"/>
    </xf>
    <xf numFmtId="0" fontId="2" fillId="0" borderId="4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77" fontId="1" fillId="0" borderId="114" xfId="16" applyNumberFormat="1" applyFont="1" applyBorder="1" applyAlignment="1">
      <alignment horizontal="center" vertical="center" shrinkToFit="1"/>
    </xf>
    <xf numFmtId="38" fontId="0" fillId="3" borderId="12" xfId="16" applyFont="1" applyFill="1" applyBorder="1" applyAlignment="1">
      <alignment vertical="center"/>
    </xf>
    <xf numFmtId="38" fontId="0" fillId="3" borderId="10" xfId="16" applyFont="1" applyFill="1" applyBorder="1" applyAlignment="1">
      <alignment vertical="center"/>
    </xf>
    <xf numFmtId="38" fontId="0" fillId="3" borderId="37" xfId="16" applyFont="1" applyFill="1" applyBorder="1" applyAlignment="1">
      <alignment vertical="center"/>
    </xf>
    <xf numFmtId="38" fontId="0" fillId="3" borderId="21" xfId="0" applyNumberFormat="1" applyFont="1" applyFill="1" applyBorder="1" applyAlignment="1">
      <alignment vertical="center"/>
    </xf>
    <xf numFmtId="38" fontId="0" fillId="3" borderId="11" xfId="16" applyFont="1" applyFill="1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80" xfId="16" applyFont="1" applyFill="1" applyBorder="1" applyAlignment="1">
      <alignment vertical="center"/>
    </xf>
    <xf numFmtId="38" fontId="0" fillId="3" borderId="22" xfId="0" applyNumberFormat="1" applyFont="1" applyFill="1" applyBorder="1" applyAlignment="1">
      <alignment vertical="center"/>
    </xf>
    <xf numFmtId="49" fontId="0" fillId="0" borderId="7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20" xfId="0" applyNumberFormat="1" applyFont="1" applyBorder="1" applyAlignment="1">
      <alignment horizontal="left" vertical="center"/>
    </xf>
    <xf numFmtId="49" fontId="0" fillId="0" borderId="28" xfId="0" applyNumberFormat="1" applyFont="1" applyBorder="1" applyAlignment="1">
      <alignment horizontal="left" vertical="center"/>
    </xf>
    <xf numFmtId="49" fontId="0" fillId="0" borderId="30" xfId="0" applyNumberFormat="1" applyFont="1" applyBorder="1" applyAlignment="1">
      <alignment horizontal="left" vertical="center"/>
    </xf>
    <xf numFmtId="49" fontId="0" fillId="0" borderId="9" xfId="0" applyNumberFormat="1" applyFont="1" applyBorder="1" applyAlignment="1">
      <alignment horizontal="left" vertical="center" shrinkToFit="1"/>
    </xf>
    <xf numFmtId="49" fontId="0" fillId="0" borderId="115" xfId="0" applyNumberFormat="1" applyFont="1" applyBorder="1" applyAlignment="1">
      <alignment horizontal="left" vertical="center" shrinkToFit="1"/>
    </xf>
    <xf numFmtId="49" fontId="0" fillId="0" borderId="85" xfId="0" applyNumberFormat="1" applyFont="1" applyBorder="1" applyAlignment="1">
      <alignment horizontal="left" vertical="center" shrinkToFit="1"/>
    </xf>
    <xf numFmtId="49" fontId="0" fillId="0" borderId="116" xfId="0" applyNumberFormat="1" applyFont="1" applyBorder="1" applyAlignment="1">
      <alignment horizontal="left" vertical="center" shrinkToFit="1"/>
    </xf>
    <xf numFmtId="49" fontId="0" fillId="0" borderId="2" xfId="0" applyNumberFormat="1" applyFont="1" applyFill="1" applyBorder="1" applyAlignment="1">
      <alignment horizontal="left" vertical="center"/>
    </xf>
    <xf numFmtId="49" fontId="0" fillId="0" borderId="28" xfId="0" applyNumberFormat="1" applyFont="1" applyFill="1" applyBorder="1" applyAlignment="1">
      <alignment horizontal="left" vertical="center"/>
    </xf>
    <xf numFmtId="182" fontId="0" fillId="2" borderId="12" xfId="0" applyNumberFormat="1" applyFont="1" applyFill="1" applyBorder="1" applyAlignment="1">
      <alignment vertical="center"/>
    </xf>
    <xf numFmtId="182" fontId="0" fillId="2" borderId="10" xfId="0" applyNumberFormat="1" applyFont="1" applyFill="1" applyBorder="1" applyAlignment="1">
      <alignment vertical="center"/>
    </xf>
    <xf numFmtId="182" fontId="0" fillId="2" borderId="37" xfId="0" applyNumberFormat="1" applyFont="1" applyFill="1" applyBorder="1" applyAlignment="1">
      <alignment vertical="center"/>
    </xf>
    <xf numFmtId="38" fontId="4" fillId="3" borderId="79" xfId="16" applyFont="1" applyFill="1" applyBorder="1" applyAlignment="1">
      <alignment vertical="center"/>
    </xf>
    <xf numFmtId="38" fontId="4" fillId="3" borderId="1" xfId="16" applyFont="1" applyFill="1" applyBorder="1" applyAlignment="1">
      <alignment vertical="center"/>
    </xf>
    <xf numFmtId="38" fontId="4" fillId="3" borderId="80" xfId="16" applyFont="1" applyFill="1" applyBorder="1" applyAlignment="1">
      <alignment vertical="center"/>
    </xf>
    <xf numFmtId="0" fontId="4" fillId="3" borderId="22" xfId="0" applyFont="1" applyFill="1" applyBorder="1" applyAlignment="1">
      <alignment vertical="center"/>
    </xf>
    <xf numFmtId="57" fontId="4" fillId="3" borderId="22" xfId="0" applyNumberFormat="1" applyFont="1" applyFill="1" applyBorder="1" applyAlignment="1">
      <alignment horizontal="center" vertical="center"/>
    </xf>
    <xf numFmtId="0" fontId="4" fillId="3" borderId="92" xfId="0" applyFont="1" applyFill="1" applyBorder="1" applyAlignment="1">
      <alignment vertical="center"/>
    </xf>
    <xf numFmtId="0" fontId="4" fillId="3" borderId="76" xfId="0" applyFont="1" applyFill="1" applyBorder="1" applyAlignment="1">
      <alignment vertical="center"/>
    </xf>
    <xf numFmtId="20" fontId="4" fillId="3" borderId="76" xfId="0" applyNumberFormat="1" applyFont="1" applyFill="1" applyBorder="1" applyAlignment="1">
      <alignment horizontal="center" vertical="center"/>
    </xf>
    <xf numFmtId="20" fontId="4" fillId="3" borderId="77" xfId="0" applyNumberFormat="1" applyFont="1" applyFill="1" applyBorder="1" applyAlignment="1">
      <alignment horizontal="center" vertical="center"/>
    </xf>
    <xf numFmtId="38" fontId="4" fillId="3" borderId="41" xfId="16" applyFont="1" applyFill="1" applyBorder="1" applyAlignment="1">
      <alignment vertical="center"/>
    </xf>
    <xf numFmtId="38" fontId="4" fillId="3" borderId="10" xfId="16" applyFont="1" applyFill="1" applyBorder="1" applyAlignment="1">
      <alignment vertical="center"/>
    </xf>
    <xf numFmtId="38" fontId="4" fillId="3" borderId="37" xfId="16" applyFont="1" applyFill="1" applyBorder="1" applyAlignment="1">
      <alignment vertical="center"/>
    </xf>
    <xf numFmtId="0" fontId="4" fillId="3" borderId="21" xfId="0" applyFont="1" applyFill="1" applyBorder="1" applyAlignment="1">
      <alignment vertical="center"/>
    </xf>
    <xf numFmtId="57" fontId="4" fillId="3" borderId="88" xfId="0" applyNumberFormat="1" applyFont="1" applyFill="1" applyBorder="1" applyAlignment="1">
      <alignment horizontal="center" vertical="center"/>
    </xf>
    <xf numFmtId="57" fontId="4" fillId="3" borderId="76" xfId="0" applyNumberFormat="1" applyFont="1" applyFill="1" applyBorder="1" applyAlignment="1">
      <alignment horizontal="center" vertical="center"/>
    </xf>
    <xf numFmtId="57" fontId="4" fillId="3" borderId="75" xfId="0" applyNumberFormat="1" applyFont="1" applyFill="1" applyBorder="1" applyAlignment="1">
      <alignment horizontal="center" vertical="center"/>
    </xf>
    <xf numFmtId="0" fontId="4" fillId="3" borderId="75" xfId="0" applyFont="1" applyFill="1" applyBorder="1" applyAlignment="1">
      <alignment vertical="center"/>
    </xf>
    <xf numFmtId="57" fontId="4" fillId="3" borderId="23" xfId="0" applyNumberFormat="1" applyFont="1" applyFill="1" applyBorder="1" applyAlignment="1">
      <alignment horizontal="center" vertical="center"/>
    </xf>
    <xf numFmtId="183" fontId="4" fillId="3" borderId="38" xfId="16" applyNumberFormat="1" applyFont="1" applyFill="1" applyBorder="1" applyAlignment="1">
      <alignment vertical="center"/>
    </xf>
    <xf numFmtId="183" fontId="4" fillId="3" borderId="94" xfId="16" applyNumberFormat="1" applyFont="1" applyFill="1" applyBorder="1" applyAlignment="1">
      <alignment vertical="center"/>
    </xf>
    <xf numFmtId="183" fontId="4" fillId="3" borderId="36" xfId="16" applyNumberFormat="1" applyFont="1" applyFill="1" applyBorder="1" applyAlignment="1">
      <alignment vertical="center"/>
    </xf>
    <xf numFmtId="183" fontId="4" fillId="3" borderId="95" xfId="0" applyNumberFormat="1" applyFont="1" applyFill="1" applyBorder="1" applyAlignment="1">
      <alignment vertical="center"/>
    </xf>
    <xf numFmtId="38" fontId="4" fillId="3" borderId="117" xfId="16" applyFont="1" applyFill="1" applyBorder="1" applyAlignment="1">
      <alignment vertical="center"/>
    </xf>
    <xf numFmtId="38" fontId="4" fillId="3" borderId="101" xfId="16" applyFont="1" applyFill="1" applyBorder="1" applyAlignment="1">
      <alignment vertical="center"/>
    </xf>
    <xf numFmtId="38" fontId="4" fillId="3" borderId="118" xfId="16" applyFont="1" applyFill="1" applyBorder="1" applyAlignment="1">
      <alignment vertical="center"/>
    </xf>
    <xf numFmtId="0" fontId="4" fillId="3" borderId="73" xfId="0" applyFont="1" applyFill="1" applyBorder="1" applyAlignment="1">
      <alignment vertical="center"/>
    </xf>
    <xf numFmtId="0" fontId="4" fillId="3" borderId="92" xfId="0" applyFont="1" applyFill="1" applyBorder="1" applyAlignment="1">
      <alignment horizontal="center" vertical="center"/>
    </xf>
    <xf numFmtId="38" fontId="0" fillId="3" borderId="7" xfId="16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1" xfId="0" applyFont="1" applyBorder="1" applyAlignment="1">
      <alignment horizontal="right" vertical="center"/>
    </xf>
    <xf numFmtId="0" fontId="5" fillId="0" borderId="24" xfId="0" applyFont="1" applyBorder="1" applyAlignment="1">
      <alignment vertical="center"/>
    </xf>
    <xf numFmtId="0" fontId="5" fillId="0" borderId="26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38" fontId="4" fillId="3" borderId="117" xfId="16" applyFont="1" applyFill="1" applyBorder="1" applyAlignment="1">
      <alignment horizontal="center" vertical="center"/>
    </xf>
    <xf numFmtId="0" fontId="4" fillId="3" borderId="118" xfId="0" applyFont="1" applyFill="1" applyBorder="1" applyAlignment="1">
      <alignment horizontal="center" vertical="center"/>
    </xf>
    <xf numFmtId="38" fontId="4" fillId="3" borderId="42" xfId="16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38" fontId="4" fillId="0" borderId="4" xfId="16" applyFont="1" applyBorder="1" applyAlignment="1">
      <alignment horizontal="left" vertical="center" shrinkToFit="1"/>
    </xf>
    <xf numFmtId="38" fontId="4" fillId="0" borderId="19" xfId="16" applyFont="1" applyBorder="1" applyAlignment="1">
      <alignment horizontal="left" vertical="center" shrinkToFit="1"/>
    </xf>
    <xf numFmtId="38" fontId="4" fillId="0" borderId="103" xfId="16" applyFont="1" applyBorder="1" applyAlignment="1">
      <alignment horizontal="left" vertical="center" shrinkToFit="1"/>
    </xf>
    <xf numFmtId="38" fontId="4" fillId="0" borderId="46" xfId="16" applyFont="1" applyBorder="1" applyAlignment="1">
      <alignment horizontal="left" vertical="center" shrinkToFit="1"/>
    </xf>
    <xf numFmtId="38" fontId="4" fillId="0" borderId="89" xfId="16" applyFont="1" applyBorder="1" applyAlignment="1">
      <alignment horizontal="left" vertical="center" shrinkToFit="1"/>
    </xf>
    <xf numFmtId="38" fontId="4" fillId="0" borderId="109" xfId="16" applyFont="1" applyBorder="1" applyAlignment="1">
      <alignment horizontal="left" vertical="center" shrinkToFit="1"/>
    </xf>
    <xf numFmtId="38" fontId="0" fillId="0" borderId="0" xfId="16" applyFont="1" applyAlignment="1">
      <alignment horizontal="left" vertical="center"/>
    </xf>
    <xf numFmtId="38" fontId="0" fillId="0" borderId="0" xfId="16" applyFont="1" applyFill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0" xfId="16" applyFont="1" applyAlignment="1">
      <alignment horizontal="left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35" xfId="16" applyNumberFormat="1" applyFont="1" applyBorder="1" applyAlignment="1">
      <alignment horizontal="left" vertical="center"/>
    </xf>
    <xf numFmtId="49" fontId="0" fillId="0" borderId="31" xfId="16" applyNumberFormat="1" applyFont="1" applyBorder="1" applyAlignment="1">
      <alignment horizontal="left" vertical="center"/>
    </xf>
    <xf numFmtId="182" fontId="0" fillId="2" borderId="53" xfId="0" applyNumberFormat="1" applyFont="1" applyFill="1" applyBorder="1" applyAlignment="1">
      <alignment vertical="center"/>
    </xf>
    <xf numFmtId="182" fontId="0" fillId="2" borderId="63" xfId="0" applyNumberFormat="1" applyFont="1" applyFill="1" applyBorder="1" applyAlignment="1">
      <alignment vertical="center"/>
    </xf>
    <xf numFmtId="182" fontId="0" fillId="2" borderId="51" xfId="0" applyNumberFormat="1" applyFont="1" applyFill="1" applyBorder="1" applyAlignment="1">
      <alignment vertical="center"/>
    </xf>
    <xf numFmtId="182" fontId="0" fillId="2" borderId="110" xfId="0" applyNumberFormat="1" applyFont="1" applyFill="1" applyBorder="1" applyAlignment="1">
      <alignment vertical="center"/>
    </xf>
    <xf numFmtId="182" fontId="0" fillId="2" borderId="70" xfId="0" applyNumberFormat="1" applyFont="1" applyFill="1" applyBorder="1" applyAlignment="1">
      <alignment vertical="center"/>
    </xf>
    <xf numFmtId="182" fontId="0" fillId="2" borderId="84" xfId="0" applyNumberFormat="1" applyFont="1" applyFill="1" applyBorder="1" applyAlignment="1">
      <alignment vertical="center"/>
    </xf>
    <xf numFmtId="38" fontId="0" fillId="0" borderId="0" xfId="16" applyFont="1" applyAlignment="1">
      <alignment vertical="center"/>
    </xf>
    <xf numFmtId="38" fontId="0" fillId="0" borderId="0" xfId="16" applyFont="1" applyBorder="1" applyAlignment="1">
      <alignment vertical="center"/>
    </xf>
    <xf numFmtId="38" fontId="0" fillId="0" borderId="0" xfId="16" applyFont="1" applyFill="1" applyAlignment="1">
      <alignment vertical="center"/>
    </xf>
    <xf numFmtId="38" fontId="0" fillId="0" borderId="0" xfId="16" applyFont="1" applyFill="1" applyAlignment="1">
      <alignment horizontal="right" vertical="center"/>
    </xf>
    <xf numFmtId="38" fontId="0" fillId="0" borderId="35" xfId="16" applyFont="1" applyBorder="1" applyAlignment="1">
      <alignment vertical="center"/>
    </xf>
    <xf numFmtId="38" fontId="0" fillId="0" borderId="31" xfId="16" applyFont="1" applyBorder="1" applyAlignment="1">
      <alignment vertical="center"/>
    </xf>
    <xf numFmtId="38" fontId="0" fillId="0" borderId="34" xfId="16" applyFont="1" applyBorder="1" applyAlignment="1">
      <alignment horizontal="center" vertical="center"/>
    </xf>
    <xf numFmtId="49" fontId="0" fillId="0" borderId="119" xfId="16" applyNumberFormat="1" applyFont="1" applyFill="1" applyBorder="1" applyAlignment="1">
      <alignment horizontal="center" vertical="center"/>
    </xf>
    <xf numFmtId="49" fontId="0" fillId="0" borderId="32" xfId="16" applyNumberFormat="1" applyFont="1" applyFill="1" applyBorder="1" applyAlignment="1">
      <alignment horizontal="center" vertical="center"/>
    </xf>
    <xf numFmtId="49" fontId="0" fillId="0" borderId="31" xfId="16" applyNumberFormat="1" applyFont="1" applyFill="1" applyBorder="1" applyAlignment="1">
      <alignment horizontal="center" vertical="center"/>
    </xf>
    <xf numFmtId="38" fontId="0" fillId="0" borderId="13" xfId="16" applyFont="1" applyBorder="1" applyAlignment="1">
      <alignment vertical="center"/>
    </xf>
    <xf numFmtId="38" fontId="0" fillId="0" borderId="6" xfId="16" applyFont="1" applyBorder="1" applyAlignment="1">
      <alignment vertical="center"/>
    </xf>
    <xf numFmtId="38" fontId="0" fillId="0" borderId="17" xfId="16" applyFont="1" applyBorder="1" applyAlignment="1">
      <alignment vertical="center"/>
    </xf>
    <xf numFmtId="38" fontId="0" fillId="0" borderId="39" xfId="16" applyFont="1" applyFill="1" applyBorder="1" applyAlignment="1">
      <alignment horizontal="center" vertical="center"/>
    </xf>
    <xf numFmtId="38" fontId="0" fillId="0" borderId="33" xfId="16" applyFont="1" applyFill="1" applyBorder="1" applyAlignment="1">
      <alignment horizontal="center" vertical="center"/>
    </xf>
    <xf numFmtId="38" fontId="0" fillId="0" borderId="26" xfId="16" applyFont="1" applyFill="1" applyBorder="1" applyAlignment="1">
      <alignment horizontal="center" vertical="center"/>
    </xf>
    <xf numFmtId="38" fontId="0" fillId="0" borderId="14" xfId="16" applyFont="1" applyBorder="1" applyAlignment="1">
      <alignment vertical="center"/>
    </xf>
    <xf numFmtId="38" fontId="0" fillId="0" borderId="18" xfId="16" applyFont="1" applyBorder="1" applyAlignment="1">
      <alignment vertical="center"/>
    </xf>
    <xf numFmtId="38" fontId="0" fillId="3" borderId="11" xfId="16" applyFont="1" applyFill="1" applyBorder="1" applyAlignment="1">
      <alignment vertical="center"/>
    </xf>
    <xf numFmtId="38" fontId="0" fillId="3" borderId="1" xfId="16" applyFont="1" applyFill="1" applyBorder="1" applyAlignment="1">
      <alignment vertical="center"/>
    </xf>
    <xf numFmtId="38" fontId="0" fillId="3" borderId="7" xfId="16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38" fontId="0" fillId="0" borderId="14" xfId="16" applyFont="1" applyFill="1" applyBorder="1" applyAlignment="1">
      <alignment vertical="center"/>
    </xf>
    <xf numFmtId="38" fontId="0" fillId="0" borderId="9" xfId="16" applyFont="1" applyFill="1" applyBorder="1" applyAlignment="1">
      <alignment vertical="center"/>
    </xf>
    <xf numFmtId="38" fontId="0" fillId="0" borderId="4" xfId="16" applyFont="1" applyFill="1" applyBorder="1" applyAlignment="1">
      <alignment vertical="center"/>
    </xf>
    <xf numFmtId="38" fontId="0" fillId="0" borderId="19" xfId="16" applyFont="1" applyFill="1" applyBorder="1" applyAlignment="1">
      <alignment vertical="center"/>
    </xf>
    <xf numFmtId="38" fontId="0" fillId="0" borderId="12" xfId="16" applyFont="1" applyFill="1" applyBorder="1" applyAlignment="1">
      <alignment vertical="center"/>
    </xf>
    <xf numFmtId="38" fontId="0" fillId="0" borderId="10" xfId="16" applyFont="1" applyFill="1" applyBorder="1" applyAlignment="1">
      <alignment vertical="center"/>
    </xf>
    <xf numFmtId="38" fontId="0" fillId="0" borderId="2" xfId="16" applyFont="1" applyFill="1" applyBorder="1" applyAlignment="1">
      <alignment vertical="center"/>
    </xf>
    <xf numFmtId="38" fontId="0" fillId="0" borderId="2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96" xfId="16" applyFont="1" applyFill="1" applyBorder="1" applyAlignment="1">
      <alignment vertical="center"/>
    </xf>
    <xf numFmtId="38" fontId="0" fillId="0" borderId="94" xfId="16" applyFont="1" applyFill="1" applyBorder="1" applyAlignment="1">
      <alignment vertical="center"/>
    </xf>
    <xf numFmtId="38" fontId="0" fillId="0" borderId="95" xfId="0" applyNumberFormat="1" applyFont="1" applyFill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59" xfId="16" applyFont="1" applyBorder="1" applyAlignment="1">
      <alignment vertical="center"/>
    </xf>
    <xf numFmtId="38" fontId="0" fillId="0" borderId="60" xfId="16" applyFont="1" applyBorder="1" applyAlignment="1">
      <alignment vertical="center"/>
    </xf>
    <xf numFmtId="38" fontId="0" fillId="0" borderId="64" xfId="16" applyFont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38" fontId="0" fillId="0" borderId="76" xfId="0" applyNumberFormat="1" applyFont="1" applyFill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61" xfId="16" applyFont="1" applyFill="1" applyBorder="1" applyAlignment="1">
      <alignment vertical="center"/>
    </xf>
    <xf numFmtId="38" fontId="0" fillId="0" borderId="50" xfId="16" applyFont="1" applyFill="1" applyBorder="1" applyAlignment="1">
      <alignment vertical="center"/>
    </xf>
    <xf numFmtId="38" fontId="0" fillId="0" borderId="7" xfId="16" applyFont="1" applyBorder="1" applyAlignment="1">
      <alignment vertical="center"/>
    </xf>
    <xf numFmtId="38" fontId="0" fillId="0" borderId="97" xfId="16" applyFont="1" applyBorder="1" applyAlignment="1">
      <alignment vertical="center"/>
    </xf>
    <xf numFmtId="38" fontId="0" fillId="0" borderId="62" xfId="16" applyFont="1" applyBorder="1" applyAlignment="1">
      <alignment vertical="center"/>
    </xf>
    <xf numFmtId="38" fontId="0" fillId="0" borderId="65" xfId="16" applyFont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63" xfId="0" applyNumberFormat="1" applyFont="1" applyFill="1" applyBorder="1" applyAlignment="1">
      <alignment vertical="center"/>
    </xf>
    <xf numFmtId="182" fontId="0" fillId="0" borderId="54" xfId="0" applyNumberFormat="1" applyFont="1" applyFill="1" applyBorder="1" applyAlignment="1">
      <alignment vertical="center"/>
    </xf>
    <xf numFmtId="38" fontId="0" fillId="0" borderId="75" xfId="0" applyNumberFormat="1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0" fillId="0" borderId="18" xfId="16" applyFont="1" applyFill="1" applyBorder="1" applyAlignment="1">
      <alignment vertical="center"/>
    </xf>
    <xf numFmtId="38" fontId="0" fillId="0" borderId="99" xfId="16" applyFont="1" applyFill="1" applyBorder="1" applyAlignment="1">
      <alignment vertical="center"/>
    </xf>
    <xf numFmtId="38" fontId="0" fillId="0" borderId="103" xfId="16" applyFont="1" applyFill="1" applyBorder="1" applyAlignment="1">
      <alignment vertical="center"/>
    </xf>
    <xf numFmtId="38" fontId="0" fillId="0" borderId="120" xfId="16" applyFont="1" applyFill="1" applyBorder="1" applyAlignment="1">
      <alignment vertical="center"/>
    </xf>
    <xf numFmtId="38" fontId="0" fillId="0" borderId="121" xfId="16" applyFont="1" applyFill="1" applyBorder="1" applyAlignment="1">
      <alignment vertical="center"/>
    </xf>
    <xf numFmtId="38" fontId="0" fillId="0" borderId="122" xfId="16" applyFont="1" applyFill="1" applyBorder="1" applyAlignment="1">
      <alignment vertical="center"/>
    </xf>
    <xf numFmtId="38" fontId="0" fillId="0" borderId="123" xfId="16" applyFont="1" applyFill="1" applyBorder="1" applyAlignment="1">
      <alignment vertical="center"/>
    </xf>
    <xf numFmtId="38" fontId="0" fillId="0" borderId="124" xfId="0" applyNumberFormat="1" applyFont="1" applyFill="1" applyBorder="1" applyAlignment="1">
      <alignment vertical="center"/>
    </xf>
    <xf numFmtId="38" fontId="0" fillId="0" borderId="98" xfId="16" applyFont="1" applyBorder="1" applyAlignment="1">
      <alignment vertical="center"/>
    </xf>
    <xf numFmtId="38" fontId="0" fillId="0" borderId="104" xfId="16" applyFont="1" applyBorder="1" applyAlignment="1">
      <alignment vertical="center"/>
    </xf>
    <xf numFmtId="38" fontId="0" fillId="0" borderId="24" xfId="16" applyFont="1" applyFill="1" applyBorder="1" applyAlignment="1">
      <alignment vertical="center"/>
    </xf>
    <xf numFmtId="38" fontId="0" fillId="0" borderId="25" xfId="16" applyFont="1" applyFill="1" applyBorder="1" applyAlignment="1">
      <alignment vertical="center"/>
    </xf>
    <xf numFmtId="38" fontId="0" fillId="0" borderId="26" xfId="16" applyFont="1" applyFill="1" applyBorder="1" applyAlignment="1">
      <alignment vertical="center"/>
    </xf>
    <xf numFmtId="38" fontId="0" fillId="0" borderId="27" xfId="16" applyFont="1" applyFill="1" applyBorder="1" applyAlignment="1">
      <alignment vertical="center"/>
    </xf>
    <xf numFmtId="38" fontId="0" fillId="0" borderId="33" xfId="16" applyFont="1" applyFill="1" applyBorder="1" applyAlignment="1">
      <alignment vertical="center"/>
    </xf>
    <xf numFmtId="38" fontId="0" fillId="0" borderId="71" xfId="16" applyFont="1" applyFill="1" applyBorder="1" applyAlignment="1">
      <alignment vertical="center"/>
    </xf>
    <xf numFmtId="183" fontId="0" fillId="0" borderId="71" xfId="16" applyNumberFormat="1" applyFont="1" applyFill="1" applyBorder="1" applyAlignment="1">
      <alignment vertical="center"/>
    </xf>
    <xf numFmtId="38" fontId="0" fillId="0" borderId="74" xfId="0" applyNumberFormat="1" applyFont="1" applyFill="1" applyBorder="1" applyAlignment="1">
      <alignment vertical="center"/>
    </xf>
    <xf numFmtId="38" fontId="0" fillId="3" borderId="22" xfId="0" applyNumberFormat="1" applyFont="1" applyFill="1" applyBorder="1" applyAlignment="1">
      <alignment vertical="center"/>
    </xf>
    <xf numFmtId="38" fontId="0" fillId="0" borderId="99" xfId="16" applyFont="1" applyBorder="1" applyAlignment="1">
      <alignment vertical="center"/>
    </xf>
    <xf numFmtId="38" fontId="0" fillId="0" borderId="42" xfId="16" applyFont="1" applyFill="1" applyBorder="1" applyAlignment="1">
      <alignment vertical="center"/>
    </xf>
    <xf numFmtId="38" fontId="0" fillId="0" borderId="101" xfId="16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vertical="center"/>
    </xf>
    <xf numFmtId="38" fontId="0" fillId="0" borderId="64" xfId="16" applyFont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50" xfId="0" applyNumberFormat="1" applyFont="1" applyFill="1" applyBorder="1" applyAlignment="1">
      <alignment vertical="center"/>
    </xf>
    <xf numFmtId="38" fontId="0" fillId="0" borderId="76" xfId="0" applyNumberFormat="1" applyFont="1" applyFill="1" applyBorder="1" applyAlignment="1">
      <alignment vertical="center"/>
    </xf>
    <xf numFmtId="38" fontId="0" fillId="0" borderId="8" xfId="16" applyFont="1" applyBorder="1" applyAlignment="1">
      <alignment vertical="center"/>
    </xf>
    <xf numFmtId="38" fontId="0" fillId="0" borderId="98" xfId="16" applyFont="1" applyBorder="1" applyAlignment="1">
      <alignment vertical="center"/>
    </xf>
    <xf numFmtId="38" fontId="0" fillId="0" borderId="59" xfId="16" applyFont="1" applyBorder="1" applyAlignment="1">
      <alignment vertical="center"/>
    </xf>
    <xf numFmtId="38" fontId="0" fillId="0" borderId="104" xfId="16" applyFont="1" applyBorder="1" applyAlignment="1">
      <alignment vertical="center"/>
    </xf>
    <xf numFmtId="38" fontId="0" fillId="0" borderId="42" xfId="16" applyFont="1" applyFill="1" applyBorder="1" applyAlignment="1">
      <alignment vertical="center"/>
    </xf>
    <xf numFmtId="38" fontId="0" fillId="0" borderId="101" xfId="16" applyFont="1" applyFill="1" applyBorder="1" applyAlignment="1">
      <alignment vertical="center"/>
    </xf>
    <xf numFmtId="38" fontId="0" fillId="0" borderId="8" xfId="16" applyFont="1" applyFill="1" applyBorder="1" applyAlignment="1">
      <alignment vertical="center"/>
    </xf>
    <xf numFmtId="38" fontId="0" fillId="0" borderId="73" xfId="0" applyNumberFormat="1" applyFont="1" applyFill="1" applyBorder="1" applyAlignment="1">
      <alignment vertical="center"/>
    </xf>
    <xf numFmtId="38" fontId="0" fillId="0" borderId="99" xfId="16" applyFont="1" applyBorder="1" applyAlignment="1">
      <alignment vertical="center"/>
    </xf>
    <xf numFmtId="38" fontId="0" fillId="0" borderId="49" xfId="16" applyFont="1" applyFill="1" applyBorder="1" applyAlignment="1">
      <alignment vertical="center"/>
    </xf>
    <xf numFmtId="38" fontId="0" fillId="0" borderId="61" xfId="16" applyFont="1" applyFill="1" applyBorder="1" applyAlignment="1">
      <alignment vertical="center"/>
    </xf>
    <xf numFmtId="38" fontId="0" fillId="0" borderId="50" xfId="16" applyFont="1" applyFill="1" applyBorder="1" applyAlignment="1">
      <alignment vertical="center"/>
    </xf>
    <xf numFmtId="38" fontId="0" fillId="0" borderId="85" xfId="16" applyFont="1" applyBorder="1" applyAlignment="1">
      <alignment vertical="center"/>
    </xf>
    <xf numFmtId="38" fontId="0" fillId="0" borderId="85" xfId="16" applyFont="1" applyBorder="1" applyAlignment="1">
      <alignment vertical="center" shrinkToFit="1"/>
    </xf>
    <xf numFmtId="38" fontId="0" fillId="0" borderId="7" xfId="16" applyFont="1" applyBorder="1" applyAlignment="1">
      <alignment vertical="center"/>
    </xf>
    <xf numFmtId="38" fontId="0" fillId="0" borderId="100" xfId="16" applyFont="1" applyBorder="1" applyAlignment="1">
      <alignment vertical="center"/>
    </xf>
    <xf numFmtId="38" fontId="0" fillId="0" borderId="97" xfId="16" applyFont="1" applyBorder="1" applyAlignment="1">
      <alignment vertical="center"/>
    </xf>
    <xf numFmtId="38" fontId="0" fillId="0" borderId="65" xfId="16" applyFont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63" xfId="0" applyNumberFormat="1" applyFont="1" applyFill="1" applyBorder="1" applyAlignment="1">
      <alignment vertical="center"/>
    </xf>
    <xf numFmtId="182" fontId="0" fillId="0" borderId="54" xfId="0" applyNumberFormat="1" applyFont="1" applyFill="1" applyBorder="1" applyAlignment="1">
      <alignment vertical="center"/>
    </xf>
    <xf numFmtId="38" fontId="0" fillId="0" borderId="75" xfId="0" applyNumberFormat="1" applyFont="1" applyFill="1" applyBorder="1" applyAlignment="1">
      <alignment vertical="center"/>
    </xf>
    <xf numFmtId="38" fontId="0" fillId="0" borderId="9" xfId="16" applyFont="1" applyBorder="1" applyAlignment="1">
      <alignment vertical="center"/>
    </xf>
    <xf numFmtId="38" fontId="0" fillId="0" borderId="4" xfId="16" applyFont="1" applyBorder="1" applyAlignment="1">
      <alignment vertical="center"/>
    </xf>
    <xf numFmtId="38" fontId="0" fillId="0" borderId="19" xfId="16" applyFont="1" applyBorder="1" applyAlignment="1">
      <alignment vertical="center"/>
    </xf>
    <xf numFmtId="182" fontId="0" fillId="0" borderId="96" xfId="0" applyNumberFormat="1" applyFont="1" applyFill="1" applyBorder="1" applyAlignment="1">
      <alignment vertical="center"/>
    </xf>
    <xf numFmtId="182" fontId="0" fillId="0" borderId="94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38" fontId="0" fillId="0" borderId="95" xfId="0" applyNumberFormat="1" applyFont="1" applyFill="1" applyBorder="1" applyAlignment="1">
      <alignment vertical="center"/>
    </xf>
    <xf numFmtId="182" fontId="0" fillId="0" borderId="49" xfId="0" applyNumberFormat="1" applyFont="1" applyFill="1" applyBorder="1" applyAlignment="1">
      <alignment vertical="center"/>
    </xf>
    <xf numFmtId="182" fontId="0" fillId="0" borderId="61" xfId="0" applyNumberFormat="1" applyFont="1" applyFill="1" applyBorder="1" applyAlignment="1">
      <alignment vertical="center"/>
    </xf>
    <xf numFmtId="182" fontId="0" fillId="0" borderId="53" xfId="0" applyNumberFormat="1" applyFont="1" applyFill="1" applyBorder="1" applyAlignment="1">
      <alignment vertical="center"/>
    </xf>
    <xf numFmtId="182" fontId="0" fillId="0" borderId="63" xfId="0" applyNumberFormat="1" applyFont="1" applyFill="1" applyBorder="1" applyAlignment="1">
      <alignment vertical="center"/>
    </xf>
    <xf numFmtId="182" fontId="0" fillId="0" borderId="54" xfId="0" applyNumberFormat="1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182" fontId="0" fillId="0" borderId="2" xfId="0" applyNumberFormat="1" applyFont="1" applyFill="1" applyBorder="1" applyAlignment="1">
      <alignment vertical="center"/>
    </xf>
    <xf numFmtId="182" fontId="0" fillId="0" borderId="96" xfId="0" applyNumberFormat="1" applyFont="1" applyFill="1" applyBorder="1" applyAlignment="1">
      <alignment vertical="center"/>
    </xf>
    <xf numFmtId="182" fontId="0" fillId="0" borderId="94" xfId="0" applyNumberFormat="1" applyFont="1" applyFill="1" applyBorder="1" applyAlignment="1">
      <alignment vertical="center"/>
    </xf>
    <xf numFmtId="182" fontId="0" fillId="0" borderId="9" xfId="0" applyNumberFormat="1" applyFont="1" applyFill="1" applyBorder="1" applyAlignment="1">
      <alignment vertical="center"/>
    </xf>
    <xf numFmtId="182" fontId="0" fillId="0" borderId="110" xfId="0" applyNumberFormat="1" applyFont="1" applyFill="1" applyBorder="1" applyAlignment="1">
      <alignment vertical="center"/>
    </xf>
    <xf numFmtId="182" fontId="0" fillId="0" borderId="70" xfId="0" applyNumberFormat="1" applyFont="1" applyFill="1" applyBorder="1" applyAlignment="1">
      <alignment vertical="center"/>
    </xf>
    <xf numFmtId="182" fontId="0" fillId="0" borderId="28" xfId="0" applyNumberFormat="1" applyFont="1" applyFill="1" applyBorder="1" applyAlignment="1">
      <alignment vertical="center"/>
    </xf>
    <xf numFmtId="182" fontId="0" fillId="0" borderId="13" xfId="16" applyNumberFormat="1" applyFont="1" applyFill="1" applyBorder="1" applyAlignment="1">
      <alignment vertical="center"/>
    </xf>
    <xf numFmtId="182" fontId="0" fillId="0" borderId="17" xfId="16" applyNumberFormat="1" applyFont="1" applyFill="1" applyBorder="1" applyAlignment="1">
      <alignment vertical="center"/>
    </xf>
    <xf numFmtId="38" fontId="0" fillId="0" borderId="22" xfId="16" applyFont="1" applyFill="1" applyBorder="1" applyAlignment="1">
      <alignment vertical="center"/>
    </xf>
    <xf numFmtId="182" fontId="0" fillId="0" borderId="29" xfId="16" applyNumberFormat="1" applyFont="1" applyFill="1" applyBorder="1" applyAlignment="1">
      <alignment vertical="center"/>
    </xf>
    <xf numFmtId="182" fontId="0" fillId="0" borderId="30" xfId="16" applyNumberFormat="1" applyFont="1" applyFill="1" applyBorder="1" applyAlignment="1">
      <alignment vertical="center"/>
    </xf>
    <xf numFmtId="38" fontId="0" fillId="0" borderId="110" xfId="16" applyFont="1" applyFill="1" applyBorder="1" applyAlignment="1">
      <alignment vertical="center"/>
    </xf>
    <xf numFmtId="38" fontId="0" fillId="0" borderId="70" xfId="16" applyFont="1" applyFill="1" applyBorder="1" applyAlignment="1">
      <alignment vertical="center"/>
    </xf>
    <xf numFmtId="38" fontId="0" fillId="0" borderId="23" xfId="16" applyFont="1" applyFill="1" applyBorder="1" applyAlignment="1">
      <alignment vertical="center"/>
    </xf>
    <xf numFmtId="38" fontId="0" fillId="0" borderId="59" xfId="16" applyFont="1" applyFill="1" applyBorder="1" applyAlignment="1">
      <alignment vertical="center"/>
    </xf>
    <xf numFmtId="38" fontId="0" fillId="0" borderId="64" xfId="16" applyFont="1" applyFill="1" applyBorder="1" applyAlignment="1">
      <alignment vertical="center"/>
    </xf>
    <xf numFmtId="38" fontId="0" fillId="0" borderId="97" xfId="16" applyFont="1" applyFill="1" applyBorder="1" applyAlignment="1">
      <alignment vertical="center"/>
    </xf>
    <xf numFmtId="38" fontId="0" fillId="0" borderId="65" xfId="16" applyFont="1" applyFill="1" applyBorder="1" applyAlignment="1">
      <alignment vertical="center"/>
    </xf>
    <xf numFmtId="38" fontId="0" fillId="0" borderId="15" xfId="16" applyFont="1" applyFill="1" applyBorder="1" applyAlignment="1">
      <alignment vertical="center"/>
    </xf>
    <xf numFmtId="38" fontId="0" fillId="0" borderId="125" xfId="16" applyFont="1" applyFill="1" applyBorder="1" applyAlignment="1">
      <alignment vertical="center"/>
    </xf>
    <xf numFmtId="38" fontId="0" fillId="0" borderId="100" xfId="16" applyFont="1" applyFill="1" applyBorder="1" applyAlignment="1">
      <alignment vertical="center"/>
    </xf>
    <xf numFmtId="38" fontId="0" fillId="0" borderId="114" xfId="16" applyFont="1" applyFill="1" applyBorder="1" applyAlignment="1">
      <alignment vertical="center"/>
    </xf>
    <xf numFmtId="38" fontId="0" fillId="0" borderId="119" xfId="16" applyFont="1" applyFill="1" applyBorder="1" applyAlignment="1">
      <alignment vertical="center"/>
    </xf>
    <xf numFmtId="38" fontId="0" fillId="0" borderId="32" xfId="16" applyFont="1" applyFill="1" applyBorder="1" applyAlignment="1">
      <alignment vertical="center"/>
    </xf>
    <xf numFmtId="38" fontId="0" fillId="0" borderId="69" xfId="16" applyFont="1" applyFill="1" applyBorder="1" applyAlignment="1">
      <alignment vertical="center"/>
    </xf>
    <xf numFmtId="38" fontId="0" fillId="0" borderId="31" xfId="16" applyFont="1" applyFill="1" applyBorder="1" applyAlignment="1">
      <alignment vertical="center"/>
    </xf>
    <xf numFmtId="38" fontId="0" fillId="0" borderId="72" xfId="16" applyFont="1" applyFill="1" applyBorder="1" applyAlignment="1">
      <alignment vertical="center"/>
    </xf>
    <xf numFmtId="38" fontId="0" fillId="0" borderId="39" xfId="16" applyFont="1" applyFill="1" applyBorder="1" applyAlignment="1">
      <alignment vertical="center"/>
    </xf>
    <xf numFmtId="38" fontId="0" fillId="0" borderId="33" xfId="16" applyFont="1" applyFill="1" applyBorder="1" applyAlignment="1">
      <alignment vertical="center"/>
    </xf>
    <xf numFmtId="38" fontId="0" fillId="0" borderId="71" xfId="16" applyFont="1" applyFill="1" applyBorder="1" applyAlignment="1">
      <alignment vertical="center"/>
    </xf>
    <xf numFmtId="38" fontId="0" fillId="0" borderId="26" xfId="16" applyFont="1" applyFill="1" applyBorder="1" applyAlignment="1">
      <alignment vertical="center"/>
    </xf>
    <xf numFmtId="38" fontId="0" fillId="0" borderId="74" xfId="16" applyFont="1" applyFill="1" applyBorder="1" applyAlignment="1">
      <alignment vertical="center"/>
    </xf>
    <xf numFmtId="38" fontId="0" fillId="0" borderId="0" xfId="16" applyFont="1" applyFill="1" applyBorder="1" applyAlignment="1">
      <alignment horizontal="left" vertical="center" wrapText="1"/>
    </xf>
    <xf numFmtId="38" fontId="0" fillId="0" borderId="0" xfId="16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184" fontId="0" fillId="0" borderId="0" xfId="16" applyNumberFormat="1" applyFont="1" applyFill="1" applyAlignment="1">
      <alignment vertical="center"/>
    </xf>
    <xf numFmtId="38" fontId="4" fillId="0" borderId="9" xfId="16" applyFont="1" applyBorder="1" applyAlignment="1">
      <alignment horizontal="left" vertical="center" wrapText="1" shrinkToFit="1"/>
    </xf>
    <xf numFmtId="38" fontId="4" fillId="0" borderId="126" xfId="16" applyFont="1" applyBorder="1" applyAlignment="1">
      <alignment horizontal="left" vertical="center" shrinkToFit="1"/>
    </xf>
    <xf numFmtId="38" fontId="4" fillId="0" borderId="8" xfId="16" applyFont="1" applyBorder="1" applyAlignment="1">
      <alignment horizontal="left" vertical="center" shrinkToFit="1"/>
    </xf>
    <xf numFmtId="38" fontId="4" fillId="0" borderId="18" xfId="16" applyFont="1" applyBorder="1" applyAlignment="1">
      <alignment horizontal="left" vertical="center" shrinkToFit="1"/>
    </xf>
    <xf numFmtId="38" fontId="7" fillId="0" borderId="0" xfId="16" applyFont="1" applyAlignment="1">
      <alignment horizontal="center" vertical="center"/>
    </xf>
    <xf numFmtId="38" fontId="4" fillId="0" borderId="64" xfId="16" applyFont="1" applyBorder="1" applyAlignment="1">
      <alignment horizontal="left" vertical="center" shrinkToFit="1"/>
    </xf>
    <xf numFmtId="38" fontId="4" fillId="0" borderId="0" xfId="16" applyFont="1" applyBorder="1" applyAlignment="1">
      <alignment horizontal="left" vertical="center" shrinkToFit="1"/>
    </xf>
    <xf numFmtId="38" fontId="2" fillId="0" borderId="126" xfId="16" applyFont="1" applyBorder="1" applyAlignment="1">
      <alignment horizontal="left" vertical="center" shrinkToFit="1"/>
    </xf>
    <xf numFmtId="38" fontId="2" fillId="0" borderId="8" xfId="16" applyFont="1" applyBorder="1" applyAlignment="1">
      <alignment horizontal="left" vertical="center" shrinkToFit="1"/>
    </xf>
    <xf numFmtId="38" fontId="2" fillId="0" borderId="127" xfId="16" applyFont="1" applyBorder="1" applyAlignment="1">
      <alignment horizontal="left" vertical="center" shrinkToFit="1"/>
    </xf>
    <xf numFmtId="38" fontId="4" fillId="0" borderId="14" xfId="16" applyFont="1" applyBorder="1" applyAlignment="1">
      <alignment horizontal="left" vertical="center" shrinkToFit="1"/>
    </xf>
    <xf numFmtId="38" fontId="4" fillId="0" borderId="99" xfId="16" applyFont="1" applyBorder="1" applyAlignment="1">
      <alignment horizontal="left" vertical="center" shrinkToFit="1"/>
    </xf>
    <xf numFmtId="38" fontId="4" fillId="0" borderId="128" xfId="16" applyFont="1" applyBorder="1" applyAlignment="1">
      <alignment horizontal="left" vertical="center" shrinkToFit="1"/>
    </xf>
    <xf numFmtId="38" fontId="4" fillId="0" borderId="104" xfId="16" applyFont="1" applyBorder="1" applyAlignment="1">
      <alignment horizontal="left" vertical="center" shrinkToFit="1"/>
    </xf>
    <xf numFmtId="38" fontId="4" fillId="0" borderId="86" xfId="16" applyFont="1" applyBorder="1" applyAlignment="1">
      <alignment horizontal="left" vertical="center" shrinkToFit="1"/>
    </xf>
    <xf numFmtId="38" fontId="4" fillId="0" borderId="98" xfId="16" applyFont="1" applyBorder="1" applyAlignment="1">
      <alignment horizontal="left" vertical="center" shrinkToFit="1"/>
    </xf>
    <xf numFmtId="38" fontId="4" fillId="0" borderId="127" xfId="16" applyFont="1" applyBorder="1" applyAlignment="1">
      <alignment horizontal="left" vertical="center" shrinkToFit="1"/>
    </xf>
    <xf numFmtId="38" fontId="2" fillId="0" borderId="14" xfId="16" applyFont="1" applyBorder="1" applyAlignment="1">
      <alignment horizontal="center" vertical="center" wrapText="1" shrinkToFit="1"/>
    </xf>
    <xf numFmtId="38" fontId="2" fillId="0" borderId="24" xfId="16" applyFont="1" applyBorder="1" applyAlignment="1">
      <alignment horizontal="center" vertical="center" wrapText="1" shrinkToFit="1"/>
    </xf>
    <xf numFmtId="38" fontId="4" fillId="0" borderId="50" xfId="16" applyFont="1" applyBorder="1" applyAlignment="1">
      <alignment horizontal="left" vertical="center" shrinkToFit="1"/>
    </xf>
    <xf numFmtId="38" fontId="4" fillId="0" borderId="60" xfId="16" applyFont="1" applyBorder="1" applyAlignment="1">
      <alignment horizontal="left" vertical="center" shrinkToFit="1"/>
    </xf>
    <xf numFmtId="38" fontId="4" fillId="0" borderId="54" xfId="16" applyFont="1" applyBorder="1" applyAlignment="1">
      <alignment horizontal="left" vertical="center" shrinkToFit="1"/>
    </xf>
    <xf numFmtId="38" fontId="4" fillId="0" borderId="62" xfId="16" applyFont="1" applyBorder="1" applyAlignment="1">
      <alignment horizontal="left" vertical="center" shrinkToFit="1"/>
    </xf>
    <xf numFmtId="38" fontId="2" fillId="0" borderId="9" xfId="16" applyFont="1" applyBorder="1" applyAlignment="1">
      <alignment horizontal="left" vertical="center" wrapText="1" shrinkToFit="1"/>
    </xf>
    <xf numFmtId="38" fontId="2" fillId="0" borderId="4" xfId="16" applyFont="1" applyBorder="1" applyAlignment="1">
      <alignment horizontal="left" vertical="center" wrapText="1" shrinkToFit="1"/>
    </xf>
    <xf numFmtId="38" fontId="2" fillId="0" borderId="8" xfId="16" applyFont="1" applyBorder="1" applyAlignment="1">
      <alignment horizontal="left" vertical="center" wrapText="1" shrinkToFit="1"/>
    </xf>
    <xf numFmtId="38" fontId="2" fillId="0" borderId="0" xfId="16" applyFont="1" applyBorder="1" applyAlignment="1">
      <alignment horizontal="left" vertical="center" wrapText="1" shrinkToFit="1"/>
    </xf>
    <xf numFmtId="38" fontId="2" fillId="0" borderId="7" xfId="16" applyFont="1" applyBorder="1" applyAlignment="1">
      <alignment horizontal="left" vertical="center" wrapText="1" shrinkToFit="1"/>
    </xf>
    <xf numFmtId="38" fontId="2" fillId="0" borderId="6" xfId="16" applyFont="1" applyBorder="1" applyAlignment="1">
      <alignment horizontal="left" vertical="center" wrapText="1" shrinkToFit="1"/>
    </xf>
    <xf numFmtId="38" fontId="4" fillId="0" borderId="7" xfId="16" applyFont="1" applyBorder="1" applyAlignment="1">
      <alignment horizontal="left" vertical="center" shrinkToFit="1"/>
    </xf>
    <xf numFmtId="38" fontId="4" fillId="0" borderId="129" xfId="16" applyFont="1" applyBorder="1" applyAlignment="1">
      <alignment horizontal="left" vertical="center" shrinkToFit="1"/>
    </xf>
    <xf numFmtId="38" fontId="4" fillId="0" borderId="130" xfId="16" applyFont="1" applyBorder="1" applyAlignment="1">
      <alignment horizontal="left" vertical="center" shrinkToFit="1"/>
    </xf>
    <xf numFmtId="0" fontId="0" fillId="0" borderId="104" xfId="0" applyFont="1" applyBorder="1" applyAlignment="1">
      <alignment horizontal="left"/>
    </xf>
    <xf numFmtId="0" fontId="0" fillId="0" borderId="86" xfId="0" applyFont="1" applyBorder="1" applyAlignment="1">
      <alignment horizontal="left"/>
    </xf>
    <xf numFmtId="0" fontId="0" fillId="0" borderId="59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38" fontId="4" fillId="0" borderId="114" xfId="16" applyFont="1" applyBorder="1" applyAlignment="1">
      <alignment horizontal="left" vertical="center" shrinkToFit="1"/>
    </xf>
    <xf numFmtId="38" fontId="4" fillId="0" borderId="26" xfId="16" applyFont="1" applyBorder="1" applyAlignment="1">
      <alignment horizontal="left" vertical="center" shrinkToFit="1"/>
    </xf>
    <xf numFmtId="38" fontId="4" fillId="0" borderId="67" xfId="16" applyFont="1" applyBorder="1" applyAlignment="1">
      <alignment horizontal="left" vertical="center" shrinkToFit="1"/>
    </xf>
    <xf numFmtId="38" fontId="4" fillId="0" borderId="131" xfId="16" applyFont="1" applyBorder="1" applyAlignment="1">
      <alignment horizontal="left" vertical="center" shrinkToFit="1"/>
    </xf>
    <xf numFmtId="38" fontId="4" fillId="0" borderId="132" xfId="16" applyFont="1" applyBorder="1" applyAlignment="1">
      <alignment horizontal="left" vertical="center" shrinkToFit="1"/>
    </xf>
    <xf numFmtId="38" fontId="4" fillId="0" borderId="133" xfId="16" applyFont="1" applyBorder="1" applyAlignment="1">
      <alignment horizontal="left" vertical="center" shrinkToFit="1"/>
    </xf>
    <xf numFmtId="38" fontId="4" fillId="0" borderId="90" xfId="16" applyFont="1" applyBorder="1" applyAlignment="1">
      <alignment horizontal="left" vertical="center" shrinkToFit="1"/>
    </xf>
    <xf numFmtId="38" fontId="4" fillId="0" borderId="66" xfId="16" applyFont="1" applyBorder="1" applyAlignment="1">
      <alignment horizontal="left" vertical="center" shrinkToFit="1"/>
    </xf>
    <xf numFmtId="38" fontId="4" fillId="0" borderId="68" xfId="16" applyFont="1" applyBorder="1" applyAlignment="1">
      <alignment horizontal="left" vertical="center" shrinkToFit="1"/>
    </xf>
    <xf numFmtId="38" fontId="4" fillId="0" borderId="6" xfId="16" applyFont="1" applyBorder="1" applyAlignment="1">
      <alignment horizontal="left" vertical="center" shrinkToFit="1"/>
    </xf>
    <xf numFmtId="38" fontId="4" fillId="0" borderId="17" xfId="16" applyFont="1" applyBorder="1" applyAlignment="1">
      <alignment horizontal="left" vertical="center" shrinkToFit="1"/>
    </xf>
    <xf numFmtId="38" fontId="4" fillId="0" borderId="9" xfId="16" applyFont="1" applyBorder="1" applyAlignment="1">
      <alignment horizontal="left" vertical="center" shrinkToFit="1"/>
    </xf>
    <xf numFmtId="38" fontId="4" fillId="0" borderId="25" xfId="16" applyFont="1" applyBorder="1" applyAlignment="1">
      <alignment horizontal="left" vertical="center" shrinkToFit="1"/>
    </xf>
    <xf numFmtId="38" fontId="4" fillId="0" borderId="134" xfId="16" applyFont="1" applyBorder="1" applyAlignment="1">
      <alignment horizontal="left" vertical="center" shrinkToFit="1"/>
    </xf>
    <xf numFmtId="38" fontId="2" fillId="0" borderId="46" xfId="16" applyFont="1" applyBorder="1" applyAlignment="1">
      <alignment vertical="center" wrapText="1" shrinkToFit="1"/>
    </xf>
    <xf numFmtId="38" fontId="2" fillId="0" borderId="135" xfId="16" applyFont="1" applyBorder="1" applyAlignment="1">
      <alignment vertical="center" shrinkToFit="1"/>
    </xf>
    <xf numFmtId="38" fontId="2" fillId="0" borderId="50" xfId="16" applyFont="1" applyBorder="1" applyAlignment="1">
      <alignment vertical="center" shrinkToFit="1"/>
    </xf>
    <xf numFmtId="38" fontId="2" fillId="0" borderId="136" xfId="16" applyFont="1" applyBorder="1" applyAlignment="1">
      <alignment vertical="center" shrinkToFit="1"/>
    </xf>
    <xf numFmtId="38" fontId="2" fillId="0" borderId="54" xfId="16" applyFont="1" applyBorder="1" applyAlignment="1">
      <alignment vertical="center" shrinkToFit="1"/>
    </xf>
    <xf numFmtId="38" fontId="2" fillId="0" borderId="137" xfId="16" applyFont="1" applyBorder="1" applyAlignment="1">
      <alignment vertical="center" shrinkToFit="1"/>
    </xf>
    <xf numFmtId="38" fontId="4" fillId="0" borderId="15" xfId="16" applyFont="1" applyBorder="1" applyAlignment="1">
      <alignment horizontal="left" vertical="center" shrinkToFit="1"/>
    </xf>
    <xf numFmtId="38" fontId="4" fillId="0" borderId="65" xfId="16" applyFont="1" applyBorder="1" applyAlignment="1">
      <alignment horizontal="left" vertical="center" shrinkToFit="1"/>
    </xf>
    <xf numFmtId="38" fontId="4" fillId="0" borderId="46" xfId="16" applyFont="1" applyBorder="1" applyAlignment="1">
      <alignment horizontal="left" vertical="center" wrapText="1" shrinkToFit="1"/>
    </xf>
    <xf numFmtId="38" fontId="4" fillId="0" borderId="135" xfId="16" applyFont="1" applyBorder="1" applyAlignment="1">
      <alignment horizontal="left" vertical="center" shrinkToFit="1"/>
    </xf>
    <xf numFmtId="38" fontId="4" fillId="0" borderId="136" xfId="16" applyFont="1" applyBorder="1" applyAlignment="1">
      <alignment horizontal="left" vertical="center" shrinkToFit="1"/>
    </xf>
    <xf numFmtId="38" fontId="4" fillId="0" borderId="137" xfId="16" applyFont="1" applyBorder="1" applyAlignment="1">
      <alignment horizontal="left" vertical="center" shrinkToFit="1"/>
    </xf>
    <xf numFmtId="38" fontId="4" fillId="0" borderId="97" xfId="16" applyFont="1" applyBorder="1" applyAlignment="1">
      <alignment horizontal="left" vertical="center" shrinkToFit="1"/>
    </xf>
    <xf numFmtId="38" fontId="4" fillId="0" borderId="125" xfId="16" applyFont="1" applyBorder="1" applyAlignment="1">
      <alignment horizontal="left" vertical="center" shrinkToFit="1"/>
    </xf>
    <xf numFmtId="38" fontId="4" fillId="0" borderId="59" xfId="16" applyFont="1" applyBorder="1" applyAlignment="1">
      <alignment horizontal="left" vertical="center" shrinkToFit="1"/>
    </xf>
    <xf numFmtId="38" fontId="4" fillId="0" borderId="28" xfId="16" applyFont="1" applyBorder="1" applyAlignment="1">
      <alignment horizontal="left" vertical="center" shrinkToFit="1"/>
    </xf>
    <xf numFmtId="38" fontId="4" fillId="0" borderId="5" xfId="16" applyFont="1" applyBorder="1" applyAlignment="1">
      <alignment horizontal="left" vertical="center" shrinkToFit="1"/>
    </xf>
    <xf numFmtId="38" fontId="4" fillId="0" borderId="30" xfId="16" applyFont="1" applyBorder="1" applyAlignment="1">
      <alignment horizontal="left" vertical="center" shrinkToFit="1"/>
    </xf>
    <xf numFmtId="38" fontId="4" fillId="0" borderId="13" xfId="16" applyFont="1" applyBorder="1" applyAlignment="1">
      <alignment horizontal="left" vertical="center" shrinkToFit="1"/>
    </xf>
    <xf numFmtId="49" fontId="4" fillId="0" borderId="138" xfId="16" applyNumberFormat="1" applyFont="1" applyBorder="1" applyAlignment="1">
      <alignment horizontal="center" vertical="center"/>
    </xf>
    <xf numFmtId="49" fontId="4" fillId="0" borderId="31" xfId="16" applyNumberFormat="1" applyFont="1" applyBorder="1" applyAlignment="1">
      <alignment horizontal="center" vertical="center"/>
    </xf>
    <xf numFmtId="49" fontId="4" fillId="0" borderId="34" xfId="16" applyNumberFormat="1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4" fillId="0" borderId="6" xfId="16" applyFont="1" applyBorder="1" applyAlignment="1">
      <alignment horizontal="center" vertical="center"/>
    </xf>
    <xf numFmtId="38" fontId="4" fillId="0" borderId="17" xfId="16" applyFont="1" applyBorder="1" applyAlignment="1">
      <alignment horizontal="center" vertical="center"/>
    </xf>
    <xf numFmtId="49" fontId="4" fillId="0" borderId="35" xfId="16" applyNumberFormat="1" applyFont="1" applyBorder="1" applyAlignment="1">
      <alignment horizontal="center" vertical="center"/>
    </xf>
    <xf numFmtId="49" fontId="4" fillId="0" borderId="32" xfId="16" applyNumberFormat="1" applyFont="1" applyBorder="1" applyAlignment="1">
      <alignment horizontal="center" vertical="center"/>
    </xf>
    <xf numFmtId="38" fontId="4" fillId="0" borderId="13" xfId="16" applyFont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177" fontId="9" fillId="0" borderId="139" xfId="16" applyNumberFormat="1" applyFont="1" applyBorder="1" applyAlignment="1">
      <alignment horizontal="center" shrinkToFit="1"/>
    </xf>
    <xf numFmtId="177" fontId="9" fillId="0" borderId="31" xfId="16" applyNumberFormat="1" applyFont="1" applyBorder="1" applyAlignment="1">
      <alignment horizontal="center" shrinkToFit="1"/>
    </xf>
    <xf numFmtId="177" fontId="9" fillId="0" borderId="34" xfId="16" applyNumberFormat="1" applyFont="1" applyBorder="1" applyAlignment="1">
      <alignment horizontal="center" shrinkToFit="1"/>
    </xf>
    <xf numFmtId="177" fontId="5" fillId="0" borderId="114" xfId="16" applyNumberFormat="1" applyFont="1" applyBorder="1" applyAlignment="1">
      <alignment horizontal="center" vertical="center" shrinkToFit="1"/>
    </xf>
    <xf numFmtId="177" fontId="5" fillId="0" borderId="26" xfId="16" applyNumberFormat="1" applyFont="1" applyBorder="1" applyAlignment="1">
      <alignment horizontal="center" vertical="center" shrinkToFit="1"/>
    </xf>
    <xf numFmtId="177" fontId="5" fillId="0" borderId="27" xfId="16" applyNumberFormat="1" applyFont="1" applyBorder="1" applyAlignment="1">
      <alignment horizontal="center" vertical="center" shrinkToFit="1"/>
    </xf>
    <xf numFmtId="38" fontId="0" fillId="0" borderId="15" xfId="16" applyFont="1" applyFill="1" applyBorder="1" applyAlignment="1">
      <alignment horizontal="left" vertical="center" wrapText="1"/>
    </xf>
    <xf numFmtId="38" fontId="0" fillId="0" borderId="4" xfId="16" applyFont="1" applyFill="1" applyBorder="1" applyAlignment="1">
      <alignment horizontal="left" vertical="center" wrapText="1"/>
    </xf>
    <xf numFmtId="38" fontId="0" fillId="0" borderId="13" xfId="16" applyFont="1" applyFill="1" applyBorder="1" applyAlignment="1">
      <alignment horizontal="left" vertical="center" wrapText="1"/>
    </xf>
    <xf numFmtId="38" fontId="0" fillId="0" borderId="6" xfId="16" applyFont="1" applyFill="1" applyBorder="1" applyAlignment="1">
      <alignment horizontal="left" vertical="center" wrapText="1"/>
    </xf>
    <xf numFmtId="38" fontId="0" fillId="0" borderId="24" xfId="16" applyFont="1" applyFill="1" applyBorder="1" applyAlignment="1">
      <alignment horizontal="left" vertical="center" wrapText="1"/>
    </xf>
    <xf numFmtId="38" fontId="0" fillId="0" borderId="26" xfId="16" applyFont="1" applyFill="1" applyBorder="1" applyAlignment="1">
      <alignment horizontal="left" vertical="center" wrapText="1"/>
    </xf>
    <xf numFmtId="38" fontId="2" fillId="0" borderId="59" xfId="16" applyFont="1" applyBorder="1" applyAlignment="1">
      <alignment vertical="center" shrinkToFit="1"/>
    </xf>
    <xf numFmtId="0" fontId="0" fillId="0" borderId="64" xfId="0" applyFont="1" applyBorder="1" applyAlignment="1">
      <alignment vertical="center" shrinkToFit="1"/>
    </xf>
    <xf numFmtId="0" fontId="0" fillId="0" borderId="7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 shrinkToFit="1"/>
    </xf>
    <xf numFmtId="0" fontId="0" fillId="0" borderId="20" xfId="0" applyFont="1" applyBorder="1" applyAlignment="1">
      <alignment horizontal="left" vertical="center" shrinkToFit="1"/>
    </xf>
    <xf numFmtId="0" fontId="4" fillId="0" borderId="15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19" xfId="0" applyNumberFormat="1" applyFont="1" applyBorder="1" applyAlignment="1">
      <alignment horizontal="right" vertical="center"/>
    </xf>
    <xf numFmtId="185" fontId="4" fillId="0" borderId="13" xfId="0" applyNumberFormat="1" applyFont="1" applyBorder="1" applyAlignment="1">
      <alignment horizontal="right" vertical="center"/>
    </xf>
    <xf numFmtId="185" fontId="4" fillId="0" borderId="17" xfId="0" applyNumberFormat="1" applyFont="1" applyBorder="1" applyAlignment="1">
      <alignment horizontal="right" vertical="center"/>
    </xf>
    <xf numFmtId="185" fontId="4" fillId="0" borderId="14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4" fillId="2" borderId="35" xfId="16" applyNumberFormat="1" applyFont="1" applyFill="1" applyBorder="1" applyAlignment="1">
      <alignment horizontal="center" vertical="center"/>
    </xf>
    <xf numFmtId="49" fontId="4" fillId="2" borderId="34" xfId="16" applyNumberFormat="1" applyFont="1" applyFill="1" applyBorder="1" applyAlignment="1">
      <alignment horizontal="center" vertical="center"/>
    </xf>
    <xf numFmtId="38" fontId="4" fillId="2" borderId="13" xfId="16" applyFont="1" applyFill="1" applyBorder="1" applyAlignment="1">
      <alignment horizontal="center" vertical="center"/>
    </xf>
    <xf numFmtId="38" fontId="4" fillId="2" borderId="17" xfId="16" applyFont="1" applyFill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2" borderId="31" xfId="16" applyNumberFormat="1" applyFont="1" applyFill="1" applyBorder="1" applyAlignment="1">
      <alignment horizontal="center" vertical="center"/>
    </xf>
    <xf numFmtId="38" fontId="4" fillId="2" borderId="6" xfId="16" applyFont="1" applyFill="1" applyBorder="1" applyAlignment="1">
      <alignment horizontal="center" vertical="center"/>
    </xf>
    <xf numFmtId="0" fontId="4" fillId="0" borderId="35" xfId="0" applyFont="1" applyBorder="1" applyAlignment="1" quotePrefix="1">
      <alignment horizontal="center" vertical="center"/>
    </xf>
    <xf numFmtId="0" fontId="4" fillId="0" borderId="34" xfId="0" applyFont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57200"/>
          <a:ext cx="30099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6</xdr:col>
      <xdr:colOff>0</xdr:colOff>
      <xdr:row>2</xdr:row>
      <xdr:rowOff>152400</xdr:rowOff>
    </xdr:to>
    <xdr:sp>
      <xdr:nvSpPr>
        <xdr:cNvPr id="1" name="Line 1"/>
        <xdr:cNvSpPr>
          <a:spLocks/>
        </xdr:cNvSpPr>
      </xdr:nvSpPr>
      <xdr:spPr>
        <a:xfrm>
          <a:off x="0" y="228600"/>
          <a:ext cx="33718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9525</xdr:rowOff>
    </xdr:from>
    <xdr:to>
      <xdr:col>6</xdr:col>
      <xdr:colOff>19050</xdr:colOff>
      <xdr:row>3</xdr:row>
      <xdr:rowOff>257175</xdr:rowOff>
    </xdr:to>
    <xdr:sp>
      <xdr:nvSpPr>
        <xdr:cNvPr id="1" name="Line 1"/>
        <xdr:cNvSpPr>
          <a:spLocks/>
        </xdr:cNvSpPr>
      </xdr:nvSpPr>
      <xdr:spPr>
        <a:xfrm>
          <a:off x="28575" y="542925"/>
          <a:ext cx="219075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3</xdr:col>
      <xdr:colOff>333375</xdr:colOff>
      <xdr:row>4</xdr:row>
      <xdr:rowOff>200025</xdr:rowOff>
    </xdr:to>
    <xdr:sp>
      <xdr:nvSpPr>
        <xdr:cNvPr id="1" name="Line 1"/>
        <xdr:cNvSpPr>
          <a:spLocks/>
        </xdr:cNvSpPr>
      </xdr:nvSpPr>
      <xdr:spPr>
        <a:xfrm>
          <a:off x="19050" y="209550"/>
          <a:ext cx="2628900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FZ75"/>
  <sheetViews>
    <sheetView showZeros="0" tabSelected="1" zoomScaleSheetLayoutView="100" workbookViewId="0" topLeftCell="A1">
      <pane xSplit="6" topLeftCell="G1" activePane="topRight" state="frozen"/>
      <selection pane="topLeft" activeCell="A34" sqref="A34"/>
      <selection pane="topRight" activeCell="J83" sqref="J83"/>
    </sheetView>
  </sheetViews>
  <sheetFormatPr defaultColWidth="9.00390625" defaultRowHeight="11.25" customHeight="1"/>
  <cols>
    <col min="1" max="1" width="9.00390625" style="23" customWidth="1"/>
    <col min="2" max="2" width="6.375" style="420" customWidth="1"/>
    <col min="3" max="3" width="2.375" style="420" customWidth="1"/>
    <col min="4" max="4" width="6.00390625" style="420" customWidth="1"/>
    <col min="5" max="5" width="1.25" style="420" customWidth="1"/>
    <col min="6" max="6" width="14.625" style="420" customWidth="1"/>
    <col min="7" max="18" width="11.625" style="6" customWidth="1"/>
    <col min="19" max="21" width="10.625" style="6" customWidth="1"/>
    <col min="22" max="83" width="10.625" style="23" customWidth="1"/>
    <col min="84" max="16384" width="9.00390625" style="23" customWidth="1"/>
  </cols>
  <sheetData>
    <row r="1" spans="1:12" ht="19.5" customHeight="1">
      <c r="A1" s="593" t="s">
        <v>259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</row>
    <row r="2" spans="1:6" ht="5.25" customHeight="1">
      <c r="A2" s="1"/>
      <c r="B2" s="417"/>
      <c r="C2" s="417"/>
      <c r="D2" s="417"/>
      <c r="E2" s="417"/>
      <c r="F2" s="417"/>
    </row>
    <row r="3" spans="1:6" ht="11.25" customHeight="1" thickBot="1">
      <c r="A3" s="2" t="s">
        <v>142</v>
      </c>
      <c r="B3" s="139"/>
      <c r="C3" s="139"/>
      <c r="D3" s="139"/>
      <c r="E3" s="139"/>
      <c r="F3" s="139"/>
    </row>
    <row r="4" spans="1:23" ht="11.25" customHeight="1">
      <c r="A4" s="141"/>
      <c r="B4" s="142"/>
      <c r="C4" s="142"/>
      <c r="D4" s="142"/>
      <c r="E4" s="142"/>
      <c r="F4" s="227" t="s">
        <v>221</v>
      </c>
      <c r="G4" s="664" t="s">
        <v>36</v>
      </c>
      <c r="H4" s="665"/>
      <c r="I4" s="658" t="s">
        <v>37</v>
      </c>
      <c r="J4" s="659"/>
      <c r="K4" s="659"/>
      <c r="L4" s="665"/>
      <c r="M4" s="157" t="s">
        <v>38</v>
      </c>
      <c r="N4" s="158" t="s">
        <v>39</v>
      </c>
      <c r="O4" s="658" t="s">
        <v>40</v>
      </c>
      <c r="P4" s="659"/>
      <c r="Q4" s="660"/>
      <c r="R4" s="163"/>
      <c r="S4" s="5"/>
      <c r="T4" s="5"/>
      <c r="U4" s="5"/>
      <c r="V4" s="25"/>
      <c r="W4" s="25"/>
    </row>
    <row r="5" spans="1:23" ht="11.25" customHeight="1">
      <c r="A5" s="143"/>
      <c r="B5" s="140"/>
      <c r="C5" s="140"/>
      <c r="D5" s="140"/>
      <c r="E5" s="140"/>
      <c r="F5" s="144"/>
      <c r="G5" s="666" t="s">
        <v>0</v>
      </c>
      <c r="H5" s="667"/>
      <c r="I5" s="661" t="s">
        <v>143</v>
      </c>
      <c r="J5" s="662"/>
      <c r="K5" s="662"/>
      <c r="L5" s="667"/>
      <c r="M5" s="9" t="s">
        <v>2</v>
      </c>
      <c r="N5" s="10" t="s">
        <v>3</v>
      </c>
      <c r="O5" s="661" t="s">
        <v>7</v>
      </c>
      <c r="P5" s="662"/>
      <c r="Q5" s="663"/>
      <c r="R5" s="164" t="s">
        <v>5</v>
      </c>
      <c r="S5" s="5"/>
      <c r="T5" s="5"/>
      <c r="U5" s="5"/>
      <c r="V5" s="25"/>
      <c r="W5" s="25"/>
    </row>
    <row r="6" spans="1:23" s="418" customFormat="1" ht="11.25" customHeight="1" thickBot="1">
      <c r="A6" s="334" t="s">
        <v>220</v>
      </c>
      <c r="B6" s="159"/>
      <c r="C6" s="159"/>
      <c r="D6" s="159"/>
      <c r="E6" s="159"/>
      <c r="F6" s="160"/>
      <c r="G6" s="169" t="s">
        <v>144</v>
      </c>
      <c r="H6" s="161" t="s">
        <v>145</v>
      </c>
      <c r="I6" s="161" t="s">
        <v>146</v>
      </c>
      <c r="J6" s="161" t="s">
        <v>147</v>
      </c>
      <c r="K6" s="161" t="s">
        <v>148</v>
      </c>
      <c r="L6" s="161" t="s">
        <v>149</v>
      </c>
      <c r="M6" s="161" t="s">
        <v>147</v>
      </c>
      <c r="N6" s="161" t="s">
        <v>150</v>
      </c>
      <c r="O6" s="162" t="s">
        <v>148</v>
      </c>
      <c r="P6" s="162" t="s">
        <v>147</v>
      </c>
      <c r="Q6" s="325" t="s">
        <v>151</v>
      </c>
      <c r="R6" s="165"/>
      <c r="S6" s="7"/>
      <c r="T6" s="8"/>
      <c r="U6" s="8"/>
      <c r="V6" s="419"/>
      <c r="W6" s="419"/>
    </row>
    <row r="7" spans="1:23" ht="11.25" customHeight="1">
      <c r="A7" s="657" t="s">
        <v>152</v>
      </c>
      <c r="B7" s="634"/>
      <c r="C7" s="634"/>
      <c r="D7" s="634"/>
      <c r="E7" s="634"/>
      <c r="F7" s="635"/>
      <c r="G7" s="170">
        <v>32954</v>
      </c>
      <c r="H7" s="155">
        <v>36871</v>
      </c>
      <c r="I7" s="155">
        <v>26645</v>
      </c>
      <c r="J7" s="155">
        <v>31107</v>
      </c>
      <c r="K7" s="155">
        <v>31503</v>
      </c>
      <c r="L7" s="155">
        <v>35705</v>
      </c>
      <c r="M7" s="155">
        <v>28611</v>
      </c>
      <c r="N7" s="156" t="s">
        <v>260</v>
      </c>
      <c r="O7" s="155">
        <v>33390</v>
      </c>
      <c r="P7" s="155">
        <v>33390</v>
      </c>
      <c r="Q7" s="171">
        <v>33543</v>
      </c>
      <c r="R7" s="378"/>
      <c r="S7" s="5"/>
      <c r="T7" s="5"/>
      <c r="U7" s="5"/>
      <c r="V7" s="25"/>
      <c r="W7" s="25"/>
    </row>
    <row r="8" spans="1:23" ht="11.25" customHeight="1">
      <c r="A8" s="145" t="s">
        <v>153</v>
      </c>
      <c r="B8" s="652" t="s">
        <v>154</v>
      </c>
      <c r="C8" s="415"/>
      <c r="D8" s="199"/>
      <c r="E8" s="199"/>
      <c r="F8" s="200"/>
      <c r="G8" s="218" t="s">
        <v>155</v>
      </c>
      <c r="H8" s="219" t="s">
        <v>156</v>
      </c>
      <c r="I8" s="219" t="s">
        <v>157</v>
      </c>
      <c r="J8" s="219" t="s">
        <v>156</v>
      </c>
      <c r="K8" s="219" t="s">
        <v>157</v>
      </c>
      <c r="L8" s="219" t="s">
        <v>156</v>
      </c>
      <c r="M8" s="219" t="s">
        <v>157</v>
      </c>
      <c r="N8" s="219" t="s">
        <v>157</v>
      </c>
      <c r="O8" s="219" t="s">
        <v>156</v>
      </c>
      <c r="P8" s="219" t="s">
        <v>157</v>
      </c>
      <c r="Q8" s="220" t="s">
        <v>157</v>
      </c>
      <c r="R8" s="379"/>
      <c r="S8" s="5"/>
      <c r="T8" s="5"/>
      <c r="U8" s="5"/>
      <c r="V8" s="25"/>
      <c r="W8" s="25"/>
    </row>
    <row r="9" spans="1:23" ht="11.25" customHeight="1">
      <c r="A9" s="147"/>
      <c r="B9" s="604" t="s">
        <v>158</v>
      </c>
      <c r="C9" s="605"/>
      <c r="D9" s="653" t="s">
        <v>159</v>
      </c>
      <c r="E9" s="609"/>
      <c r="F9" s="594"/>
      <c r="G9" s="116">
        <v>0</v>
      </c>
      <c r="H9" s="134">
        <v>5</v>
      </c>
      <c r="I9" s="134">
        <v>0</v>
      </c>
      <c r="J9" s="134">
        <v>4</v>
      </c>
      <c r="K9" s="134">
        <v>0</v>
      </c>
      <c r="L9" s="134">
        <v>4</v>
      </c>
      <c r="M9" s="134">
        <v>0</v>
      </c>
      <c r="N9" s="134">
        <v>0</v>
      </c>
      <c r="O9" s="134">
        <v>6</v>
      </c>
      <c r="P9" s="134">
        <v>0</v>
      </c>
      <c r="Q9" s="177">
        <v>0</v>
      </c>
      <c r="R9" s="380"/>
      <c r="S9" s="5"/>
      <c r="T9" s="5"/>
      <c r="U9" s="5"/>
      <c r="V9" s="25"/>
      <c r="W9" s="25"/>
    </row>
    <row r="10" spans="1:23" ht="11.25" customHeight="1">
      <c r="A10" s="147"/>
      <c r="B10" s="602" t="s">
        <v>238</v>
      </c>
      <c r="C10" s="603"/>
      <c r="D10" s="653" t="s">
        <v>160</v>
      </c>
      <c r="E10" s="609"/>
      <c r="F10" s="594"/>
      <c r="G10" s="116">
        <v>1</v>
      </c>
      <c r="H10" s="134">
        <v>0</v>
      </c>
      <c r="I10" s="134">
        <v>0</v>
      </c>
      <c r="J10" s="134">
        <v>0</v>
      </c>
      <c r="K10" s="134">
        <v>0</v>
      </c>
      <c r="L10" s="134">
        <v>0</v>
      </c>
      <c r="M10" s="134">
        <v>0</v>
      </c>
      <c r="N10" s="134">
        <v>0</v>
      </c>
      <c r="O10" s="134">
        <v>0</v>
      </c>
      <c r="P10" s="134">
        <v>0</v>
      </c>
      <c r="Q10" s="177">
        <v>0</v>
      </c>
      <c r="R10" s="380"/>
      <c r="S10" s="5"/>
      <c r="T10" s="5"/>
      <c r="U10" s="5"/>
      <c r="V10" s="25"/>
      <c r="W10" s="25"/>
    </row>
    <row r="11" spans="1:23" ht="11.25" customHeight="1">
      <c r="A11" s="147"/>
      <c r="B11" s="653" t="s">
        <v>161</v>
      </c>
      <c r="C11" s="609"/>
      <c r="D11" s="609"/>
      <c r="E11" s="609"/>
      <c r="F11" s="594"/>
      <c r="G11" s="116">
        <v>6274</v>
      </c>
      <c r="H11" s="134">
        <v>13211</v>
      </c>
      <c r="I11" s="134">
        <v>2940</v>
      </c>
      <c r="J11" s="134">
        <v>12100</v>
      </c>
      <c r="K11" s="134">
        <v>897</v>
      </c>
      <c r="L11" s="134">
        <v>3826</v>
      </c>
      <c r="M11" s="134">
        <v>7253</v>
      </c>
      <c r="N11" s="134">
        <v>887</v>
      </c>
      <c r="O11" s="134">
        <v>17866</v>
      </c>
      <c r="P11" s="134">
        <v>3494</v>
      </c>
      <c r="Q11" s="177">
        <v>113</v>
      </c>
      <c r="R11" s="167">
        <f>SUM(G11:Q11)</f>
        <v>68861</v>
      </c>
      <c r="S11" s="5"/>
      <c r="T11" s="5"/>
      <c r="U11" s="5"/>
      <c r="V11" s="25"/>
      <c r="W11" s="25"/>
    </row>
    <row r="12" spans="1:23" ht="11.25" customHeight="1">
      <c r="A12" s="147"/>
      <c r="B12" s="653" t="s">
        <v>162</v>
      </c>
      <c r="C12" s="609"/>
      <c r="D12" s="609"/>
      <c r="E12" s="609"/>
      <c r="F12" s="594"/>
      <c r="G12" s="116">
        <v>217</v>
      </c>
      <c r="H12" s="134">
        <v>521</v>
      </c>
      <c r="I12" s="134">
        <v>99</v>
      </c>
      <c r="J12" s="134">
        <v>1155</v>
      </c>
      <c r="K12" s="134">
        <v>27</v>
      </c>
      <c r="L12" s="134">
        <v>467</v>
      </c>
      <c r="M12" s="134">
        <v>290</v>
      </c>
      <c r="N12" s="134">
        <v>30</v>
      </c>
      <c r="O12" s="134">
        <v>741</v>
      </c>
      <c r="P12" s="134">
        <v>132</v>
      </c>
      <c r="Q12" s="177">
        <v>9</v>
      </c>
      <c r="R12" s="167">
        <f>SUM(G12:Q12)</f>
        <v>3688</v>
      </c>
      <c r="S12" s="5"/>
      <c r="T12" s="5"/>
      <c r="U12" s="5"/>
      <c r="V12" s="25"/>
      <c r="W12" s="25"/>
    </row>
    <row r="13" spans="1:23" ht="11.25" customHeight="1">
      <c r="A13" s="147"/>
      <c r="B13" s="600" t="s">
        <v>163</v>
      </c>
      <c r="C13" s="601"/>
      <c r="D13" s="132" t="s">
        <v>164</v>
      </c>
      <c r="E13" s="133"/>
      <c r="F13" s="150"/>
      <c r="G13" s="221">
        <v>0.2916666666666667</v>
      </c>
      <c r="H13" s="222">
        <v>0</v>
      </c>
      <c r="I13" s="222"/>
      <c r="J13" s="222">
        <v>0</v>
      </c>
      <c r="K13" s="222">
        <v>0</v>
      </c>
      <c r="L13" s="222">
        <v>0</v>
      </c>
      <c r="M13" s="222">
        <v>0</v>
      </c>
      <c r="N13" s="222">
        <v>0.375</v>
      </c>
      <c r="O13" s="222">
        <v>0</v>
      </c>
      <c r="P13" s="222">
        <v>0</v>
      </c>
      <c r="Q13" s="223">
        <v>0</v>
      </c>
      <c r="R13" s="381"/>
      <c r="S13" s="5"/>
      <c r="T13" s="5"/>
      <c r="U13" s="5"/>
      <c r="V13" s="25"/>
      <c r="W13" s="25"/>
    </row>
    <row r="14" spans="1:23" ht="11.25" customHeight="1" thickBot="1">
      <c r="A14" s="183"/>
      <c r="B14" s="625"/>
      <c r="C14" s="626"/>
      <c r="D14" s="152" t="s">
        <v>165</v>
      </c>
      <c r="E14" s="153"/>
      <c r="F14" s="154"/>
      <c r="G14" s="224">
        <v>0.9583333333333334</v>
      </c>
      <c r="H14" s="225" t="s">
        <v>261</v>
      </c>
      <c r="I14" s="225" t="s">
        <v>261</v>
      </c>
      <c r="J14" s="225" t="s">
        <v>261</v>
      </c>
      <c r="K14" s="225" t="s">
        <v>261</v>
      </c>
      <c r="L14" s="225" t="s">
        <v>261</v>
      </c>
      <c r="M14" s="225" t="s">
        <v>261</v>
      </c>
      <c r="N14" s="226">
        <v>0.7083333333333334</v>
      </c>
      <c r="O14" s="225" t="s">
        <v>261</v>
      </c>
      <c r="P14" s="225" t="s">
        <v>261</v>
      </c>
      <c r="Q14" s="225" t="s">
        <v>261</v>
      </c>
      <c r="R14" s="382"/>
      <c r="S14" s="5"/>
      <c r="T14" s="5"/>
      <c r="U14" s="5"/>
      <c r="V14" s="25"/>
      <c r="W14" s="25"/>
    </row>
    <row r="15" spans="1:23" ht="11.25" customHeight="1">
      <c r="A15" s="599" t="s">
        <v>166</v>
      </c>
      <c r="B15" s="595"/>
      <c r="C15" s="595"/>
      <c r="D15" s="595"/>
      <c r="E15" s="181"/>
      <c r="F15" s="182" t="s">
        <v>167</v>
      </c>
      <c r="G15" s="374">
        <v>0</v>
      </c>
      <c r="H15" s="375">
        <v>0</v>
      </c>
      <c r="I15" s="375">
        <v>0</v>
      </c>
      <c r="J15" s="375">
        <v>0</v>
      </c>
      <c r="K15" s="375">
        <v>0</v>
      </c>
      <c r="L15" s="375">
        <v>0</v>
      </c>
      <c r="M15" s="375">
        <v>0</v>
      </c>
      <c r="N15" s="375">
        <v>0</v>
      </c>
      <c r="O15" s="375">
        <v>0</v>
      </c>
      <c r="P15" s="375">
        <v>0</v>
      </c>
      <c r="Q15" s="376">
        <v>0</v>
      </c>
      <c r="R15" s="377"/>
      <c r="S15" s="5"/>
      <c r="T15" s="5"/>
      <c r="U15" s="5"/>
      <c r="V15" s="25"/>
      <c r="W15" s="25"/>
    </row>
    <row r="16" spans="1:23" ht="11.25" customHeight="1">
      <c r="A16" s="147"/>
      <c r="B16" s="636" t="s">
        <v>168</v>
      </c>
      <c r="C16" s="411"/>
      <c r="D16" s="14"/>
      <c r="E16" s="14"/>
      <c r="F16" s="149"/>
      <c r="G16" s="214">
        <v>1341636</v>
      </c>
      <c r="H16" s="215">
        <v>1400001</v>
      </c>
      <c r="I16" s="215">
        <v>5221</v>
      </c>
      <c r="J16" s="215">
        <v>3361680</v>
      </c>
      <c r="K16" s="215">
        <v>2807</v>
      </c>
      <c r="L16" s="215">
        <v>2545577</v>
      </c>
      <c r="M16" s="215">
        <v>222830</v>
      </c>
      <c r="N16" s="215">
        <v>50296</v>
      </c>
      <c r="O16" s="215">
        <v>2221963</v>
      </c>
      <c r="P16" s="215">
        <v>34670</v>
      </c>
      <c r="Q16" s="216">
        <v>2415</v>
      </c>
      <c r="R16" s="217">
        <f aca="true" t="shared" si="0" ref="R16:R26">SUM(G16:Q16)</f>
        <v>11189096</v>
      </c>
      <c r="S16" s="8"/>
      <c r="T16" s="5"/>
      <c r="U16" s="5"/>
      <c r="V16" s="25"/>
      <c r="W16" s="25"/>
    </row>
    <row r="17" spans="1:23" ht="11.25" customHeight="1">
      <c r="A17" s="147"/>
      <c r="B17" s="591"/>
      <c r="C17" s="595"/>
      <c r="D17" s="600" t="s">
        <v>169</v>
      </c>
      <c r="E17" s="601"/>
      <c r="F17" s="194" t="s">
        <v>170</v>
      </c>
      <c r="G17" s="116">
        <v>1300000</v>
      </c>
      <c r="H17" s="134">
        <v>0</v>
      </c>
      <c r="I17" s="134">
        <v>5221</v>
      </c>
      <c r="J17" s="134">
        <v>2894730</v>
      </c>
      <c r="K17" s="134">
        <v>2807</v>
      </c>
      <c r="L17" s="134">
        <v>1889404</v>
      </c>
      <c r="M17" s="134">
        <v>17230</v>
      </c>
      <c r="N17" s="134">
        <v>4120</v>
      </c>
      <c r="O17" s="134">
        <v>1286180</v>
      </c>
      <c r="P17" s="134">
        <v>34670</v>
      </c>
      <c r="Q17" s="177">
        <v>2415</v>
      </c>
      <c r="R17" s="167">
        <f t="shared" si="0"/>
        <v>7436777</v>
      </c>
      <c r="S17" s="5"/>
      <c r="T17" s="5"/>
      <c r="U17" s="5"/>
      <c r="V17" s="25"/>
      <c r="W17" s="25"/>
    </row>
    <row r="18" spans="1:23" ht="11.25" customHeight="1">
      <c r="A18" s="147"/>
      <c r="B18" s="591"/>
      <c r="C18" s="595"/>
      <c r="D18" s="621"/>
      <c r="E18" s="622"/>
      <c r="F18" s="194" t="s">
        <v>171</v>
      </c>
      <c r="G18" s="116">
        <v>0</v>
      </c>
      <c r="H18" s="134">
        <v>0</v>
      </c>
      <c r="I18" s="134">
        <v>0</v>
      </c>
      <c r="J18" s="134">
        <v>429900</v>
      </c>
      <c r="K18" s="134">
        <v>0</v>
      </c>
      <c r="L18" s="134">
        <v>605508</v>
      </c>
      <c r="M18" s="134">
        <v>205550</v>
      </c>
      <c r="N18" s="134">
        <v>45752</v>
      </c>
      <c r="O18" s="134">
        <v>810672</v>
      </c>
      <c r="P18" s="134">
        <v>0</v>
      </c>
      <c r="Q18" s="177">
        <v>0</v>
      </c>
      <c r="R18" s="167">
        <f t="shared" si="0"/>
        <v>2097382</v>
      </c>
      <c r="S18" s="5"/>
      <c r="T18" s="5"/>
      <c r="U18" s="5"/>
      <c r="V18" s="25"/>
      <c r="W18" s="25"/>
    </row>
    <row r="19" spans="1:23" ht="11.25" customHeight="1">
      <c r="A19" s="147"/>
      <c r="B19" s="591"/>
      <c r="C19" s="595"/>
      <c r="D19" s="623"/>
      <c r="E19" s="624"/>
      <c r="F19" s="194" t="s">
        <v>172</v>
      </c>
      <c r="G19" s="116">
        <v>39636</v>
      </c>
      <c r="H19" s="134">
        <v>1400001</v>
      </c>
      <c r="I19" s="134">
        <v>0</v>
      </c>
      <c r="J19" s="134">
        <v>1904</v>
      </c>
      <c r="K19" s="134">
        <v>0</v>
      </c>
      <c r="L19" s="134">
        <v>41930</v>
      </c>
      <c r="M19" s="134">
        <v>0</v>
      </c>
      <c r="N19" s="134">
        <v>0</v>
      </c>
      <c r="O19" s="134">
        <v>54394</v>
      </c>
      <c r="P19" s="134">
        <v>0</v>
      </c>
      <c r="Q19" s="177">
        <v>0</v>
      </c>
      <c r="R19" s="167">
        <f t="shared" si="0"/>
        <v>1537865</v>
      </c>
      <c r="S19" s="5"/>
      <c r="T19" s="5"/>
      <c r="U19" s="5"/>
      <c r="V19" s="25"/>
      <c r="W19" s="25"/>
    </row>
    <row r="20" spans="1:23" ht="11.25" customHeight="1">
      <c r="A20" s="147"/>
      <c r="B20" s="591"/>
      <c r="C20" s="595"/>
      <c r="D20" s="653" t="s">
        <v>173</v>
      </c>
      <c r="E20" s="609"/>
      <c r="F20" s="594"/>
      <c r="G20" s="116">
        <v>2000</v>
      </c>
      <c r="H20" s="134">
        <v>0</v>
      </c>
      <c r="I20" s="134">
        <v>0</v>
      </c>
      <c r="J20" s="134">
        <v>13226</v>
      </c>
      <c r="K20" s="134">
        <v>0</v>
      </c>
      <c r="L20" s="134">
        <v>839</v>
      </c>
      <c r="M20" s="134">
        <v>50</v>
      </c>
      <c r="N20" s="134">
        <v>424</v>
      </c>
      <c r="O20" s="134">
        <v>29006</v>
      </c>
      <c r="P20" s="134">
        <v>0</v>
      </c>
      <c r="Q20" s="177">
        <v>0</v>
      </c>
      <c r="R20" s="167">
        <f t="shared" si="0"/>
        <v>45545</v>
      </c>
      <c r="S20" s="5"/>
      <c r="T20" s="5"/>
      <c r="U20" s="5"/>
      <c r="V20" s="25"/>
      <c r="W20" s="25"/>
    </row>
    <row r="21" spans="1:23" ht="11.25" customHeight="1">
      <c r="A21" s="148"/>
      <c r="B21" s="618"/>
      <c r="C21" s="634"/>
      <c r="D21" s="651" t="s">
        <v>174</v>
      </c>
      <c r="E21" s="611"/>
      <c r="F21" s="646"/>
      <c r="G21" s="120">
        <v>0</v>
      </c>
      <c r="H21" s="138">
        <v>0</v>
      </c>
      <c r="I21" s="138">
        <v>0</v>
      </c>
      <c r="J21" s="138">
        <v>21920</v>
      </c>
      <c r="K21" s="138">
        <v>0</v>
      </c>
      <c r="L21" s="138">
        <v>7896</v>
      </c>
      <c r="M21" s="138">
        <v>0</v>
      </c>
      <c r="N21" s="138">
        <v>0</v>
      </c>
      <c r="O21" s="138">
        <v>41711</v>
      </c>
      <c r="P21" s="138">
        <v>0</v>
      </c>
      <c r="Q21" s="176">
        <v>0</v>
      </c>
      <c r="R21" s="166">
        <f t="shared" si="0"/>
        <v>71527</v>
      </c>
      <c r="S21" s="5"/>
      <c r="T21" s="5"/>
      <c r="U21" s="5"/>
      <c r="V21" s="25"/>
      <c r="W21" s="25"/>
    </row>
    <row r="22" spans="1:23" ht="11.25" customHeight="1">
      <c r="A22" s="645" t="s">
        <v>175</v>
      </c>
      <c r="B22" s="411"/>
      <c r="C22" s="411"/>
      <c r="D22" s="411"/>
      <c r="E22" s="14"/>
      <c r="F22" s="149" t="s">
        <v>167</v>
      </c>
      <c r="G22" s="383"/>
      <c r="H22" s="384"/>
      <c r="I22" s="384"/>
      <c r="J22" s="384"/>
      <c r="K22" s="384"/>
      <c r="L22" s="384"/>
      <c r="M22" s="384"/>
      <c r="N22" s="384"/>
      <c r="O22" s="384"/>
      <c r="P22" s="384"/>
      <c r="Q22" s="385"/>
      <c r="R22" s="386"/>
      <c r="S22" s="5"/>
      <c r="T22" s="5"/>
      <c r="U22" s="5"/>
      <c r="V22" s="25"/>
      <c r="W22" s="25"/>
    </row>
    <row r="23" spans="1:182" ht="11.25" customHeight="1">
      <c r="A23" s="147"/>
      <c r="B23" s="414" t="s">
        <v>176</v>
      </c>
      <c r="C23" s="415"/>
      <c r="D23" s="415"/>
      <c r="E23" s="199"/>
      <c r="F23" s="200"/>
      <c r="G23" s="112">
        <v>0</v>
      </c>
      <c r="H23" s="201">
        <v>0</v>
      </c>
      <c r="I23" s="201">
        <v>0</v>
      </c>
      <c r="J23" s="201">
        <v>0</v>
      </c>
      <c r="K23" s="201">
        <v>0</v>
      </c>
      <c r="L23" s="201">
        <v>998400</v>
      </c>
      <c r="M23" s="201">
        <v>0</v>
      </c>
      <c r="N23" s="201">
        <v>0</v>
      </c>
      <c r="O23" s="201">
        <v>844000</v>
      </c>
      <c r="P23" s="201">
        <v>0</v>
      </c>
      <c r="Q23" s="202">
        <v>0</v>
      </c>
      <c r="R23" s="203">
        <f t="shared" si="0"/>
        <v>1842400</v>
      </c>
      <c r="S23" s="5"/>
      <c r="T23" s="5"/>
      <c r="U23" s="5"/>
      <c r="V23" s="25"/>
      <c r="W23" s="25"/>
      <c r="X23" s="23">
        <v>0</v>
      </c>
      <c r="AW23" s="23">
        <v>0</v>
      </c>
      <c r="AX23" s="23">
        <v>336203</v>
      </c>
      <c r="AY23" s="23">
        <v>0</v>
      </c>
      <c r="AZ23" s="23">
        <v>6141098</v>
      </c>
      <c r="BA23" s="23">
        <v>0</v>
      </c>
      <c r="BB23" s="23">
        <v>249528</v>
      </c>
      <c r="BC23" s="23">
        <v>998400</v>
      </c>
      <c r="BD23" s="23">
        <v>1057448</v>
      </c>
      <c r="BE23" s="23">
        <v>0</v>
      </c>
      <c r="BR23" s="23">
        <v>0</v>
      </c>
      <c r="BS23" s="23">
        <v>0</v>
      </c>
      <c r="CR23" s="23">
        <v>0</v>
      </c>
      <c r="CS23" s="23">
        <v>1361597</v>
      </c>
      <c r="CT23" s="23">
        <v>0</v>
      </c>
      <c r="DG23" s="23">
        <v>0</v>
      </c>
      <c r="DH23" s="23">
        <v>0</v>
      </c>
      <c r="EG23" s="23">
        <v>0</v>
      </c>
      <c r="EH23" s="23">
        <v>149396</v>
      </c>
      <c r="EI23" s="23">
        <v>0</v>
      </c>
      <c r="EV23" s="23">
        <v>0</v>
      </c>
      <c r="EW23" s="23">
        <v>0</v>
      </c>
      <c r="FV23" s="23">
        <v>844000</v>
      </c>
      <c r="FW23" s="23">
        <v>3320535</v>
      </c>
      <c r="FX23" s="23">
        <v>0</v>
      </c>
      <c r="FY23" s="23">
        <v>323264</v>
      </c>
      <c r="FZ23" s="23">
        <v>0</v>
      </c>
    </row>
    <row r="24" spans="1:182" ht="11.25" customHeight="1">
      <c r="A24" s="147"/>
      <c r="B24" s="608" t="s">
        <v>177</v>
      </c>
      <c r="C24" s="609"/>
      <c r="D24" s="609"/>
      <c r="E24" s="133"/>
      <c r="F24" s="150"/>
      <c r="G24" s="116">
        <v>710500</v>
      </c>
      <c r="H24" s="134">
        <v>1400000</v>
      </c>
      <c r="I24" s="134">
        <v>0</v>
      </c>
      <c r="J24" s="134">
        <v>860500</v>
      </c>
      <c r="K24" s="134">
        <v>0</v>
      </c>
      <c r="L24" s="134">
        <v>0</v>
      </c>
      <c r="M24" s="134">
        <v>100000</v>
      </c>
      <c r="N24" s="134">
        <v>22000</v>
      </c>
      <c r="O24" s="134">
        <v>823800</v>
      </c>
      <c r="P24" s="134">
        <v>0</v>
      </c>
      <c r="Q24" s="177">
        <v>0</v>
      </c>
      <c r="R24" s="167">
        <f t="shared" si="0"/>
        <v>3916800</v>
      </c>
      <c r="S24" s="5"/>
      <c r="T24" s="5"/>
      <c r="U24" s="5"/>
      <c r="V24" s="25"/>
      <c r="W24" s="25"/>
      <c r="X24" s="23">
        <v>0</v>
      </c>
      <c r="AW24" s="23">
        <v>0</v>
      </c>
      <c r="AX24" s="23">
        <v>0</v>
      </c>
      <c r="AY24" s="23">
        <v>860500</v>
      </c>
      <c r="AZ24" s="23">
        <v>490423</v>
      </c>
      <c r="BA24" s="23">
        <v>0</v>
      </c>
      <c r="BB24" s="23">
        <v>0</v>
      </c>
      <c r="BC24" s="23">
        <v>0</v>
      </c>
      <c r="BD24" s="23">
        <v>211561</v>
      </c>
      <c r="BE24" s="23">
        <v>0</v>
      </c>
      <c r="BR24" s="23">
        <v>0</v>
      </c>
      <c r="BS24" s="23">
        <v>0</v>
      </c>
      <c r="CR24" s="23">
        <v>100000</v>
      </c>
      <c r="CS24" s="23">
        <v>235855</v>
      </c>
      <c r="CT24" s="23">
        <v>0</v>
      </c>
      <c r="DG24" s="23">
        <v>1664</v>
      </c>
      <c r="DH24" s="23">
        <v>0</v>
      </c>
      <c r="EG24" s="23">
        <v>22000</v>
      </c>
      <c r="EH24" s="23">
        <v>85814</v>
      </c>
      <c r="EI24" s="23">
        <v>0</v>
      </c>
      <c r="EV24" s="23">
        <v>0</v>
      </c>
      <c r="EW24" s="23">
        <v>0</v>
      </c>
      <c r="FV24" s="23">
        <v>823800</v>
      </c>
      <c r="FW24" s="23">
        <v>1095279</v>
      </c>
      <c r="FX24" s="23">
        <v>0</v>
      </c>
      <c r="FY24" s="23">
        <v>0</v>
      </c>
      <c r="FZ24" s="23">
        <v>0</v>
      </c>
    </row>
    <row r="25" spans="1:182" ht="11.25" customHeight="1">
      <c r="A25" s="147"/>
      <c r="B25" s="608" t="s">
        <v>178</v>
      </c>
      <c r="C25" s="609"/>
      <c r="D25" s="609"/>
      <c r="E25" s="133"/>
      <c r="F25" s="150"/>
      <c r="G25" s="116">
        <v>629600</v>
      </c>
      <c r="H25" s="134">
        <v>0</v>
      </c>
      <c r="I25" s="134">
        <v>0</v>
      </c>
      <c r="J25" s="134">
        <v>1021600</v>
      </c>
      <c r="K25" s="134">
        <v>0</v>
      </c>
      <c r="L25" s="134">
        <v>0</v>
      </c>
      <c r="M25" s="134">
        <v>105000</v>
      </c>
      <c r="N25" s="134">
        <v>27000</v>
      </c>
      <c r="O25" s="134">
        <v>442200</v>
      </c>
      <c r="P25" s="134">
        <v>0</v>
      </c>
      <c r="Q25" s="177">
        <v>0</v>
      </c>
      <c r="R25" s="167">
        <f t="shared" si="0"/>
        <v>2225400</v>
      </c>
      <c r="S25" s="5"/>
      <c r="T25" s="5"/>
      <c r="U25" s="5"/>
      <c r="V25" s="25"/>
      <c r="W25" s="25"/>
      <c r="X25" s="23">
        <v>0</v>
      </c>
      <c r="AW25" s="23">
        <v>0</v>
      </c>
      <c r="AX25" s="23">
        <v>152596</v>
      </c>
      <c r="AY25" s="23">
        <v>1021600</v>
      </c>
      <c r="AZ25" s="23">
        <v>6335204</v>
      </c>
      <c r="BA25" s="23">
        <v>0</v>
      </c>
      <c r="BB25" s="23">
        <v>116245</v>
      </c>
      <c r="BC25" s="23">
        <v>0</v>
      </c>
      <c r="BD25" s="23">
        <v>1106665</v>
      </c>
      <c r="BE25" s="23">
        <v>0</v>
      </c>
      <c r="BR25" s="23">
        <v>15420</v>
      </c>
      <c r="BS25" s="23">
        <v>0</v>
      </c>
      <c r="CR25" s="23">
        <v>105000</v>
      </c>
      <c r="CS25" s="23">
        <v>1046108</v>
      </c>
      <c r="CT25" s="23">
        <v>0</v>
      </c>
      <c r="DG25" s="23">
        <v>1</v>
      </c>
      <c r="DH25" s="23">
        <v>0</v>
      </c>
      <c r="EG25" s="23">
        <v>27000</v>
      </c>
      <c r="EH25" s="23">
        <v>146014</v>
      </c>
      <c r="EI25" s="23">
        <v>0</v>
      </c>
      <c r="EV25" s="23">
        <v>1012</v>
      </c>
      <c r="EW25" s="23">
        <v>0</v>
      </c>
      <c r="FV25" s="23">
        <v>442200</v>
      </c>
      <c r="FW25" s="23">
        <v>3293336</v>
      </c>
      <c r="FX25" s="23">
        <v>0</v>
      </c>
      <c r="FY25" s="23">
        <v>343695</v>
      </c>
      <c r="FZ25" s="23">
        <v>0</v>
      </c>
    </row>
    <row r="26" spans="1:182" ht="11.25" customHeight="1" thickBot="1">
      <c r="A26" s="183"/>
      <c r="B26" s="416" t="s">
        <v>179</v>
      </c>
      <c r="C26" s="627"/>
      <c r="D26" s="153"/>
      <c r="E26" s="153"/>
      <c r="F26" s="154"/>
      <c r="G26" s="190">
        <v>1536</v>
      </c>
      <c r="H26" s="191">
        <v>1</v>
      </c>
      <c r="I26" s="191">
        <v>5221</v>
      </c>
      <c r="J26" s="191">
        <v>1479580</v>
      </c>
      <c r="K26" s="191">
        <v>2807</v>
      </c>
      <c r="L26" s="191">
        <v>1547177</v>
      </c>
      <c r="M26" s="191">
        <v>17830</v>
      </c>
      <c r="N26" s="191">
        <v>1296</v>
      </c>
      <c r="O26" s="191">
        <v>111963</v>
      </c>
      <c r="P26" s="191">
        <v>34670</v>
      </c>
      <c r="Q26" s="192">
        <v>2415</v>
      </c>
      <c r="R26" s="193">
        <f t="shared" si="0"/>
        <v>3204496</v>
      </c>
      <c r="S26" s="5"/>
      <c r="T26" s="5"/>
      <c r="U26" s="5"/>
      <c r="V26" s="25"/>
      <c r="W26" s="25"/>
      <c r="AW26" s="23">
        <v>5221</v>
      </c>
      <c r="AX26" s="23">
        <v>0</v>
      </c>
      <c r="AY26" s="23">
        <v>1479580</v>
      </c>
      <c r="AZ26" s="23">
        <v>120061</v>
      </c>
      <c r="BA26" s="23">
        <v>2807</v>
      </c>
      <c r="BB26" s="23">
        <v>0</v>
      </c>
      <c r="BC26" s="23">
        <v>1547177</v>
      </c>
      <c r="BD26" s="23">
        <v>0</v>
      </c>
      <c r="BE26" s="23">
        <v>0</v>
      </c>
      <c r="BR26" s="23">
        <v>0</v>
      </c>
      <c r="CR26" s="23">
        <v>17830</v>
      </c>
      <c r="CS26" s="23">
        <v>64710</v>
      </c>
      <c r="CT26" s="23">
        <v>0</v>
      </c>
      <c r="DG26" s="23">
        <v>0</v>
      </c>
      <c r="EG26" s="23">
        <v>1296</v>
      </c>
      <c r="EH26" s="23">
        <v>5721</v>
      </c>
      <c r="EI26" s="23">
        <v>0</v>
      </c>
      <c r="EV26" s="23">
        <v>121673</v>
      </c>
      <c r="FV26" s="23">
        <v>111963</v>
      </c>
      <c r="FW26" s="23">
        <v>0</v>
      </c>
      <c r="FX26" s="23">
        <v>34670</v>
      </c>
      <c r="FY26" s="23">
        <v>0</v>
      </c>
      <c r="FZ26" s="23">
        <v>2415</v>
      </c>
    </row>
    <row r="27" spans="1:182" ht="11.25" customHeight="1">
      <c r="A27" s="657" t="s">
        <v>180</v>
      </c>
      <c r="B27" s="634"/>
      <c r="C27" s="634"/>
      <c r="D27" s="634"/>
      <c r="E27" s="634"/>
      <c r="F27" s="635"/>
      <c r="G27" s="184">
        <v>0</v>
      </c>
      <c r="H27" s="185">
        <v>0</v>
      </c>
      <c r="I27" s="185">
        <v>0</v>
      </c>
      <c r="J27" s="185">
        <v>0</v>
      </c>
      <c r="K27" s="185">
        <v>0</v>
      </c>
      <c r="L27" s="185">
        <v>25</v>
      </c>
      <c r="M27" s="185">
        <v>0</v>
      </c>
      <c r="N27" s="185">
        <v>0</v>
      </c>
      <c r="O27" s="185">
        <v>25</v>
      </c>
      <c r="P27" s="185">
        <v>0</v>
      </c>
      <c r="Q27" s="186">
        <v>0</v>
      </c>
      <c r="R27" s="377"/>
      <c r="S27" s="5"/>
      <c r="T27" s="5"/>
      <c r="U27" s="5"/>
      <c r="V27" s="25"/>
      <c r="W27" s="25"/>
      <c r="AW27" s="23">
        <v>0</v>
      </c>
      <c r="AX27" s="23">
        <v>183607</v>
      </c>
      <c r="AY27" s="23">
        <v>0</v>
      </c>
      <c r="AZ27" s="23">
        <v>-194106</v>
      </c>
      <c r="BA27" s="23">
        <v>0</v>
      </c>
      <c r="BB27" s="23">
        <v>133283</v>
      </c>
      <c r="BC27" s="23">
        <v>25</v>
      </c>
      <c r="BD27" s="23">
        <v>-49217</v>
      </c>
      <c r="BE27" s="23">
        <v>0</v>
      </c>
      <c r="BR27" s="23">
        <v>0</v>
      </c>
      <c r="CR27" s="23">
        <v>0</v>
      </c>
      <c r="CS27" s="23">
        <v>315489</v>
      </c>
      <c r="CT27" s="23">
        <v>0</v>
      </c>
      <c r="DG27" s="23">
        <v>0</v>
      </c>
      <c r="EG27" s="23">
        <v>0</v>
      </c>
      <c r="EH27" s="23">
        <v>3382</v>
      </c>
      <c r="EI27" s="23">
        <v>0</v>
      </c>
      <c r="EV27" s="23">
        <v>0</v>
      </c>
      <c r="FV27" s="23">
        <v>25</v>
      </c>
      <c r="FW27" s="23">
        <v>27199</v>
      </c>
      <c r="FX27" s="23">
        <v>0</v>
      </c>
      <c r="FY27" s="23">
        <v>-20431</v>
      </c>
      <c r="FZ27" s="23">
        <v>0</v>
      </c>
    </row>
    <row r="28" spans="1:23" ht="11.25" customHeight="1">
      <c r="A28" s="645" t="s">
        <v>13</v>
      </c>
      <c r="B28" s="411"/>
      <c r="C28" s="411"/>
      <c r="D28" s="411"/>
      <c r="E28" s="13"/>
      <c r="F28" s="146"/>
      <c r="G28" s="383"/>
      <c r="H28" s="384"/>
      <c r="I28" s="384"/>
      <c r="J28" s="384"/>
      <c r="K28" s="384"/>
      <c r="L28" s="384"/>
      <c r="M28" s="384"/>
      <c r="N28" s="384"/>
      <c r="O28" s="384"/>
      <c r="P28" s="384"/>
      <c r="Q28" s="385"/>
      <c r="R28" s="386"/>
      <c r="S28" s="5"/>
      <c r="T28" s="5"/>
      <c r="U28" s="5"/>
      <c r="V28" s="25"/>
      <c r="W28" s="25"/>
    </row>
    <row r="29" spans="1:23" ht="11.25" customHeight="1">
      <c r="A29" s="147"/>
      <c r="B29" s="414" t="s">
        <v>181</v>
      </c>
      <c r="C29" s="415"/>
      <c r="D29" s="415"/>
      <c r="E29" s="195"/>
      <c r="F29" s="204"/>
      <c r="G29" s="208">
        <v>32160</v>
      </c>
      <c r="H29" s="209">
        <v>35058</v>
      </c>
      <c r="I29" s="209"/>
      <c r="J29" s="209">
        <v>30037</v>
      </c>
      <c r="K29" s="209"/>
      <c r="L29" s="209"/>
      <c r="M29" s="209">
        <v>28472</v>
      </c>
      <c r="N29" s="209">
        <v>26520</v>
      </c>
      <c r="O29" s="209">
        <v>32240</v>
      </c>
      <c r="P29" s="209"/>
      <c r="Q29" s="210"/>
      <c r="R29" s="387"/>
      <c r="S29" s="5"/>
      <c r="T29" s="5"/>
      <c r="U29" s="5"/>
      <c r="V29" s="25"/>
      <c r="W29" s="25"/>
    </row>
    <row r="30" spans="1:23" ht="11.25" customHeight="1">
      <c r="A30" s="147"/>
      <c r="B30" s="608" t="s">
        <v>182</v>
      </c>
      <c r="C30" s="609"/>
      <c r="D30" s="609"/>
      <c r="E30" s="609"/>
      <c r="F30" s="594"/>
      <c r="G30" s="172">
        <v>0</v>
      </c>
      <c r="H30" s="135">
        <v>0</v>
      </c>
      <c r="I30" s="135"/>
      <c r="J30" s="135"/>
      <c r="K30" s="135"/>
      <c r="L30" s="135"/>
      <c r="M30" s="135"/>
      <c r="N30" s="135">
        <v>27057</v>
      </c>
      <c r="O30" s="135">
        <v>32342</v>
      </c>
      <c r="P30" s="135"/>
      <c r="Q30" s="173"/>
      <c r="R30" s="388"/>
      <c r="S30" s="5"/>
      <c r="T30" s="5"/>
      <c r="U30" s="5"/>
      <c r="V30" s="25"/>
      <c r="W30" s="25"/>
    </row>
    <row r="31" spans="1:23" ht="11.25" customHeight="1">
      <c r="A31" s="147"/>
      <c r="B31" s="608" t="s">
        <v>183</v>
      </c>
      <c r="C31" s="609"/>
      <c r="D31" s="609"/>
      <c r="E31" s="133"/>
      <c r="F31" s="150"/>
      <c r="G31" s="172">
        <v>32192</v>
      </c>
      <c r="H31" s="135">
        <v>36235</v>
      </c>
      <c r="I31" s="135">
        <v>26645</v>
      </c>
      <c r="J31" s="135">
        <v>30311</v>
      </c>
      <c r="K31" s="135">
        <v>31503</v>
      </c>
      <c r="L31" s="135">
        <v>35298</v>
      </c>
      <c r="M31" s="135">
        <v>28510</v>
      </c>
      <c r="N31" s="135">
        <v>27059</v>
      </c>
      <c r="O31" s="135">
        <v>33053</v>
      </c>
      <c r="P31" s="135">
        <v>33295</v>
      </c>
      <c r="Q31" s="173">
        <v>33531</v>
      </c>
      <c r="R31" s="388"/>
      <c r="S31" s="5"/>
      <c r="T31" s="5"/>
      <c r="U31" s="5"/>
      <c r="V31" s="25"/>
      <c r="W31" s="25"/>
    </row>
    <row r="32" spans="1:23" ht="11.25" customHeight="1">
      <c r="A32" s="148"/>
      <c r="B32" s="610" t="s">
        <v>184</v>
      </c>
      <c r="C32" s="611"/>
      <c r="D32" s="611"/>
      <c r="E32" s="137"/>
      <c r="F32" s="151"/>
      <c r="G32" s="205">
        <v>32898</v>
      </c>
      <c r="H32" s="206">
        <v>36844</v>
      </c>
      <c r="I32" s="206">
        <v>26645</v>
      </c>
      <c r="J32" s="206">
        <v>31103</v>
      </c>
      <c r="K32" s="206">
        <v>31503</v>
      </c>
      <c r="L32" s="206">
        <v>35683</v>
      </c>
      <c r="M32" s="206">
        <v>28574</v>
      </c>
      <c r="N32" s="206">
        <v>27116</v>
      </c>
      <c r="O32" s="206">
        <v>33389</v>
      </c>
      <c r="P32" s="206">
        <v>33389</v>
      </c>
      <c r="Q32" s="207">
        <v>33542</v>
      </c>
      <c r="R32" s="389"/>
      <c r="S32" s="5"/>
      <c r="T32" s="5"/>
      <c r="U32" s="5"/>
      <c r="V32" s="25"/>
      <c r="W32" s="25"/>
    </row>
    <row r="33" spans="1:23" ht="11.25" customHeight="1">
      <c r="A33" s="645" t="s">
        <v>209</v>
      </c>
      <c r="B33" s="411"/>
      <c r="C33" s="411"/>
      <c r="D33" s="411"/>
      <c r="E33" s="411"/>
      <c r="F33" s="412"/>
      <c r="G33" s="383"/>
      <c r="H33" s="384"/>
      <c r="I33" s="384"/>
      <c r="J33" s="384"/>
      <c r="K33" s="384"/>
      <c r="L33" s="384"/>
      <c r="M33" s="384"/>
      <c r="N33" s="384"/>
      <c r="O33" s="384"/>
      <c r="P33" s="384"/>
      <c r="Q33" s="385"/>
      <c r="R33" s="386"/>
      <c r="S33" s="5"/>
      <c r="T33" s="5"/>
      <c r="U33" s="5"/>
      <c r="V33" s="25"/>
      <c r="W33" s="25"/>
    </row>
    <row r="34" spans="1:23" ht="11.25" customHeight="1">
      <c r="A34" s="147"/>
      <c r="B34" s="636" t="s">
        <v>185</v>
      </c>
      <c r="C34" s="411"/>
      <c r="D34" s="652" t="s">
        <v>186</v>
      </c>
      <c r="E34" s="415"/>
      <c r="F34" s="631"/>
      <c r="G34" s="112">
        <v>200</v>
      </c>
      <c r="H34" s="201">
        <v>200</v>
      </c>
      <c r="I34" s="201">
        <v>200</v>
      </c>
      <c r="J34" s="201">
        <v>200</v>
      </c>
      <c r="K34" s="201">
        <v>200</v>
      </c>
      <c r="L34" s="201">
        <v>200</v>
      </c>
      <c r="M34" s="201">
        <v>200</v>
      </c>
      <c r="N34" s="201">
        <v>100</v>
      </c>
      <c r="O34" s="201">
        <v>150</v>
      </c>
      <c r="P34" s="201">
        <v>150</v>
      </c>
      <c r="Q34" s="202">
        <v>100</v>
      </c>
      <c r="R34" s="379"/>
      <c r="S34" s="5"/>
      <c r="T34" s="5"/>
      <c r="U34" s="5"/>
      <c r="V34" s="25"/>
      <c r="W34" s="25"/>
    </row>
    <row r="35" spans="1:23" ht="11.25" customHeight="1">
      <c r="A35" s="147"/>
      <c r="B35" s="591"/>
      <c r="C35" s="595"/>
      <c r="D35" s="653" t="s">
        <v>187</v>
      </c>
      <c r="E35" s="609"/>
      <c r="F35" s="594"/>
      <c r="G35" s="116">
        <v>0</v>
      </c>
      <c r="H35" s="134">
        <v>0</v>
      </c>
      <c r="I35" s="134">
        <v>200</v>
      </c>
      <c r="J35" s="134">
        <v>200</v>
      </c>
      <c r="K35" s="134">
        <v>200</v>
      </c>
      <c r="L35" s="134">
        <v>200</v>
      </c>
      <c r="M35" s="134">
        <v>0</v>
      </c>
      <c r="N35" s="134">
        <v>100</v>
      </c>
      <c r="O35" s="134">
        <v>0</v>
      </c>
      <c r="P35" s="134">
        <v>0</v>
      </c>
      <c r="Q35" s="177">
        <v>0</v>
      </c>
      <c r="R35" s="380"/>
      <c r="S35" s="5"/>
      <c r="T35" s="5"/>
      <c r="U35" s="5"/>
      <c r="V35" s="25"/>
      <c r="W35" s="25"/>
    </row>
    <row r="36" spans="1:23" ht="11.25" customHeight="1">
      <c r="A36" s="147"/>
      <c r="B36" s="618"/>
      <c r="C36" s="634"/>
      <c r="D36" s="651" t="s">
        <v>188</v>
      </c>
      <c r="E36" s="611"/>
      <c r="F36" s="646"/>
      <c r="G36" s="120">
        <v>0</v>
      </c>
      <c r="H36" s="138">
        <v>0</v>
      </c>
      <c r="I36" s="138">
        <v>0</v>
      </c>
      <c r="J36" s="138">
        <v>5000</v>
      </c>
      <c r="K36" s="138">
        <v>0</v>
      </c>
      <c r="L36" s="138">
        <v>0</v>
      </c>
      <c r="M36" s="138">
        <v>0</v>
      </c>
      <c r="N36" s="138">
        <v>0</v>
      </c>
      <c r="O36" s="138">
        <v>0</v>
      </c>
      <c r="P36" s="138">
        <v>0</v>
      </c>
      <c r="Q36" s="176">
        <v>0</v>
      </c>
      <c r="R36" s="390"/>
      <c r="S36" s="5"/>
      <c r="T36" s="5"/>
      <c r="U36" s="5"/>
      <c r="V36" s="25"/>
      <c r="W36" s="25"/>
    </row>
    <row r="37" spans="1:23" ht="11.25" customHeight="1">
      <c r="A37" s="147"/>
      <c r="B37" s="612" t="s">
        <v>219</v>
      </c>
      <c r="C37" s="613"/>
      <c r="D37" s="652" t="s">
        <v>189</v>
      </c>
      <c r="E37" s="415"/>
      <c r="F37" s="631"/>
      <c r="G37" s="112">
        <v>15000</v>
      </c>
      <c r="H37" s="201">
        <v>6000</v>
      </c>
      <c r="I37" s="201">
        <v>0</v>
      </c>
      <c r="J37" s="201">
        <v>11550</v>
      </c>
      <c r="K37" s="201">
        <v>0</v>
      </c>
      <c r="L37" s="201">
        <v>0</v>
      </c>
      <c r="M37" s="201">
        <v>5250</v>
      </c>
      <c r="N37" s="201">
        <v>5000</v>
      </c>
      <c r="O37" s="201">
        <v>0</v>
      </c>
      <c r="P37" s="201">
        <v>0</v>
      </c>
      <c r="Q37" s="202">
        <v>0</v>
      </c>
      <c r="R37" s="379"/>
      <c r="S37" s="5"/>
      <c r="T37" s="5"/>
      <c r="U37" s="5"/>
      <c r="V37" s="25"/>
      <c r="W37" s="25"/>
    </row>
    <row r="38" spans="1:23" ht="11.25" customHeight="1">
      <c r="A38" s="147"/>
      <c r="B38" s="614"/>
      <c r="C38" s="615"/>
      <c r="D38" s="653" t="s">
        <v>190</v>
      </c>
      <c r="E38" s="609"/>
      <c r="F38" s="594"/>
      <c r="G38" s="116">
        <v>0</v>
      </c>
      <c r="H38" s="134">
        <v>0</v>
      </c>
      <c r="I38" s="134">
        <v>0</v>
      </c>
      <c r="J38" s="134">
        <v>0</v>
      </c>
      <c r="K38" s="134">
        <v>0</v>
      </c>
      <c r="L38" s="134">
        <v>0</v>
      </c>
      <c r="M38" s="134">
        <v>0</v>
      </c>
      <c r="N38" s="134">
        <v>0</v>
      </c>
      <c r="O38" s="134">
        <v>0</v>
      </c>
      <c r="P38" s="134">
        <v>0</v>
      </c>
      <c r="Q38" s="177">
        <v>0</v>
      </c>
      <c r="R38" s="380"/>
      <c r="S38" s="5"/>
      <c r="T38" s="5"/>
      <c r="U38" s="5"/>
      <c r="V38" s="25"/>
      <c r="W38" s="25"/>
    </row>
    <row r="39" spans="1:23" ht="11.25" customHeight="1">
      <c r="A39" s="147"/>
      <c r="B39" s="616"/>
      <c r="C39" s="617"/>
      <c r="D39" s="651" t="s">
        <v>191</v>
      </c>
      <c r="E39" s="611"/>
      <c r="F39" s="646"/>
      <c r="G39" s="184">
        <v>0</v>
      </c>
      <c r="H39" s="185">
        <v>0</v>
      </c>
      <c r="I39" s="185">
        <v>0</v>
      </c>
      <c r="J39" s="185">
        <v>0</v>
      </c>
      <c r="K39" s="185">
        <v>0</v>
      </c>
      <c r="L39" s="185">
        <v>0</v>
      </c>
      <c r="M39" s="185">
        <v>0</v>
      </c>
      <c r="N39" s="185">
        <v>0</v>
      </c>
      <c r="O39" s="185">
        <v>0</v>
      </c>
      <c r="P39" s="185">
        <v>0</v>
      </c>
      <c r="Q39" s="186">
        <v>0</v>
      </c>
      <c r="R39" s="377"/>
      <c r="S39" s="5"/>
      <c r="T39" s="5"/>
      <c r="U39" s="5"/>
      <c r="V39" s="25"/>
      <c r="W39" s="25"/>
    </row>
    <row r="40" spans="1:23" ht="11.25" customHeight="1" thickBot="1">
      <c r="A40" s="183"/>
      <c r="B40" s="654" t="s">
        <v>192</v>
      </c>
      <c r="C40" s="655"/>
      <c r="D40" s="655"/>
      <c r="E40" s="655"/>
      <c r="F40" s="656"/>
      <c r="G40" s="187">
        <v>39234</v>
      </c>
      <c r="H40" s="188">
        <v>39234</v>
      </c>
      <c r="I40" s="188">
        <v>35947</v>
      </c>
      <c r="J40" s="188">
        <v>35947</v>
      </c>
      <c r="K40" s="188">
        <v>32599</v>
      </c>
      <c r="L40" s="188">
        <v>35705</v>
      </c>
      <c r="M40" s="188">
        <v>38991</v>
      </c>
      <c r="N40" s="188">
        <v>29677</v>
      </c>
      <c r="O40" s="188">
        <v>33390</v>
      </c>
      <c r="P40" s="188">
        <v>33390</v>
      </c>
      <c r="Q40" s="189">
        <v>33543</v>
      </c>
      <c r="R40" s="391"/>
      <c r="S40" s="5"/>
      <c r="T40" s="5"/>
      <c r="U40" s="5"/>
      <c r="V40" s="25"/>
      <c r="W40" s="25"/>
    </row>
    <row r="41" spans="1:23" ht="11.25" customHeight="1">
      <c r="A41" s="599" t="s">
        <v>193</v>
      </c>
      <c r="B41" s="595"/>
      <c r="C41" s="595"/>
      <c r="D41" s="595"/>
      <c r="E41" s="595"/>
      <c r="F41" s="592"/>
      <c r="G41" s="374"/>
      <c r="H41" s="375"/>
      <c r="I41" s="375"/>
      <c r="J41" s="375"/>
      <c r="K41" s="375"/>
      <c r="L41" s="375"/>
      <c r="M41" s="375"/>
      <c r="N41" s="375"/>
      <c r="O41" s="375"/>
      <c r="P41" s="375"/>
      <c r="Q41" s="376"/>
      <c r="R41" s="377"/>
      <c r="S41" s="5"/>
      <c r="T41" s="5"/>
      <c r="U41" s="5"/>
      <c r="V41" s="25"/>
      <c r="W41" s="25"/>
    </row>
    <row r="42" spans="1:23" ht="11.25" customHeight="1">
      <c r="A42" s="147"/>
      <c r="B42" s="589" t="s">
        <v>215</v>
      </c>
      <c r="C42" s="590"/>
      <c r="D42" s="411" t="s">
        <v>4</v>
      </c>
      <c r="E42" s="411"/>
      <c r="F42" s="412"/>
      <c r="G42" s="313">
        <v>56224</v>
      </c>
      <c r="H42" s="314">
        <v>127750</v>
      </c>
      <c r="I42" s="314">
        <v>8584</v>
      </c>
      <c r="J42" s="314">
        <v>180991</v>
      </c>
      <c r="K42" s="314">
        <v>5769</v>
      </c>
      <c r="L42" s="314">
        <v>809279</v>
      </c>
      <c r="M42" s="314">
        <v>16568</v>
      </c>
      <c r="N42" s="314">
        <v>1741</v>
      </c>
      <c r="O42" s="314">
        <v>207745</v>
      </c>
      <c r="P42" s="314">
        <v>11617</v>
      </c>
      <c r="Q42" s="301">
        <v>721</v>
      </c>
      <c r="R42" s="302">
        <f aca="true" t="shared" si="1" ref="R42:R53">SUM(G42:Q42)</f>
        <v>1426989</v>
      </c>
      <c r="S42" s="5"/>
      <c r="T42" s="5"/>
      <c r="U42" s="5"/>
      <c r="V42" s="25"/>
      <c r="W42" s="25"/>
    </row>
    <row r="43" spans="1:23" ht="11.25" customHeight="1">
      <c r="A43" s="147"/>
      <c r="B43" s="591"/>
      <c r="C43" s="605"/>
      <c r="D43" s="603"/>
      <c r="E43" s="603"/>
      <c r="F43" s="194" t="s">
        <v>194</v>
      </c>
      <c r="G43" s="315">
        <v>1559</v>
      </c>
      <c r="H43" s="316">
        <v>57249</v>
      </c>
      <c r="I43" s="316">
        <v>0</v>
      </c>
      <c r="J43" s="316">
        <v>0</v>
      </c>
      <c r="K43" s="316">
        <v>0</v>
      </c>
      <c r="L43" s="316">
        <v>741022</v>
      </c>
      <c r="M43" s="316">
        <v>0</v>
      </c>
      <c r="N43" s="316">
        <v>0</v>
      </c>
      <c r="O43" s="316">
        <v>5224</v>
      </c>
      <c r="P43" s="316">
        <v>0</v>
      </c>
      <c r="Q43" s="303">
        <v>0</v>
      </c>
      <c r="R43" s="304">
        <f t="shared" si="1"/>
        <v>805054</v>
      </c>
      <c r="S43" s="5"/>
      <c r="T43" s="5"/>
      <c r="U43" s="5"/>
      <c r="V43" s="25"/>
      <c r="W43" s="25"/>
    </row>
    <row r="44" spans="1:23" ht="11.25" customHeight="1">
      <c r="A44" s="147"/>
      <c r="B44" s="591"/>
      <c r="C44" s="605"/>
      <c r="D44" s="413" t="s">
        <v>195</v>
      </c>
      <c r="E44" s="413"/>
      <c r="F44" s="594"/>
      <c r="G44" s="317">
        <v>52148</v>
      </c>
      <c r="H44" s="318">
        <v>131826</v>
      </c>
      <c r="I44" s="318">
        <v>6080</v>
      </c>
      <c r="J44" s="318">
        <v>171208</v>
      </c>
      <c r="K44" s="318">
        <v>824</v>
      </c>
      <c r="L44" s="318">
        <v>824890</v>
      </c>
      <c r="M44" s="318">
        <v>16568</v>
      </c>
      <c r="N44" s="318">
        <v>1741</v>
      </c>
      <c r="O44" s="318">
        <v>207745</v>
      </c>
      <c r="P44" s="318">
        <v>11617</v>
      </c>
      <c r="Q44" s="305">
        <v>721</v>
      </c>
      <c r="R44" s="306">
        <f t="shared" si="1"/>
        <v>1425368</v>
      </c>
      <c r="S44" s="5"/>
      <c r="T44" s="5"/>
      <c r="U44" s="5"/>
      <c r="V44" s="25"/>
      <c r="W44" s="25"/>
    </row>
    <row r="45" spans="1:23" ht="11.25" customHeight="1">
      <c r="A45" s="147"/>
      <c r="B45" s="591"/>
      <c r="C45" s="605"/>
      <c r="D45" s="602"/>
      <c r="E45" s="620"/>
      <c r="F45" s="194" t="s">
        <v>196</v>
      </c>
      <c r="G45" s="317">
        <v>0</v>
      </c>
      <c r="H45" s="318">
        <v>0</v>
      </c>
      <c r="I45" s="318">
        <v>0</v>
      </c>
      <c r="J45" s="318">
        <v>0</v>
      </c>
      <c r="K45" s="318">
        <v>0</v>
      </c>
      <c r="L45" s="318">
        <v>0</v>
      </c>
      <c r="M45" s="318">
        <v>0</v>
      </c>
      <c r="N45" s="318">
        <v>0</v>
      </c>
      <c r="O45" s="318">
        <v>35632</v>
      </c>
      <c r="P45" s="318">
        <v>0</v>
      </c>
      <c r="Q45" s="305">
        <v>0</v>
      </c>
      <c r="R45" s="306">
        <f t="shared" si="1"/>
        <v>35632</v>
      </c>
      <c r="S45" s="5"/>
      <c r="T45" s="5"/>
      <c r="U45" s="5"/>
      <c r="V45" s="25"/>
      <c r="W45" s="25"/>
    </row>
    <row r="46" spans="1:23" ht="11.25" customHeight="1">
      <c r="A46" s="147"/>
      <c r="B46" s="618"/>
      <c r="C46" s="619"/>
      <c r="D46" s="611" t="s">
        <v>197</v>
      </c>
      <c r="E46" s="611"/>
      <c r="F46" s="646"/>
      <c r="G46" s="319">
        <v>4076</v>
      </c>
      <c r="H46" s="320">
        <v>-4076</v>
      </c>
      <c r="I46" s="320">
        <v>2504</v>
      </c>
      <c r="J46" s="320">
        <v>9783</v>
      </c>
      <c r="K46" s="320">
        <v>4945</v>
      </c>
      <c r="L46" s="320">
        <v>-15611</v>
      </c>
      <c r="M46" s="320">
        <v>0</v>
      </c>
      <c r="N46" s="320">
        <v>0</v>
      </c>
      <c r="O46" s="320">
        <v>0</v>
      </c>
      <c r="P46" s="320">
        <v>0</v>
      </c>
      <c r="Q46" s="307">
        <v>0</v>
      </c>
      <c r="R46" s="308">
        <f t="shared" si="1"/>
        <v>1621</v>
      </c>
      <c r="S46" s="8"/>
      <c r="T46" s="8"/>
      <c r="U46" s="5"/>
      <c r="V46" s="25"/>
      <c r="W46" s="25"/>
    </row>
    <row r="47" spans="1:23" ht="11.25" customHeight="1">
      <c r="A47" s="147"/>
      <c r="B47" s="612" t="s">
        <v>216</v>
      </c>
      <c r="C47" s="596"/>
      <c r="D47" s="595" t="s">
        <v>4</v>
      </c>
      <c r="E47" s="595"/>
      <c r="F47" s="592"/>
      <c r="G47" s="313">
        <v>2407756</v>
      </c>
      <c r="H47" s="314">
        <v>2256966</v>
      </c>
      <c r="I47" s="314">
        <v>176795</v>
      </c>
      <c r="J47" s="314">
        <v>5583719</v>
      </c>
      <c r="K47" s="314">
        <v>109442</v>
      </c>
      <c r="L47" s="314">
        <v>1285901</v>
      </c>
      <c r="M47" s="314">
        <v>971364</v>
      </c>
      <c r="N47" s="314">
        <v>154405</v>
      </c>
      <c r="O47" s="314">
        <v>3888354</v>
      </c>
      <c r="P47" s="314">
        <v>367150</v>
      </c>
      <c r="Q47" s="301">
        <v>40378</v>
      </c>
      <c r="R47" s="302">
        <f t="shared" si="1"/>
        <v>17242230</v>
      </c>
      <c r="S47" s="5"/>
      <c r="T47" s="5"/>
      <c r="U47" s="5"/>
      <c r="V47" s="25"/>
      <c r="W47" s="25"/>
    </row>
    <row r="48" spans="1:23" ht="11.25" customHeight="1">
      <c r="A48" s="147"/>
      <c r="B48" s="597"/>
      <c r="C48" s="598"/>
      <c r="D48" s="603"/>
      <c r="E48" s="620"/>
      <c r="F48" s="194" t="s">
        <v>194</v>
      </c>
      <c r="G48" s="317">
        <v>1061799</v>
      </c>
      <c r="H48" s="318">
        <v>242763</v>
      </c>
      <c r="I48" s="318">
        <v>0</v>
      </c>
      <c r="J48" s="318">
        <v>0</v>
      </c>
      <c r="K48" s="318">
        <v>0</v>
      </c>
      <c r="L48" s="318">
        <v>812982</v>
      </c>
      <c r="M48" s="318">
        <v>0</v>
      </c>
      <c r="N48" s="318">
        <v>78736</v>
      </c>
      <c r="O48" s="318">
        <v>578250</v>
      </c>
      <c r="P48" s="318">
        <v>0</v>
      </c>
      <c r="Q48" s="305">
        <v>0</v>
      </c>
      <c r="R48" s="306">
        <f t="shared" si="1"/>
        <v>2774530</v>
      </c>
      <c r="S48" s="5"/>
      <c r="T48" s="5"/>
      <c r="U48" s="5"/>
      <c r="V48" s="25"/>
      <c r="W48" s="25"/>
    </row>
    <row r="49" spans="1:23" ht="11.25" customHeight="1">
      <c r="A49" s="147"/>
      <c r="B49" s="597"/>
      <c r="C49" s="598"/>
      <c r="D49" s="595" t="s">
        <v>195</v>
      </c>
      <c r="E49" s="595"/>
      <c r="F49" s="592"/>
      <c r="G49" s="317">
        <v>2420000</v>
      </c>
      <c r="H49" s="318">
        <v>2347052</v>
      </c>
      <c r="I49" s="318">
        <v>155007</v>
      </c>
      <c r="J49" s="318">
        <v>5517122</v>
      </c>
      <c r="K49" s="318">
        <v>91097</v>
      </c>
      <c r="L49" s="318">
        <v>1165152</v>
      </c>
      <c r="M49" s="318">
        <v>971364</v>
      </c>
      <c r="N49" s="318">
        <v>154405</v>
      </c>
      <c r="O49" s="318">
        <v>3888354</v>
      </c>
      <c r="P49" s="318">
        <v>367150</v>
      </c>
      <c r="Q49" s="305">
        <v>40378</v>
      </c>
      <c r="R49" s="306">
        <f t="shared" si="1"/>
        <v>17117081</v>
      </c>
      <c r="S49" s="5"/>
      <c r="T49" s="5"/>
      <c r="U49" s="5"/>
      <c r="V49" s="25"/>
      <c r="W49" s="25"/>
    </row>
    <row r="50" spans="1:23" ht="11.25" customHeight="1">
      <c r="A50" s="147"/>
      <c r="B50" s="597"/>
      <c r="C50" s="598"/>
      <c r="D50" s="603"/>
      <c r="E50" s="603"/>
      <c r="F50" s="194" t="s">
        <v>196</v>
      </c>
      <c r="G50" s="317">
        <v>0</v>
      </c>
      <c r="H50" s="318">
        <v>0</v>
      </c>
      <c r="I50" s="318">
        <v>0</v>
      </c>
      <c r="J50" s="318">
        <v>0</v>
      </c>
      <c r="K50" s="318">
        <v>0</v>
      </c>
      <c r="L50" s="318">
        <v>0</v>
      </c>
      <c r="M50" s="318">
        <v>500</v>
      </c>
      <c r="N50" s="318">
        <v>5896</v>
      </c>
      <c r="O50" s="318">
        <v>585158</v>
      </c>
      <c r="P50" s="318">
        <v>0</v>
      </c>
      <c r="Q50" s="305">
        <v>0</v>
      </c>
      <c r="R50" s="306">
        <f t="shared" si="1"/>
        <v>591554</v>
      </c>
      <c r="S50" s="5"/>
      <c r="T50" s="5"/>
      <c r="U50" s="5"/>
      <c r="V50" s="25"/>
      <c r="W50" s="25"/>
    </row>
    <row r="51" spans="1:23" ht="11.25" customHeight="1">
      <c r="A51" s="147"/>
      <c r="B51" s="618"/>
      <c r="C51" s="619"/>
      <c r="D51" s="634" t="s">
        <v>197</v>
      </c>
      <c r="E51" s="634"/>
      <c r="F51" s="635"/>
      <c r="G51" s="319">
        <v>-12244</v>
      </c>
      <c r="H51" s="320">
        <v>-90086</v>
      </c>
      <c r="I51" s="320">
        <v>21788</v>
      </c>
      <c r="J51" s="320">
        <v>66597</v>
      </c>
      <c r="K51" s="320">
        <v>18345</v>
      </c>
      <c r="L51" s="320">
        <v>120749</v>
      </c>
      <c r="M51" s="320">
        <v>0</v>
      </c>
      <c r="N51" s="320">
        <v>0</v>
      </c>
      <c r="O51" s="320">
        <v>0</v>
      </c>
      <c r="P51" s="320">
        <v>0</v>
      </c>
      <c r="Q51" s="307">
        <v>0</v>
      </c>
      <c r="R51" s="308">
        <f t="shared" si="1"/>
        <v>125149</v>
      </c>
      <c r="S51" s="8"/>
      <c r="T51" s="8"/>
      <c r="U51" s="5"/>
      <c r="V51" s="25"/>
      <c r="W51" s="25"/>
    </row>
    <row r="52" spans="1:23" ht="11.25" customHeight="1">
      <c r="A52" s="147"/>
      <c r="B52" s="636" t="s">
        <v>198</v>
      </c>
      <c r="C52" s="590"/>
      <c r="D52" s="415" t="s">
        <v>199</v>
      </c>
      <c r="E52" s="415"/>
      <c r="F52" s="631"/>
      <c r="G52" s="313">
        <v>374</v>
      </c>
      <c r="H52" s="314">
        <v>482</v>
      </c>
      <c r="I52" s="314">
        <v>156</v>
      </c>
      <c r="J52" s="314">
        <v>716</v>
      </c>
      <c r="K52" s="314">
        <v>95</v>
      </c>
      <c r="L52" s="314">
        <v>588</v>
      </c>
      <c r="M52" s="314">
        <v>185</v>
      </c>
      <c r="N52" s="314">
        <v>30</v>
      </c>
      <c r="O52" s="314">
        <v>1711</v>
      </c>
      <c r="P52" s="314">
        <v>51</v>
      </c>
      <c r="Q52" s="301">
        <v>30</v>
      </c>
      <c r="R52" s="302">
        <f t="shared" si="1"/>
        <v>4418</v>
      </c>
      <c r="S52" s="5"/>
      <c r="T52" s="5"/>
      <c r="U52" s="5"/>
      <c r="V52" s="25"/>
      <c r="W52" s="25"/>
    </row>
    <row r="53" spans="1:23" ht="11.25" customHeight="1">
      <c r="A53" s="148"/>
      <c r="B53" s="618"/>
      <c r="C53" s="619"/>
      <c r="D53" s="634" t="s">
        <v>200</v>
      </c>
      <c r="E53" s="634"/>
      <c r="F53" s="635"/>
      <c r="G53" s="321">
        <v>2479</v>
      </c>
      <c r="H53" s="322">
        <v>1466</v>
      </c>
      <c r="I53" s="322">
        <v>1457</v>
      </c>
      <c r="J53" s="322">
        <v>6578</v>
      </c>
      <c r="K53" s="322">
        <v>500</v>
      </c>
      <c r="L53" s="322">
        <v>1151</v>
      </c>
      <c r="M53" s="322">
        <v>2296</v>
      </c>
      <c r="N53" s="322">
        <v>566</v>
      </c>
      <c r="O53" s="322">
        <v>11149</v>
      </c>
      <c r="P53" s="322">
        <v>1430</v>
      </c>
      <c r="Q53" s="309">
        <v>260</v>
      </c>
      <c r="R53" s="310">
        <f t="shared" si="1"/>
        <v>29332</v>
      </c>
      <c r="S53" s="5"/>
      <c r="T53" s="5"/>
      <c r="U53" s="5"/>
      <c r="V53" s="25"/>
      <c r="W53" s="25"/>
    </row>
    <row r="54" spans="1:23" ht="11.25" customHeight="1">
      <c r="A54" s="645" t="s">
        <v>210</v>
      </c>
      <c r="B54" s="411"/>
      <c r="C54" s="411"/>
      <c r="D54" s="411"/>
      <c r="E54" s="14"/>
      <c r="F54" s="149"/>
      <c r="G54" s="392">
        <v>0</v>
      </c>
      <c r="H54" s="393">
        <v>0</v>
      </c>
      <c r="I54" s="393">
        <v>0</v>
      </c>
      <c r="J54" s="393">
        <v>0</v>
      </c>
      <c r="K54" s="393">
        <v>0</v>
      </c>
      <c r="L54" s="393">
        <v>0</v>
      </c>
      <c r="M54" s="393">
        <v>0</v>
      </c>
      <c r="N54" s="393">
        <v>0</v>
      </c>
      <c r="O54" s="393">
        <v>0</v>
      </c>
      <c r="P54" s="393">
        <v>0</v>
      </c>
      <c r="Q54" s="394">
        <v>0</v>
      </c>
      <c r="R54" s="395"/>
      <c r="S54" s="5"/>
      <c r="T54" s="5"/>
      <c r="U54" s="5"/>
      <c r="V54" s="25"/>
      <c r="W54" s="25"/>
    </row>
    <row r="55" spans="1:23" ht="11.25" customHeight="1">
      <c r="A55" s="147"/>
      <c r="B55" s="647" t="s">
        <v>217</v>
      </c>
      <c r="C55" s="648"/>
      <c r="D55" s="411" t="s">
        <v>4</v>
      </c>
      <c r="E55" s="411"/>
      <c r="F55" s="412"/>
      <c r="G55" s="313">
        <v>59487</v>
      </c>
      <c r="H55" s="314">
        <v>114759</v>
      </c>
      <c r="I55" s="314">
        <v>8713</v>
      </c>
      <c r="J55" s="314">
        <v>180285</v>
      </c>
      <c r="K55" s="314">
        <v>5769</v>
      </c>
      <c r="L55" s="314">
        <v>803126</v>
      </c>
      <c r="M55" s="314">
        <v>19708</v>
      </c>
      <c r="N55" s="314">
        <v>1620</v>
      </c>
      <c r="O55" s="314">
        <v>159871</v>
      </c>
      <c r="P55" s="314">
        <v>4644</v>
      </c>
      <c r="Q55" s="301">
        <v>783</v>
      </c>
      <c r="R55" s="302">
        <f aca="true" t="shared" si="2" ref="R55:R66">SUM(G55:Q55)</f>
        <v>1358765</v>
      </c>
      <c r="S55" s="5"/>
      <c r="T55" s="5"/>
      <c r="U55" s="5"/>
      <c r="V55" s="25"/>
      <c r="W55" s="25"/>
    </row>
    <row r="56" spans="1:23" ht="11.25" customHeight="1">
      <c r="A56" s="147"/>
      <c r="B56" s="608"/>
      <c r="C56" s="649"/>
      <c r="D56" s="603"/>
      <c r="E56" s="603"/>
      <c r="F56" s="194" t="s">
        <v>194</v>
      </c>
      <c r="G56" s="317">
        <v>19103</v>
      </c>
      <c r="H56" s="318">
        <v>54797</v>
      </c>
      <c r="I56" s="318">
        <v>0</v>
      </c>
      <c r="J56" s="318">
        <v>100690</v>
      </c>
      <c r="K56" s="318">
        <v>0</v>
      </c>
      <c r="L56" s="318">
        <v>732510</v>
      </c>
      <c r="M56" s="318">
        <v>0</v>
      </c>
      <c r="N56" s="318">
        <v>0</v>
      </c>
      <c r="O56" s="318">
        <v>143265</v>
      </c>
      <c r="P56" s="318">
        <v>0</v>
      </c>
      <c r="Q56" s="305">
        <v>0</v>
      </c>
      <c r="R56" s="306">
        <f t="shared" si="2"/>
        <v>1050365</v>
      </c>
      <c r="S56" s="5"/>
      <c r="T56" s="5"/>
      <c r="U56" s="5"/>
      <c r="V56" s="25"/>
      <c r="W56" s="25"/>
    </row>
    <row r="57" spans="1:23" ht="11.25" customHeight="1">
      <c r="A57" s="147"/>
      <c r="B57" s="608"/>
      <c r="C57" s="649"/>
      <c r="D57" s="413" t="s">
        <v>195</v>
      </c>
      <c r="E57" s="413"/>
      <c r="F57" s="594"/>
      <c r="G57" s="317">
        <v>50993</v>
      </c>
      <c r="H57" s="318">
        <v>127557</v>
      </c>
      <c r="I57" s="318">
        <v>5623</v>
      </c>
      <c r="J57" s="318">
        <v>169190</v>
      </c>
      <c r="K57" s="318">
        <v>572</v>
      </c>
      <c r="L57" s="318">
        <v>822466</v>
      </c>
      <c r="M57" s="318">
        <v>4419</v>
      </c>
      <c r="N57" s="318">
        <v>1621</v>
      </c>
      <c r="O57" s="318">
        <v>151315</v>
      </c>
      <c r="P57" s="318">
        <v>11356</v>
      </c>
      <c r="Q57" s="305">
        <v>688</v>
      </c>
      <c r="R57" s="306">
        <f t="shared" si="2"/>
        <v>1345800</v>
      </c>
      <c r="S57" s="5"/>
      <c r="T57" s="5"/>
      <c r="U57" s="5"/>
      <c r="V57" s="25"/>
      <c r="W57" s="25"/>
    </row>
    <row r="58" spans="1:23" ht="11.25" customHeight="1">
      <c r="A58" s="147"/>
      <c r="B58" s="608"/>
      <c r="C58" s="649"/>
      <c r="D58" s="602"/>
      <c r="E58" s="620"/>
      <c r="F58" s="194" t="s">
        <v>196</v>
      </c>
      <c r="G58" s="317">
        <v>0</v>
      </c>
      <c r="H58" s="318">
        <v>0</v>
      </c>
      <c r="I58" s="318">
        <v>0</v>
      </c>
      <c r="J58" s="318">
        <v>0</v>
      </c>
      <c r="K58" s="318">
        <v>0</v>
      </c>
      <c r="L58" s="318">
        <v>0</v>
      </c>
      <c r="M58" s="318">
        <v>0</v>
      </c>
      <c r="N58" s="318">
        <v>0</v>
      </c>
      <c r="O58" s="318">
        <v>0</v>
      </c>
      <c r="P58" s="318">
        <v>0</v>
      </c>
      <c r="Q58" s="305">
        <v>0</v>
      </c>
      <c r="R58" s="306">
        <f t="shared" si="2"/>
        <v>0</v>
      </c>
      <c r="S58" s="5"/>
      <c r="T58" s="5"/>
      <c r="U58" s="5"/>
      <c r="V58" s="25"/>
      <c r="W58" s="25"/>
    </row>
    <row r="59" spans="1:23" ht="11.25" customHeight="1">
      <c r="A59" s="147"/>
      <c r="B59" s="610"/>
      <c r="C59" s="650"/>
      <c r="D59" s="611" t="s">
        <v>197</v>
      </c>
      <c r="E59" s="611"/>
      <c r="F59" s="646"/>
      <c r="G59" s="319">
        <v>8494</v>
      </c>
      <c r="H59" s="320">
        <v>-12798</v>
      </c>
      <c r="I59" s="320">
        <v>3090</v>
      </c>
      <c r="J59" s="320">
        <v>11095</v>
      </c>
      <c r="K59" s="320">
        <v>5197</v>
      </c>
      <c r="L59" s="320">
        <v>-19340</v>
      </c>
      <c r="M59" s="320">
        <v>15289</v>
      </c>
      <c r="N59" s="320">
        <v>-1</v>
      </c>
      <c r="O59" s="320">
        <v>8556</v>
      </c>
      <c r="P59" s="320">
        <v>-6712</v>
      </c>
      <c r="Q59" s="307">
        <v>95</v>
      </c>
      <c r="R59" s="308">
        <f t="shared" si="2"/>
        <v>12965</v>
      </c>
      <c r="S59" s="8"/>
      <c r="T59" s="5"/>
      <c r="U59" s="5"/>
      <c r="V59" s="25"/>
      <c r="W59" s="25"/>
    </row>
    <row r="60" spans="1:23" ht="11.25" customHeight="1">
      <c r="A60" s="147"/>
      <c r="B60" s="639" t="s">
        <v>216</v>
      </c>
      <c r="C60" s="640"/>
      <c r="D60" s="595" t="s">
        <v>4</v>
      </c>
      <c r="E60" s="595"/>
      <c r="F60" s="592"/>
      <c r="G60" s="313">
        <v>2436764</v>
      </c>
      <c r="H60" s="314">
        <v>2220752</v>
      </c>
      <c r="I60" s="314">
        <v>319663</v>
      </c>
      <c r="J60" s="314">
        <v>5174263</v>
      </c>
      <c r="K60" s="314">
        <v>204504</v>
      </c>
      <c r="L60" s="314">
        <v>1342022</v>
      </c>
      <c r="M60" s="314">
        <v>1402714</v>
      </c>
      <c r="N60" s="314">
        <v>152683</v>
      </c>
      <c r="O60" s="314">
        <v>3640557</v>
      </c>
      <c r="P60" s="314">
        <v>332812</v>
      </c>
      <c r="Q60" s="301">
        <v>37318</v>
      </c>
      <c r="R60" s="302">
        <f t="shared" si="2"/>
        <v>17264052</v>
      </c>
      <c r="S60" s="5"/>
      <c r="T60" s="5"/>
      <c r="U60" s="5"/>
      <c r="V60" s="25"/>
      <c r="W60" s="25"/>
    </row>
    <row r="61" spans="1:23" ht="11.25" customHeight="1">
      <c r="A61" s="147"/>
      <c r="B61" s="641"/>
      <c r="C61" s="642"/>
      <c r="D61" s="603"/>
      <c r="E61" s="620"/>
      <c r="F61" s="194" t="s">
        <v>194</v>
      </c>
      <c r="G61" s="317">
        <v>1207685</v>
      </c>
      <c r="H61" s="318">
        <v>331153</v>
      </c>
      <c r="I61" s="318">
        <v>0</v>
      </c>
      <c r="J61" s="318">
        <v>100690</v>
      </c>
      <c r="K61" s="318">
        <v>0</v>
      </c>
      <c r="L61" s="318">
        <v>815510</v>
      </c>
      <c r="M61" s="318">
        <v>235855</v>
      </c>
      <c r="N61" s="318">
        <v>85814</v>
      </c>
      <c r="O61" s="318">
        <v>1380730</v>
      </c>
      <c r="P61" s="318">
        <v>0</v>
      </c>
      <c r="Q61" s="305">
        <v>0</v>
      </c>
      <c r="R61" s="306">
        <f t="shared" si="2"/>
        <v>4157437</v>
      </c>
      <c r="S61" s="5"/>
      <c r="T61" s="5"/>
      <c r="U61" s="5"/>
      <c r="V61" s="25"/>
      <c r="W61" s="25"/>
    </row>
    <row r="62" spans="1:23" ht="11.25" customHeight="1">
      <c r="A62" s="147"/>
      <c r="B62" s="641"/>
      <c r="C62" s="642"/>
      <c r="D62" s="595" t="s">
        <v>195</v>
      </c>
      <c r="E62" s="595"/>
      <c r="F62" s="592"/>
      <c r="G62" s="317">
        <v>2385086</v>
      </c>
      <c r="H62" s="318">
        <v>2244425</v>
      </c>
      <c r="I62" s="318">
        <v>141895</v>
      </c>
      <c r="J62" s="318">
        <v>5528348</v>
      </c>
      <c r="K62" s="318">
        <v>96819</v>
      </c>
      <c r="L62" s="318">
        <v>1201209</v>
      </c>
      <c r="M62" s="318">
        <v>1062701</v>
      </c>
      <c r="N62" s="318">
        <v>149300</v>
      </c>
      <c r="O62" s="318">
        <v>3595186</v>
      </c>
      <c r="P62" s="318">
        <v>366646</v>
      </c>
      <c r="Q62" s="305">
        <v>39421</v>
      </c>
      <c r="R62" s="306">
        <f t="shared" si="2"/>
        <v>16811036</v>
      </c>
      <c r="S62" s="5"/>
      <c r="T62" s="5"/>
      <c r="U62" s="5"/>
      <c r="V62" s="25"/>
      <c r="W62" s="25"/>
    </row>
    <row r="63" spans="1:23" ht="11.25" customHeight="1">
      <c r="A63" s="147"/>
      <c r="B63" s="641"/>
      <c r="C63" s="642"/>
      <c r="D63" s="603"/>
      <c r="E63" s="603"/>
      <c r="F63" s="194" t="s">
        <v>196</v>
      </c>
      <c r="G63" s="317">
        <v>0</v>
      </c>
      <c r="H63" s="318">
        <v>0</v>
      </c>
      <c r="I63" s="318">
        <v>0</v>
      </c>
      <c r="J63" s="318">
        <v>120061</v>
      </c>
      <c r="K63" s="318">
        <v>0</v>
      </c>
      <c r="L63" s="318">
        <v>0</v>
      </c>
      <c r="M63" s="318">
        <v>0</v>
      </c>
      <c r="N63" s="318">
        <v>5721</v>
      </c>
      <c r="O63" s="318">
        <v>0</v>
      </c>
      <c r="P63" s="318">
        <v>0</v>
      </c>
      <c r="Q63" s="305">
        <v>0</v>
      </c>
      <c r="R63" s="306">
        <f t="shared" si="2"/>
        <v>125782</v>
      </c>
      <c r="S63" s="5"/>
      <c r="T63" s="5"/>
      <c r="U63" s="5"/>
      <c r="V63" s="25"/>
      <c r="W63" s="25"/>
    </row>
    <row r="64" spans="1:23" ht="11.25" customHeight="1">
      <c r="A64" s="147"/>
      <c r="B64" s="643"/>
      <c r="C64" s="644"/>
      <c r="D64" s="634" t="s">
        <v>197</v>
      </c>
      <c r="E64" s="634"/>
      <c r="F64" s="635"/>
      <c r="G64" s="319">
        <v>51678</v>
      </c>
      <c r="H64" s="320">
        <v>-23673</v>
      </c>
      <c r="I64" s="320">
        <v>177768</v>
      </c>
      <c r="J64" s="320">
        <v>-354085</v>
      </c>
      <c r="K64" s="320">
        <v>107685</v>
      </c>
      <c r="L64" s="320">
        <v>140813</v>
      </c>
      <c r="M64" s="320">
        <v>340013</v>
      </c>
      <c r="N64" s="320">
        <v>3383</v>
      </c>
      <c r="O64" s="320">
        <v>45371</v>
      </c>
      <c r="P64" s="320">
        <v>-33834</v>
      </c>
      <c r="Q64" s="307">
        <v>-2103</v>
      </c>
      <c r="R64" s="308">
        <f t="shared" si="2"/>
        <v>453016</v>
      </c>
      <c r="S64" s="8"/>
      <c r="T64" s="8"/>
      <c r="U64" s="5"/>
      <c r="V64" s="25"/>
      <c r="W64" s="25"/>
    </row>
    <row r="65" spans="1:23" ht="11.25" customHeight="1">
      <c r="A65" s="147"/>
      <c r="B65" s="636" t="s">
        <v>198</v>
      </c>
      <c r="C65" s="590"/>
      <c r="D65" s="415" t="s">
        <v>199</v>
      </c>
      <c r="E65" s="415"/>
      <c r="F65" s="631"/>
      <c r="G65" s="315">
        <v>261</v>
      </c>
      <c r="H65" s="316">
        <v>361</v>
      </c>
      <c r="I65" s="316">
        <v>153</v>
      </c>
      <c r="J65" s="316">
        <v>340</v>
      </c>
      <c r="K65" s="316">
        <v>60</v>
      </c>
      <c r="L65" s="316">
        <v>380</v>
      </c>
      <c r="M65" s="316">
        <v>185</v>
      </c>
      <c r="N65" s="316">
        <v>27</v>
      </c>
      <c r="O65" s="316">
        <v>954</v>
      </c>
      <c r="P65" s="316">
        <v>109</v>
      </c>
      <c r="Q65" s="303">
        <v>12</v>
      </c>
      <c r="R65" s="304">
        <f t="shared" si="2"/>
        <v>2842</v>
      </c>
      <c r="S65" s="5"/>
      <c r="T65" s="5"/>
      <c r="U65" s="5"/>
      <c r="V65" s="25"/>
      <c r="W65" s="25"/>
    </row>
    <row r="66" spans="1:23" ht="11.25" customHeight="1" thickBot="1">
      <c r="A66" s="183"/>
      <c r="B66" s="637"/>
      <c r="C66" s="638"/>
      <c r="D66" s="632" t="s">
        <v>200</v>
      </c>
      <c r="E66" s="627"/>
      <c r="F66" s="633"/>
      <c r="G66" s="323">
        <v>2450</v>
      </c>
      <c r="H66" s="324">
        <v>1619</v>
      </c>
      <c r="I66" s="324">
        <v>1429</v>
      </c>
      <c r="J66" s="324">
        <v>6102</v>
      </c>
      <c r="K66" s="324">
        <v>538</v>
      </c>
      <c r="L66" s="324">
        <v>1090</v>
      </c>
      <c r="M66" s="324">
        <v>2258</v>
      </c>
      <c r="N66" s="324">
        <v>482</v>
      </c>
      <c r="O66" s="324">
        <v>8054</v>
      </c>
      <c r="P66" s="324">
        <v>2252</v>
      </c>
      <c r="Q66" s="311">
        <v>231</v>
      </c>
      <c r="R66" s="312">
        <f t="shared" si="2"/>
        <v>26505</v>
      </c>
      <c r="S66" s="5"/>
      <c r="T66" s="5"/>
      <c r="U66" s="5"/>
      <c r="V66" s="25"/>
      <c r="W66" s="25"/>
    </row>
    <row r="67" spans="1:23" ht="11.25" customHeight="1">
      <c r="A67" s="599" t="s">
        <v>201</v>
      </c>
      <c r="B67" s="595"/>
      <c r="C67" s="595"/>
      <c r="D67" s="595"/>
      <c r="E67" s="595"/>
      <c r="F67" s="592"/>
      <c r="G67" s="396"/>
      <c r="H67" s="397"/>
      <c r="I67" s="397"/>
      <c r="J67" s="397"/>
      <c r="K67" s="397"/>
      <c r="L67" s="397"/>
      <c r="M67" s="397"/>
      <c r="N67" s="397"/>
      <c r="O67" s="397"/>
      <c r="P67" s="397"/>
      <c r="Q67" s="398"/>
      <c r="R67" s="399"/>
      <c r="S67" s="5"/>
      <c r="T67" s="5"/>
      <c r="U67" s="5"/>
      <c r="V67" s="25"/>
      <c r="W67" s="25"/>
    </row>
    <row r="68" spans="1:23" ht="11.25" customHeight="1">
      <c r="A68" s="147"/>
      <c r="B68" s="414" t="s">
        <v>202</v>
      </c>
      <c r="C68" s="415"/>
      <c r="D68" s="415"/>
      <c r="E68" s="199"/>
      <c r="F68" s="200"/>
      <c r="G68" s="211">
        <v>32933</v>
      </c>
      <c r="H68" s="212">
        <v>36839</v>
      </c>
      <c r="I68" s="212">
        <v>26654</v>
      </c>
      <c r="J68" s="212">
        <v>31107</v>
      </c>
      <c r="K68" s="212"/>
      <c r="L68" s="212">
        <v>35705</v>
      </c>
      <c r="M68" s="212">
        <v>28611</v>
      </c>
      <c r="N68" s="212"/>
      <c r="O68" s="212">
        <v>33390</v>
      </c>
      <c r="P68" s="212">
        <v>33390</v>
      </c>
      <c r="Q68" s="213">
        <v>33543</v>
      </c>
      <c r="R68" s="400"/>
      <c r="S68" s="5"/>
      <c r="T68" s="5"/>
      <c r="U68" s="5"/>
      <c r="V68" s="25"/>
      <c r="W68" s="25"/>
    </row>
    <row r="69" spans="1:23" ht="11.25" customHeight="1">
      <c r="A69" s="147"/>
      <c r="B69" s="608" t="s">
        <v>203</v>
      </c>
      <c r="C69" s="609"/>
      <c r="D69" s="609"/>
      <c r="E69" s="133"/>
      <c r="F69" s="150"/>
      <c r="G69" s="174" t="s">
        <v>208</v>
      </c>
      <c r="H69" s="136" t="s">
        <v>208</v>
      </c>
      <c r="I69" s="136" t="s">
        <v>86</v>
      </c>
      <c r="J69" s="136" t="s">
        <v>86</v>
      </c>
      <c r="K69" s="136"/>
      <c r="L69" s="136" t="s">
        <v>86</v>
      </c>
      <c r="M69" s="136" t="s">
        <v>86</v>
      </c>
      <c r="N69" s="134"/>
      <c r="O69" s="136" t="s">
        <v>86</v>
      </c>
      <c r="P69" s="136" t="s">
        <v>86</v>
      </c>
      <c r="Q69" s="175" t="s">
        <v>86</v>
      </c>
      <c r="R69" s="380"/>
      <c r="S69" s="5"/>
      <c r="T69" s="5"/>
      <c r="U69" s="5"/>
      <c r="V69" s="25"/>
      <c r="W69" s="25"/>
    </row>
    <row r="70" spans="1:23" ht="11.25" customHeight="1" thickBot="1">
      <c r="A70" s="183"/>
      <c r="B70" s="416" t="s">
        <v>204</v>
      </c>
      <c r="C70" s="627"/>
      <c r="D70" s="627"/>
      <c r="E70" s="153"/>
      <c r="F70" s="154"/>
      <c r="G70" s="190">
        <v>10482</v>
      </c>
      <c r="H70" s="191">
        <v>15697</v>
      </c>
      <c r="I70" s="191">
        <v>1559</v>
      </c>
      <c r="J70" s="191">
        <v>30251</v>
      </c>
      <c r="K70" s="191">
        <v>0</v>
      </c>
      <c r="L70" s="191">
        <v>27981</v>
      </c>
      <c r="M70" s="191">
        <v>2163</v>
      </c>
      <c r="N70" s="191">
        <v>0</v>
      </c>
      <c r="O70" s="191">
        <v>556</v>
      </c>
      <c r="P70" s="191">
        <v>44</v>
      </c>
      <c r="Q70" s="192">
        <v>260</v>
      </c>
      <c r="R70" s="193">
        <f>SUM(G70:Q70)</f>
        <v>88993</v>
      </c>
      <c r="S70" s="5"/>
      <c r="T70" s="5"/>
      <c r="U70" s="5"/>
      <c r="V70" s="25"/>
      <c r="W70" s="25"/>
    </row>
    <row r="71" spans="1:23" ht="11.25" customHeight="1">
      <c r="A71" s="606" t="s">
        <v>218</v>
      </c>
      <c r="B71" s="628" t="s">
        <v>205</v>
      </c>
      <c r="C71" s="629"/>
      <c r="D71" s="629"/>
      <c r="E71" s="629"/>
      <c r="F71" s="630"/>
      <c r="G71" s="12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7">
        <v>0</v>
      </c>
      <c r="R71" s="198">
        <f>SUM(G71:Q71)</f>
        <v>0</v>
      </c>
      <c r="S71" s="5"/>
      <c r="T71" s="5"/>
      <c r="U71" s="5"/>
      <c r="V71" s="25"/>
      <c r="W71" s="25"/>
    </row>
    <row r="72" spans="1:23" ht="11.25" customHeight="1">
      <c r="A72" s="606"/>
      <c r="B72" s="608" t="s">
        <v>206</v>
      </c>
      <c r="C72" s="609"/>
      <c r="D72" s="609"/>
      <c r="E72" s="609"/>
      <c r="F72" s="594"/>
      <c r="G72" s="116">
        <v>0</v>
      </c>
      <c r="H72" s="134">
        <v>0</v>
      </c>
      <c r="I72" s="134">
        <v>0</v>
      </c>
      <c r="J72" s="134">
        <v>0</v>
      </c>
      <c r="K72" s="134">
        <v>0</v>
      </c>
      <c r="L72" s="134">
        <v>0</v>
      </c>
      <c r="M72" s="134">
        <v>0</v>
      </c>
      <c r="N72" s="134">
        <v>0</v>
      </c>
      <c r="O72" s="134">
        <v>0</v>
      </c>
      <c r="P72" s="134">
        <v>0</v>
      </c>
      <c r="Q72" s="177">
        <v>0</v>
      </c>
      <c r="R72" s="167">
        <f>SUM(G72:Q72)</f>
        <v>0</v>
      </c>
      <c r="S72" s="5"/>
      <c r="T72" s="5"/>
      <c r="U72" s="5"/>
      <c r="V72" s="25"/>
      <c r="W72" s="25"/>
    </row>
    <row r="73" spans="1:23" ht="11.25" customHeight="1" thickBot="1">
      <c r="A73" s="607"/>
      <c r="B73" s="296" t="s">
        <v>207</v>
      </c>
      <c r="C73" s="153"/>
      <c r="D73" s="153"/>
      <c r="E73" s="153"/>
      <c r="F73" s="154"/>
      <c r="G73" s="178">
        <v>0</v>
      </c>
      <c r="H73" s="179">
        <v>0</v>
      </c>
      <c r="I73" s="179">
        <v>0</v>
      </c>
      <c r="J73" s="179">
        <v>0</v>
      </c>
      <c r="K73" s="179">
        <v>0</v>
      </c>
      <c r="L73" s="179">
        <v>0</v>
      </c>
      <c r="M73" s="179">
        <v>0</v>
      </c>
      <c r="N73" s="179">
        <v>0</v>
      </c>
      <c r="O73" s="179">
        <v>0</v>
      </c>
      <c r="P73" s="179">
        <v>0</v>
      </c>
      <c r="Q73" s="180">
        <v>0</v>
      </c>
      <c r="R73" s="168">
        <f>SUM(G73:Q73)</f>
        <v>0</v>
      </c>
      <c r="S73" s="8"/>
      <c r="T73" s="5"/>
      <c r="U73" s="5"/>
      <c r="V73" s="25"/>
      <c r="W73" s="25"/>
    </row>
    <row r="75" spans="7:18" ht="11.25" customHeight="1">
      <c r="G75" s="6">
        <f aca="true" t="shared" si="3" ref="G75:R75">G16-SUM(G23:G26)</f>
        <v>0</v>
      </c>
      <c r="H75" s="6">
        <f t="shared" si="3"/>
        <v>0</v>
      </c>
      <c r="I75" s="6">
        <f t="shared" si="3"/>
        <v>0</v>
      </c>
      <c r="J75" s="6">
        <f t="shared" si="3"/>
        <v>0</v>
      </c>
      <c r="K75" s="6">
        <f t="shared" si="3"/>
        <v>0</v>
      </c>
      <c r="L75" s="6">
        <f t="shared" si="3"/>
        <v>0</v>
      </c>
      <c r="M75" s="6">
        <f t="shared" si="3"/>
        <v>0</v>
      </c>
      <c r="N75" s="6">
        <f t="shared" si="3"/>
        <v>0</v>
      </c>
      <c r="O75" s="6">
        <f t="shared" si="3"/>
        <v>0</v>
      </c>
      <c r="P75" s="6">
        <f t="shared" si="3"/>
        <v>0</v>
      </c>
      <c r="Q75" s="6">
        <f t="shared" si="3"/>
        <v>0</v>
      </c>
      <c r="R75" s="6">
        <f t="shared" si="3"/>
        <v>0</v>
      </c>
    </row>
  </sheetData>
  <mergeCells count="88">
    <mergeCell ref="O4:Q4"/>
    <mergeCell ref="O5:Q5"/>
    <mergeCell ref="G4:H4"/>
    <mergeCell ref="G5:H5"/>
    <mergeCell ref="I5:L5"/>
    <mergeCell ref="I4:L4"/>
    <mergeCell ref="D20:F20"/>
    <mergeCell ref="D21:F21"/>
    <mergeCell ref="A7:F7"/>
    <mergeCell ref="B11:F11"/>
    <mergeCell ref="B12:F12"/>
    <mergeCell ref="D9:F9"/>
    <mergeCell ref="D10:F10"/>
    <mergeCell ref="B8:C8"/>
    <mergeCell ref="B17:C21"/>
    <mergeCell ref="B16:C16"/>
    <mergeCell ref="A22:D22"/>
    <mergeCell ref="B23:D23"/>
    <mergeCell ref="B24:D24"/>
    <mergeCell ref="B25:D25"/>
    <mergeCell ref="A27:F27"/>
    <mergeCell ref="A28:D28"/>
    <mergeCell ref="B29:D29"/>
    <mergeCell ref="B30:F30"/>
    <mergeCell ref="A33:F33"/>
    <mergeCell ref="D34:F34"/>
    <mergeCell ref="D35:F35"/>
    <mergeCell ref="B35:C36"/>
    <mergeCell ref="B34:C34"/>
    <mergeCell ref="A41:F41"/>
    <mergeCell ref="D36:F36"/>
    <mergeCell ref="D37:F37"/>
    <mergeCell ref="D38:F38"/>
    <mergeCell ref="D39:F39"/>
    <mergeCell ref="B40:F40"/>
    <mergeCell ref="D51:F51"/>
    <mergeCell ref="D50:E50"/>
    <mergeCell ref="D42:F42"/>
    <mergeCell ref="D44:F44"/>
    <mergeCell ref="D46:F46"/>
    <mergeCell ref="D45:E45"/>
    <mergeCell ref="D48:E48"/>
    <mergeCell ref="D52:F52"/>
    <mergeCell ref="D53:F53"/>
    <mergeCell ref="A54:D54"/>
    <mergeCell ref="D59:F59"/>
    <mergeCell ref="D56:E56"/>
    <mergeCell ref="D58:E58"/>
    <mergeCell ref="B55:C59"/>
    <mergeCell ref="B52:C52"/>
    <mergeCell ref="B53:C53"/>
    <mergeCell ref="D66:F66"/>
    <mergeCell ref="A67:F67"/>
    <mergeCell ref="D60:F60"/>
    <mergeCell ref="D62:F62"/>
    <mergeCell ref="D64:F64"/>
    <mergeCell ref="B65:C65"/>
    <mergeCell ref="B66:C66"/>
    <mergeCell ref="B60:C64"/>
    <mergeCell ref="D63:E63"/>
    <mergeCell ref="A1:L1"/>
    <mergeCell ref="B72:F72"/>
    <mergeCell ref="D55:F55"/>
    <mergeCell ref="D57:F57"/>
    <mergeCell ref="B68:D68"/>
    <mergeCell ref="B70:D70"/>
    <mergeCell ref="B71:F71"/>
    <mergeCell ref="D65:F65"/>
    <mergeCell ref="B26:C26"/>
    <mergeCell ref="D43:E43"/>
    <mergeCell ref="B47:C50"/>
    <mergeCell ref="B42:C46"/>
    <mergeCell ref="D47:F47"/>
    <mergeCell ref="D49:F49"/>
    <mergeCell ref="D18:E19"/>
    <mergeCell ref="D17:E17"/>
    <mergeCell ref="B14:C14"/>
    <mergeCell ref="A15:D15"/>
    <mergeCell ref="B13:C13"/>
    <mergeCell ref="B10:C10"/>
    <mergeCell ref="B9:C9"/>
    <mergeCell ref="A71:A73"/>
    <mergeCell ref="B31:D31"/>
    <mergeCell ref="B32:D32"/>
    <mergeCell ref="B69:D69"/>
    <mergeCell ref="B37:C39"/>
    <mergeCell ref="B51:C51"/>
    <mergeCell ref="D61:E61"/>
  </mergeCells>
  <printOptions horizontalCentered="1"/>
  <pageMargins left="0.7874015748031497" right="0.7874015748031497" top="0.35433070866141736" bottom="0.4724409448818898" header="0.3937007874015748" footer="0.5118110236220472"/>
  <pageSetup errors="blank"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N118"/>
  <sheetViews>
    <sheetView showZeros="0" zoomScaleSheetLayoutView="75" workbookViewId="0" topLeftCell="A1">
      <pane xSplit="6" ySplit="3" topLeftCell="G72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95" sqref="A95"/>
    </sheetView>
  </sheetViews>
  <sheetFormatPr defaultColWidth="9.00390625" defaultRowHeight="13.5"/>
  <cols>
    <col min="1" max="1" width="6.625" style="23" customWidth="1"/>
    <col min="2" max="2" width="4.50390625" style="23" customWidth="1"/>
    <col min="3" max="3" width="4.375" style="23" customWidth="1"/>
    <col min="4" max="4" width="4.875" style="23" customWidth="1"/>
    <col min="5" max="5" width="9.00390625" style="23" customWidth="1"/>
    <col min="6" max="6" width="14.875" style="23" customWidth="1"/>
    <col min="7" max="12" width="12.75390625" style="418" customWidth="1"/>
    <col min="13" max="13" width="9.75390625" style="23" customWidth="1"/>
    <col min="14" max="14" width="1.75390625" style="23" customWidth="1"/>
    <col min="15" max="71" width="10.625" style="23" customWidth="1"/>
    <col min="72" max="16384" width="9.00390625" style="23" customWidth="1"/>
  </cols>
  <sheetData>
    <row r="1" spans="1:12" s="432" customFormat="1" ht="18" thickBot="1">
      <c r="A1" s="17" t="s">
        <v>34</v>
      </c>
      <c r="C1" s="433"/>
      <c r="D1" s="433"/>
      <c r="E1" s="433"/>
      <c r="F1" s="433"/>
      <c r="G1" s="434"/>
      <c r="H1" s="434"/>
      <c r="I1" s="434"/>
      <c r="J1" s="434"/>
      <c r="K1" s="434"/>
      <c r="L1" s="435" t="s">
        <v>6</v>
      </c>
    </row>
    <row r="2" spans="1:14" s="432" customFormat="1" ht="13.5">
      <c r="A2" s="436"/>
      <c r="B2" s="437"/>
      <c r="C2" s="437"/>
      <c r="D2" s="437"/>
      <c r="E2" s="437"/>
      <c r="F2" s="438" t="s">
        <v>35</v>
      </c>
      <c r="G2" s="439" t="s">
        <v>36</v>
      </c>
      <c r="H2" s="440" t="s">
        <v>37</v>
      </c>
      <c r="I2" s="440" t="s">
        <v>38</v>
      </c>
      <c r="J2" s="440" t="s">
        <v>39</v>
      </c>
      <c r="K2" s="441" t="s">
        <v>40</v>
      </c>
      <c r="L2" s="668" t="s">
        <v>5</v>
      </c>
      <c r="M2" s="421"/>
      <c r="N2" s="421"/>
    </row>
    <row r="3" spans="1:14" s="432" customFormat="1" ht="14.25" thickBot="1">
      <c r="A3" s="442"/>
      <c r="B3" s="443" t="s">
        <v>41</v>
      </c>
      <c r="C3" s="443"/>
      <c r="D3" s="443"/>
      <c r="E3" s="443"/>
      <c r="F3" s="444"/>
      <c r="G3" s="445" t="s">
        <v>0</v>
      </c>
      <c r="H3" s="446" t="s">
        <v>1</v>
      </c>
      <c r="I3" s="446" t="s">
        <v>2</v>
      </c>
      <c r="J3" s="446" t="s">
        <v>3</v>
      </c>
      <c r="K3" s="447" t="s">
        <v>7</v>
      </c>
      <c r="L3" s="669"/>
      <c r="M3" s="421"/>
      <c r="N3" s="421"/>
    </row>
    <row r="4" spans="1:14" s="432" customFormat="1" ht="13.5">
      <c r="A4" s="448" t="s">
        <v>42</v>
      </c>
      <c r="B4" s="433"/>
      <c r="C4" s="433"/>
      <c r="D4" s="433"/>
      <c r="E4" s="433"/>
      <c r="F4" s="449"/>
      <c r="G4" s="450"/>
      <c r="H4" s="451"/>
      <c r="I4" s="451"/>
      <c r="J4" s="451"/>
      <c r="K4" s="452"/>
      <c r="L4" s="453"/>
      <c r="M4" s="421"/>
      <c r="N4" s="421"/>
    </row>
    <row r="5" spans="1:14" s="434" customFormat="1" ht="13.5">
      <c r="A5" s="454"/>
      <c r="B5" s="455" t="s">
        <v>43</v>
      </c>
      <c r="C5" s="456"/>
      <c r="D5" s="456"/>
      <c r="E5" s="456"/>
      <c r="F5" s="457"/>
      <c r="G5" s="458">
        <v>120380</v>
      </c>
      <c r="H5" s="459">
        <v>997893</v>
      </c>
      <c r="I5" s="459">
        <v>19708</v>
      </c>
      <c r="J5" s="459">
        <v>1620</v>
      </c>
      <c r="K5" s="460">
        <v>35587</v>
      </c>
      <c r="L5" s="461">
        <f>SUM(G5:K5)</f>
        <v>1175188</v>
      </c>
      <c r="M5" s="462"/>
      <c r="N5" s="462"/>
    </row>
    <row r="6" spans="1:14" s="434" customFormat="1" ht="13.5">
      <c r="A6" s="454"/>
      <c r="B6" s="463"/>
      <c r="C6" s="455" t="s">
        <v>44</v>
      </c>
      <c r="D6" s="456"/>
      <c r="E6" s="456"/>
      <c r="F6" s="457"/>
      <c r="G6" s="464">
        <v>100346</v>
      </c>
      <c r="H6" s="465">
        <v>164693</v>
      </c>
      <c r="I6" s="465">
        <v>19708</v>
      </c>
      <c r="J6" s="465">
        <v>1620</v>
      </c>
      <c r="K6" s="455">
        <v>22032</v>
      </c>
      <c r="L6" s="466">
        <f aca="true" t="shared" si="0" ref="L6:L73">SUM(G6:K6)</f>
        <v>308399</v>
      </c>
      <c r="M6" s="462"/>
      <c r="N6" s="462"/>
    </row>
    <row r="7" spans="1:14" s="432" customFormat="1" ht="12" customHeight="1">
      <c r="A7" s="448"/>
      <c r="B7" s="467"/>
      <c r="C7" s="467"/>
      <c r="D7" s="468" t="s">
        <v>45</v>
      </c>
      <c r="E7" s="469"/>
      <c r="F7" s="470"/>
      <c r="G7" s="471">
        <v>100346</v>
      </c>
      <c r="H7" s="472">
        <v>164612</v>
      </c>
      <c r="I7" s="472">
        <v>19706</v>
      </c>
      <c r="J7" s="472">
        <v>1620</v>
      </c>
      <c r="K7" s="473">
        <v>21014</v>
      </c>
      <c r="L7" s="474">
        <f t="shared" si="0"/>
        <v>307298</v>
      </c>
      <c r="M7" s="421"/>
      <c r="N7" s="421"/>
    </row>
    <row r="8" spans="1:14" s="432" customFormat="1" ht="13.5" hidden="1">
      <c r="A8" s="448"/>
      <c r="B8" s="467"/>
      <c r="C8" s="467"/>
      <c r="D8" s="468"/>
      <c r="E8" s="469"/>
      <c r="F8" s="470"/>
      <c r="G8" s="475">
        <v>0</v>
      </c>
      <c r="H8" s="476">
        <v>0</v>
      </c>
      <c r="I8" s="476">
        <v>0</v>
      </c>
      <c r="J8" s="476">
        <v>0</v>
      </c>
      <c r="K8" s="477">
        <v>0</v>
      </c>
      <c r="L8" s="474">
        <f t="shared" si="0"/>
        <v>0</v>
      </c>
      <c r="M8" s="421"/>
      <c r="N8" s="421"/>
    </row>
    <row r="9" spans="1:14" s="432" customFormat="1" ht="13.5">
      <c r="A9" s="448"/>
      <c r="B9" s="467"/>
      <c r="C9" s="467"/>
      <c r="D9" s="468" t="s">
        <v>46</v>
      </c>
      <c r="E9" s="469"/>
      <c r="F9" s="470"/>
      <c r="G9" s="471">
        <v>0</v>
      </c>
      <c r="H9" s="472">
        <v>0</v>
      </c>
      <c r="I9" s="472">
        <v>0</v>
      </c>
      <c r="J9" s="472">
        <v>0</v>
      </c>
      <c r="K9" s="473">
        <v>0</v>
      </c>
      <c r="L9" s="474">
        <f t="shared" si="0"/>
        <v>0</v>
      </c>
      <c r="M9" s="421"/>
      <c r="N9" s="421"/>
    </row>
    <row r="10" spans="1:14" s="432" customFormat="1" ht="13.5">
      <c r="A10" s="448"/>
      <c r="B10" s="467"/>
      <c r="C10" s="478"/>
      <c r="D10" s="479" t="s">
        <v>47</v>
      </c>
      <c r="E10" s="480"/>
      <c r="F10" s="481"/>
      <c r="G10" s="482">
        <v>0</v>
      </c>
      <c r="H10" s="483">
        <v>81</v>
      </c>
      <c r="I10" s="483">
        <v>2</v>
      </c>
      <c r="J10" s="483">
        <v>0</v>
      </c>
      <c r="K10" s="484">
        <v>1018</v>
      </c>
      <c r="L10" s="485">
        <f t="shared" si="0"/>
        <v>1101</v>
      </c>
      <c r="M10" s="421"/>
      <c r="N10" s="421"/>
    </row>
    <row r="11" spans="1:14" s="434" customFormat="1" ht="13.5">
      <c r="A11" s="454"/>
      <c r="B11" s="463"/>
      <c r="C11" s="463" t="s">
        <v>48</v>
      </c>
      <c r="D11" s="486"/>
      <c r="E11" s="486"/>
      <c r="F11" s="487"/>
      <c r="G11" s="464">
        <v>20034</v>
      </c>
      <c r="H11" s="465">
        <v>833200</v>
      </c>
      <c r="I11" s="465">
        <v>0</v>
      </c>
      <c r="J11" s="465">
        <v>0</v>
      </c>
      <c r="K11" s="455">
        <v>13555</v>
      </c>
      <c r="L11" s="466">
        <f t="shared" si="0"/>
        <v>866789</v>
      </c>
      <c r="M11" s="462"/>
      <c r="N11" s="462"/>
    </row>
    <row r="12" spans="1:14" s="432" customFormat="1" ht="13.5">
      <c r="A12" s="448"/>
      <c r="B12" s="467"/>
      <c r="C12" s="467"/>
      <c r="D12" s="468" t="s">
        <v>49</v>
      </c>
      <c r="E12" s="469"/>
      <c r="F12" s="470"/>
      <c r="G12" s="471">
        <v>0</v>
      </c>
      <c r="H12" s="472">
        <v>0</v>
      </c>
      <c r="I12" s="472">
        <v>0</v>
      </c>
      <c r="J12" s="472">
        <v>0</v>
      </c>
      <c r="K12" s="473">
        <v>0</v>
      </c>
      <c r="L12" s="474">
        <f t="shared" si="0"/>
        <v>0</v>
      </c>
      <c r="M12" s="421"/>
      <c r="N12" s="421"/>
    </row>
    <row r="13" spans="1:14" s="432" customFormat="1" ht="13.5">
      <c r="A13" s="448"/>
      <c r="B13" s="467"/>
      <c r="C13" s="467"/>
      <c r="D13" s="468" t="s">
        <v>50</v>
      </c>
      <c r="E13" s="469"/>
      <c r="F13" s="470"/>
      <c r="G13" s="471">
        <v>0</v>
      </c>
      <c r="H13" s="472">
        <v>0</v>
      </c>
      <c r="I13" s="472">
        <v>0</v>
      </c>
      <c r="J13" s="472">
        <v>0</v>
      </c>
      <c r="K13" s="473">
        <v>0</v>
      </c>
      <c r="L13" s="474">
        <f t="shared" si="0"/>
        <v>0</v>
      </c>
      <c r="M13" s="421"/>
      <c r="N13" s="421"/>
    </row>
    <row r="14" spans="1:14" s="432" customFormat="1" ht="13.5">
      <c r="A14" s="448"/>
      <c r="B14" s="467"/>
      <c r="C14" s="467"/>
      <c r="D14" s="468" t="s">
        <v>51</v>
      </c>
      <c r="E14" s="469"/>
      <c r="F14" s="470"/>
      <c r="G14" s="471">
        <v>20034</v>
      </c>
      <c r="H14" s="472">
        <v>833200</v>
      </c>
      <c r="I14" s="472">
        <v>0</v>
      </c>
      <c r="J14" s="472">
        <v>0</v>
      </c>
      <c r="K14" s="473">
        <v>13554</v>
      </c>
      <c r="L14" s="474">
        <f t="shared" si="0"/>
        <v>866788</v>
      </c>
      <c r="M14" s="421"/>
      <c r="N14" s="421"/>
    </row>
    <row r="15" spans="1:14" s="432" customFormat="1" ht="13.5">
      <c r="A15" s="448"/>
      <c r="B15" s="478"/>
      <c r="C15" s="478"/>
      <c r="D15" s="479" t="s">
        <v>52</v>
      </c>
      <c r="E15" s="480"/>
      <c r="F15" s="481"/>
      <c r="G15" s="482">
        <v>0</v>
      </c>
      <c r="H15" s="483">
        <v>0</v>
      </c>
      <c r="I15" s="483">
        <v>0</v>
      </c>
      <c r="J15" s="483">
        <v>0</v>
      </c>
      <c r="K15" s="484">
        <v>1</v>
      </c>
      <c r="L15" s="485">
        <f t="shared" si="0"/>
        <v>1</v>
      </c>
      <c r="M15" s="421"/>
      <c r="N15" s="421"/>
    </row>
    <row r="16" spans="1:14" s="434" customFormat="1" ht="13.5">
      <c r="A16" s="454"/>
      <c r="B16" s="455" t="s">
        <v>53</v>
      </c>
      <c r="C16" s="456"/>
      <c r="D16" s="456"/>
      <c r="E16" s="456"/>
      <c r="F16" s="457"/>
      <c r="G16" s="458">
        <v>64806</v>
      </c>
      <c r="H16" s="459">
        <v>141607</v>
      </c>
      <c r="I16" s="459">
        <v>4419</v>
      </c>
      <c r="J16" s="459">
        <v>1621</v>
      </c>
      <c r="K16" s="460">
        <v>33648</v>
      </c>
      <c r="L16" s="461">
        <f t="shared" si="0"/>
        <v>246101</v>
      </c>
      <c r="M16" s="462"/>
      <c r="N16" s="462"/>
    </row>
    <row r="17" spans="1:14" s="434" customFormat="1" ht="13.5">
      <c r="A17" s="454"/>
      <c r="B17" s="463"/>
      <c r="C17" s="455" t="s">
        <v>54</v>
      </c>
      <c r="D17" s="456"/>
      <c r="E17" s="456"/>
      <c r="F17" s="457"/>
      <c r="G17" s="464">
        <v>40918</v>
      </c>
      <c r="H17" s="465">
        <v>63160</v>
      </c>
      <c r="I17" s="465">
        <v>4419</v>
      </c>
      <c r="J17" s="465">
        <v>83</v>
      </c>
      <c r="K17" s="455">
        <v>25398</v>
      </c>
      <c r="L17" s="466">
        <f t="shared" si="0"/>
        <v>133978</v>
      </c>
      <c r="M17" s="462"/>
      <c r="N17" s="462"/>
    </row>
    <row r="18" spans="1:14" s="432" customFormat="1" ht="13.5">
      <c r="A18" s="448"/>
      <c r="B18" s="467"/>
      <c r="C18" s="467"/>
      <c r="D18" s="468" t="s">
        <v>55</v>
      </c>
      <c r="E18" s="469"/>
      <c r="F18" s="470"/>
      <c r="G18" s="471">
        <v>0</v>
      </c>
      <c r="H18" s="472">
        <v>0</v>
      </c>
      <c r="I18" s="472">
        <v>0</v>
      </c>
      <c r="J18" s="472">
        <v>0</v>
      </c>
      <c r="K18" s="473">
        <v>0</v>
      </c>
      <c r="L18" s="474">
        <f t="shared" si="0"/>
        <v>0</v>
      </c>
      <c r="M18" s="421"/>
      <c r="N18" s="421"/>
    </row>
    <row r="19" spans="1:14" s="432" customFormat="1" ht="13.5">
      <c r="A19" s="448"/>
      <c r="B19" s="467"/>
      <c r="C19" s="467"/>
      <c r="D19" s="468" t="s">
        <v>56</v>
      </c>
      <c r="E19" s="469"/>
      <c r="F19" s="470"/>
      <c r="G19" s="471">
        <v>0</v>
      </c>
      <c r="H19" s="472">
        <v>0</v>
      </c>
      <c r="I19" s="472">
        <v>0</v>
      </c>
      <c r="J19" s="472">
        <v>0</v>
      </c>
      <c r="K19" s="473">
        <v>0</v>
      </c>
      <c r="L19" s="474">
        <f t="shared" si="0"/>
        <v>0</v>
      </c>
      <c r="M19" s="421"/>
      <c r="N19" s="421"/>
    </row>
    <row r="20" spans="1:14" s="432" customFormat="1" ht="13.5">
      <c r="A20" s="448"/>
      <c r="B20" s="467"/>
      <c r="C20" s="478"/>
      <c r="D20" s="479" t="s">
        <v>47</v>
      </c>
      <c r="E20" s="480"/>
      <c r="F20" s="481"/>
      <c r="G20" s="482">
        <v>40918</v>
      </c>
      <c r="H20" s="483">
        <v>63160</v>
      </c>
      <c r="I20" s="483">
        <v>4419</v>
      </c>
      <c r="J20" s="483">
        <v>83</v>
      </c>
      <c r="K20" s="484">
        <v>25398</v>
      </c>
      <c r="L20" s="485">
        <f t="shared" si="0"/>
        <v>133978</v>
      </c>
      <c r="M20" s="421"/>
      <c r="N20" s="421"/>
    </row>
    <row r="21" spans="1:14" s="434" customFormat="1" ht="13.5">
      <c r="A21" s="454"/>
      <c r="B21" s="463"/>
      <c r="C21" s="463" t="s">
        <v>57</v>
      </c>
      <c r="D21" s="486"/>
      <c r="E21" s="486"/>
      <c r="F21" s="487"/>
      <c r="G21" s="464">
        <v>23888</v>
      </c>
      <c r="H21" s="465">
        <v>78447</v>
      </c>
      <c r="I21" s="465">
        <v>0</v>
      </c>
      <c r="J21" s="465">
        <v>1538</v>
      </c>
      <c r="K21" s="455">
        <v>8250</v>
      </c>
      <c r="L21" s="466">
        <f t="shared" si="0"/>
        <v>112123</v>
      </c>
      <c r="M21" s="462"/>
      <c r="N21" s="462"/>
    </row>
    <row r="22" spans="1:14" s="434" customFormat="1" ht="13.5">
      <c r="A22" s="454"/>
      <c r="B22" s="463"/>
      <c r="C22" s="463"/>
      <c r="D22" s="488" t="s">
        <v>58</v>
      </c>
      <c r="E22" s="489"/>
      <c r="F22" s="490"/>
      <c r="G22" s="491">
        <v>20034</v>
      </c>
      <c r="H22" s="492">
        <v>72373</v>
      </c>
      <c r="I22" s="492">
        <v>0</v>
      </c>
      <c r="J22" s="492">
        <v>0</v>
      </c>
      <c r="K22" s="493">
        <v>7852</v>
      </c>
      <c r="L22" s="494">
        <f t="shared" si="0"/>
        <v>100259</v>
      </c>
      <c r="M22" s="462"/>
      <c r="N22" s="462"/>
    </row>
    <row r="23" spans="1:14" s="432" customFormat="1" ht="13.5">
      <c r="A23" s="448"/>
      <c r="B23" s="467"/>
      <c r="C23" s="467"/>
      <c r="D23" s="495"/>
      <c r="E23" s="468" t="s">
        <v>59</v>
      </c>
      <c r="F23" s="470"/>
      <c r="G23" s="471">
        <v>20034</v>
      </c>
      <c r="H23" s="472">
        <v>72373</v>
      </c>
      <c r="I23" s="472">
        <v>0</v>
      </c>
      <c r="J23" s="472">
        <v>0</v>
      </c>
      <c r="K23" s="473">
        <v>7852</v>
      </c>
      <c r="L23" s="474">
        <f t="shared" si="0"/>
        <v>100259</v>
      </c>
      <c r="M23" s="421"/>
      <c r="N23" s="421"/>
    </row>
    <row r="24" spans="1:14" s="432" customFormat="1" ht="13.5">
      <c r="A24" s="448"/>
      <c r="B24" s="467"/>
      <c r="C24" s="467"/>
      <c r="D24" s="496"/>
      <c r="E24" s="468" t="s">
        <v>60</v>
      </c>
      <c r="F24" s="470"/>
      <c r="G24" s="471">
        <v>0</v>
      </c>
      <c r="H24" s="472">
        <v>0</v>
      </c>
      <c r="I24" s="472">
        <v>0</v>
      </c>
      <c r="J24" s="472">
        <v>0</v>
      </c>
      <c r="K24" s="473">
        <v>0</v>
      </c>
      <c r="L24" s="474">
        <f t="shared" si="0"/>
        <v>0</v>
      </c>
      <c r="M24" s="421"/>
      <c r="N24" s="421"/>
    </row>
    <row r="25" spans="1:14" s="432" customFormat="1" ht="13.5">
      <c r="A25" s="448"/>
      <c r="B25" s="478"/>
      <c r="C25" s="478"/>
      <c r="D25" s="479" t="s">
        <v>61</v>
      </c>
      <c r="E25" s="480"/>
      <c r="F25" s="481"/>
      <c r="G25" s="482">
        <v>3854</v>
      </c>
      <c r="H25" s="483">
        <v>6074</v>
      </c>
      <c r="I25" s="483">
        <v>0</v>
      </c>
      <c r="J25" s="483">
        <v>1538</v>
      </c>
      <c r="K25" s="484">
        <v>398</v>
      </c>
      <c r="L25" s="485">
        <f t="shared" si="0"/>
        <v>11864</v>
      </c>
      <c r="M25" s="421"/>
      <c r="N25" s="421"/>
    </row>
    <row r="26" spans="1:14" s="434" customFormat="1" ht="14.25" thickBot="1">
      <c r="A26" s="497"/>
      <c r="B26" s="498" t="s">
        <v>62</v>
      </c>
      <c r="C26" s="499"/>
      <c r="D26" s="499"/>
      <c r="E26" s="499"/>
      <c r="F26" s="500"/>
      <c r="G26" s="501">
        <v>55574</v>
      </c>
      <c r="H26" s="502">
        <v>856286</v>
      </c>
      <c r="I26" s="502">
        <v>15289</v>
      </c>
      <c r="J26" s="503">
        <v>-1</v>
      </c>
      <c r="K26" s="498">
        <v>1939</v>
      </c>
      <c r="L26" s="504">
        <f t="shared" si="0"/>
        <v>929087</v>
      </c>
      <c r="M26" s="462"/>
      <c r="N26" s="462"/>
    </row>
    <row r="27" spans="1:14" s="432" customFormat="1" ht="13.5">
      <c r="A27" s="448" t="s">
        <v>63</v>
      </c>
      <c r="B27" s="433"/>
      <c r="C27" s="433"/>
      <c r="D27" s="433"/>
      <c r="E27" s="433"/>
      <c r="F27" s="449"/>
      <c r="G27" s="450"/>
      <c r="H27" s="451"/>
      <c r="I27" s="451"/>
      <c r="J27" s="451"/>
      <c r="K27" s="452"/>
      <c r="L27" s="505"/>
      <c r="M27" s="421"/>
      <c r="N27" s="421"/>
    </row>
    <row r="28" spans="1:14" s="434" customFormat="1" ht="13.5">
      <c r="A28" s="454"/>
      <c r="B28" s="455" t="s">
        <v>64</v>
      </c>
      <c r="C28" s="456"/>
      <c r="D28" s="456"/>
      <c r="E28" s="456"/>
      <c r="F28" s="457"/>
      <c r="G28" s="464">
        <v>53866</v>
      </c>
      <c r="H28" s="465">
        <v>0</v>
      </c>
      <c r="I28" s="465">
        <v>0</v>
      </c>
      <c r="J28" s="465">
        <v>0</v>
      </c>
      <c r="K28" s="455">
        <v>129711</v>
      </c>
      <c r="L28" s="466">
        <f t="shared" si="0"/>
        <v>183577</v>
      </c>
      <c r="M28" s="462"/>
      <c r="N28" s="462"/>
    </row>
    <row r="29" spans="1:14" s="432" customFormat="1" ht="13.5">
      <c r="A29" s="448"/>
      <c r="B29" s="467"/>
      <c r="C29" s="468" t="s">
        <v>65</v>
      </c>
      <c r="D29" s="469"/>
      <c r="E29" s="469"/>
      <c r="F29" s="470"/>
      <c r="G29" s="471">
        <v>0</v>
      </c>
      <c r="H29" s="472">
        <v>0</v>
      </c>
      <c r="I29" s="472">
        <v>0</v>
      </c>
      <c r="J29" s="472">
        <v>0</v>
      </c>
      <c r="K29" s="473">
        <v>0</v>
      </c>
      <c r="L29" s="474">
        <f t="shared" si="0"/>
        <v>0</v>
      </c>
      <c r="M29" s="421"/>
      <c r="N29" s="421"/>
    </row>
    <row r="30" spans="1:14" s="432" customFormat="1" ht="13.5">
      <c r="A30" s="448"/>
      <c r="B30" s="467"/>
      <c r="C30" s="468" t="s">
        <v>66</v>
      </c>
      <c r="D30" s="469"/>
      <c r="E30" s="469"/>
      <c r="F30" s="470"/>
      <c r="G30" s="471">
        <v>0</v>
      </c>
      <c r="H30" s="472">
        <v>0</v>
      </c>
      <c r="I30" s="472">
        <v>0</v>
      </c>
      <c r="J30" s="472">
        <v>0</v>
      </c>
      <c r="K30" s="473">
        <v>0</v>
      </c>
      <c r="L30" s="474">
        <f t="shared" si="0"/>
        <v>0</v>
      </c>
      <c r="M30" s="421"/>
      <c r="N30" s="421"/>
    </row>
    <row r="31" spans="1:14" s="432" customFormat="1" ht="13.5">
      <c r="A31" s="448"/>
      <c r="B31" s="467"/>
      <c r="C31" s="468" t="s">
        <v>67</v>
      </c>
      <c r="D31" s="469"/>
      <c r="E31" s="469"/>
      <c r="F31" s="470"/>
      <c r="G31" s="471">
        <v>53866</v>
      </c>
      <c r="H31" s="472">
        <v>0</v>
      </c>
      <c r="I31" s="472">
        <v>0</v>
      </c>
      <c r="J31" s="472">
        <v>0</v>
      </c>
      <c r="K31" s="473">
        <v>129711</v>
      </c>
      <c r="L31" s="474">
        <f t="shared" si="0"/>
        <v>183577</v>
      </c>
      <c r="M31" s="421"/>
      <c r="N31" s="421"/>
    </row>
    <row r="32" spans="1:14" s="432" customFormat="1" ht="13.5">
      <c r="A32" s="448"/>
      <c r="B32" s="467"/>
      <c r="C32" s="468" t="s">
        <v>68</v>
      </c>
      <c r="D32" s="469"/>
      <c r="E32" s="469"/>
      <c r="F32" s="470"/>
      <c r="G32" s="471">
        <v>0</v>
      </c>
      <c r="H32" s="472">
        <v>0</v>
      </c>
      <c r="I32" s="472">
        <v>0</v>
      </c>
      <c r="J32" s="472">
        <v>0</v>
      </c>
      <c r="K32" s="473">
        <v>0</v>
      </c>
      <c r="L32" s="474">
        <f t="shared" si="0"/>
        <v>0</v>
      </c>
      <c r="M32" s="421"/>
      <c r="N32" s="421"/>
    </row>
    <row r="33" spans="1:14" s="432" customFormat="1" ht="13.5">
      <c r="A33" s="448"/>
      <c r="B33" s="467"/>
      <c r="C33" s="468" t="s">
        <v>69</v>
      </c>
      <c r="D33" s="469"/>
      <c r="E33" s="469"/>
      <c r="F33" s="470"/>
      <c r="G33" s="471">
        <v>0</v>
      </c>
      <c r="H33" s="472">
        <v>0</v>
      </c>
      <c r="I33" s="472">
        <v>0</v>
      </c>
      <c r="J33" s="472">
        <v>0</v>
      </c>
      <c r="K33" s="473">
        <v>0</v>
      </c>
      <c r="L33" s="474">
        <f t="shared" si="0"/>
        <v>0</v>
      </c>
      <c r="M33" s="421"/>
      <c r="N33" s="421"/>
    </row>
    <row r="34" spans="1:14" s="432" customFormat="1" ht="13.5">
      <c r="A34" s="448"/>
      <c r="B34" s="467"/>
      <c r="C34" s="468" t="s">
        <v>70</v>
      </c>
      <c r="D34" s="469"/>
      <c r="E34" s="469"/>
      <c r="F34" s="470"/>
      <c r="G34" s="471">
        <v>0</v>
      </c>
      <c r="H34" s="472">
        <v>0</v>
      </c>
      <c r="I34" s="472">
        <v>0</v>
      </c>
      <c r="J34" s="472">
        <v>0</v>
      </c>
      <c r="K34" s="473">
        <v>0</v>
      </c>
      <c r="L34" s="474">
        <f t="shared" si="0"/>
        <v>0</v>
      </c>
      <c r="M34" s="421"/>
      <c r="N34" s="421"/>
    </row>
    <row r="35" spans="1:14" s="432" customFormat="1" ht="13.5">
      <c r="A35" s="448"/>
      <c r="B35" s="467"/>
      <c r="C35" s="468" t="s">
        <v>71</v>
      </c>
      <c r="D35" s="469"/>
      <c r="E35" s="469"/>
      <c r="F35" s="470"/>
      <c r="G35" s="471">
        <v>0</v>
      </c>
      <c r="H35" s="472">
        <v>0</v>
      </c>
      <c r="I35" s="472">
        <v>0</v>
      </c>
      <c r="J35" s="472">
        <v>0</v>
      </c>
      <c r="K35" s="473">
        <v>0</v>
      </c>
      <c r="L35" s="474">
        <f t="shared" si="0"/>
        <v>0</v>
      </c>
      <c r="M35" s="421"/>
      <c r="N35" s="421"/>
    </row>
    <row r="36" spans="1:14" s="432" customFormat="1" ht="13.5">
      <c r="A36" s="448"/>
      <c r="B36" s="467"/>
      <c r="C36" s="468" t="s">
        <v>72</v>
      </c>
      <c r="D36" s="469"/>
      <c r="E36" s="469"/>
      <c r="F36" s="470"/>
      <c r="G36" s="471">
        <v>0</v>
      </c>
      <c r="H36" s="472">
        <v>0</v>
      </c>
      <c r="I36" s="472">
        <v>0</v>
      </c>
      <c r="J36" s="472">
        <v>0</v>
      </c>
      <c r="K36" s="473">
        <v>0</v>
      </c>
      <c r="L36" s="474">
        <f t="shared" si="0"/>
        <v>0</v>
      </c>
      <c r="M36" s="421"/>
      <c r="N36" s="421"/>
    </row>
    <row r="37" spans="1:14" s="432" customFormat="1" ht="13.5">
      <c r="A37" s="448"/>
      <c r="B37" s="478"/>
      <c r="C37" s="479" t="s">
        <v>73</v>
      </c>
      <c r="D37" s="480"/>
      <c r="E37" s="480"/>
      <c r="F37" s="481"/>
      <c r="G37" s="482">
        <v>0</v>
      </c>
      <c r="H37" s="483">
        <v>0</v>
      </c>
      <c r="I37" s="483">
        <v>0</v>
      </c>
      <c r="J37" s="483">
        <v>0</v>
      </c>
      <c r="K37" s="484">
        <v>0</v>
      </c>
      <c r="L37" s="485">
        <f t="shared" si="0"/>
        <v>0</v>
      </c>
      <c r="M37" s="421"/>
      <c r="N37" s="421"/>
    </row>
    <row r="38" spans="1:14" s="434" customFormat="1" ht="13.5">
      <c r="A38" s="454"/>
      <c r="B38" s="455" t="s">
        <v>74</v>
      </c>
      <c r="C38" s="456"/>
      <c r="D38" s="456"/>
      <c r="E38" s="456"/>
      <c r="F38" s="457"/>
      <c r="G38" s="458">
        <v>113744</v>
      </c>
      <c r="H38" s="459">
        <v>850196</v>
      </c>
      <c r="I38" s="459">
        <v>0</v>
      </c>
      <c r="J38" s="459">
        <v>0</v>
      </c>
      <c r="K38" s="460">
        <v>129711</v>
      </c>
      <c r="L38" s="461">
        <f t="shared" si="0"/>
        <v>1093651</v>
      </c>
      <c r="M38" s="462"/>
      <c r="N38" s="462"/>
    </row>
    <row r="39" spans="1:14" s="434" customFormat="1" ht="13.5">
      <c r="A39" s="454"/>
      <c r="B39" s="463"/>
      <c r="C39" s="455" t="s">
        <v>75</v>
      </c>
      <c r="D39" s="456"/>
      <c r="E39" s="456"/>
      <c r="F39" s="457"/>
      <c r="G39" s="464">
        <v>0</v>
      </c>
      <c r="H39" s="465">
        <v>0</v>
      </c>
      <c r="I39" s="465">
        <v>0</v>
      </c>
      <c r="J39" s="465">
        <v>0</v>
      </c>
      <c r="K39" s="455">
        <v>0</v>
      </c>
      <c r="L39" s="466">
        <f t="shared" si="0"/>
        <v>0</v>
      </c>
      <c r="M39" s="462"/>
      <c r="N39" s="462"/>
    </row>
    <row r="40" spans="1:14" s="432" customFormat="1" ht="13.5">
      <c r="A40" s="448"/>
      <c r="B40" s="467"/>
      <c r="C40" s="467"/>
      <c r="D40" s="506" t="s">
        <v>76</v>
      </c>
      <c r="E40" s="468" t="s">
        <v>77</v>
      </c>
      <c r="F40" s="470"/>
      <c r="G40" s="471">
        <v>0</v>
      </c>
      <c r="H40" s="472">
        <v>0</v>
      </c>
      <c r="I40" s="472">
        <v>0</v>
      </c>
      <c r="J40" s="472">
        <v>0</v>
      </c>
      <c r="K40" s="473">
        <v>0</v>
      </c>
      <c r="L40" s="474">
        <f t="shared" si="0"/>
        <v>0</v>
      </c>
      <c r="M40" s="421"/>
      <c r="N40" s="421"/>
    </row>
    <row r="41" spans="1:14" s="432" customFormat="1" ht="13.5">
      <c r="A41" s="448"/>
      <c r="B41" s="467"/>
      <c r="C41" s="467"/>
      <c r="D41" s="496"/>
      <c r="E41" s="468" t="s">
        <v>78</v>
      </c>
      <c r="F41" s="470"/>
      <c r="G41" s="471">
        <v>0</v>
      </c>
      <c r="H41" s="472">
        <v>0</v>
      </c>
      <c r="I41" s="472">
        <v>0</v>
      </c>
      <c r="J41" s="472">
        <v>0</v>
      </c>
      <c r="K41" s="473">
        <v>0</v>
      </c>
      <c r="L41" s="474">
        <f t="shared" si="0"/>
        <v>0</v>
      </c>
      <c r="M41" s="421"/>
      <c r="N41" s="421"/>
    </row>
    <row r="42" spans="1:14" s="432" customFormat="1" ht="13.5">
      <c r="A42" s="448"/>
      <c r="B42" s="467"/>
      <c r="C42" s="467"/>
      <c r="D42" s="495" t="s">
        <v>79</v>
      </c>
      <c r="E42" s="433"/>
      <c r="F42" s="449"/>
      <c r="G42" s="507"/>
      <c r="H42" s="508"/>
      <c r="I42" s="508"/>
      <c r="J42" s="508"/>
      <c r="K42" s="463"/>
      <c r="L42" s="509"/>
      <c r="M42" s="421"/>
      <c r="N42" s="421"/>
    </row>
    <row r="43" spans="1:14" s="432" customFormat="1" ht="13.5">
      <c r="A43" s="448"/>
      <c r="B43" s="467"/>
      <c r="C43" s="467"/>
      <c r="D43" s="495"/>
      <c r="E43" s="468" t="s">
        <v>80</v>
      </c>
      <c r="F43" s="470"/>
      <c r="G43" s="471">
        <v>0</v>
      </c>
      <c r="H43" s="472">
        <v>0</v>
      </c>
      <c r="I43" s="472">
        <v>0</v>
      </c>
      <c r="J43" s="472">
        <v>0</v>
      </c>
      <c r="K43" s="473">
        <v>0</v>
      </c>
      <c r="L43" s="474">
        <f t="shared" si="0"/>
        <v>0</v>
      </c>
      <c r="M43" s="421"/>
      <c r="N43" s="421"/>
    </row>
    <row r="44" spans="1:14" ht="13.5">
      <c r="A44" s="448"/>
      <c r="B44" s="467"/>
      <c r="C44" s="467"/>
      <c r="D44" s="495"/>
      <c r="E44" s="252" t="s">
        <v>81</v>
      </c>
      <c r="F44" s="510"/>
      <c r="G44" s="511">
        <v>0</v>
      </c>
      <c r="H44" s="512">
        <v>0</v>
      </c>
      <c r="I44" s="512">
        <v>0</v>
      </c>
      <c r="J44" s="512">
        <v>0</v>
      </c>
      <c r="K44" s="513">
        <v>0</v>
      </c>
      <c r="L44" s="514">
        <f t="shared" si="0"/>
        <v>0</v>
      </c>
      <c r="M44" s="25"/>
      <c r="N44" s="25"/>
    </row>
    <row r="45" spans="1:14" ht="13.5">
      <c r="A45" s="42"/>
      <c r="B45" s="515"/>
      <c r="C45" s="515"/>
      <c r="D45" s="516"/>
      <c r="E45" s="517" t="s">
        <v>82</v>
      </c>
      <c r="F45" s="510"/>
      <c r="G45" s="511">
        <v>0</v>
      </c>
      <c r="H45" s="512">
        <v>0</v>
      </c>
      <c r="I45" s="512">
        <v>0</v>
      </c>
      <c r="J45" s="512">
        <v>0</v>
      </c>
      <c r="K45" s="513">
        <v>0</v>
      </c>
      <c r="L45" s="514">
        <f t="shared" si="0"/>
        <v>0</v>
      </c>
      <c r="M45" s="25"/>
      <c r="N45" s="25"/>
    </row>
    <row r="46" spans="1:14" ht="13.5">
      <c r="A46" s="42"/>
      <c r="B46" s="515"/>
      <c r="C46" s="515"/>
      <c r="D46" s="518"/>
      <c r="E46" s="252" t="s">
        <v>81</v>
      </c>
      <c r="F46" s="510"/>
      <c r="G46" s="511">
        <v>0</v>
      </c>
      <c r="H46" s="512">
        <v>0</v>
      </c>
      <c r="I46" s="512">
        <v>0</v>
      </c>
      <c r="J46" s="512">
        <v>0</v>
      </c>
      <c r="K46" s="513">
        <v>0</v>
      </c>
      <c r="L46" s="514">
        <f t="shared" si="0"/>
        <v>0</v>
      </c>
      <c r="M46" s="25"/>
      <c r="N46" s="25"/>
    </row>
    <row r="47" spans="1:14" ht="13.5">
      <c r="A47" s="42"/>
      <c r="B47" s="515"/>
      <c r="C47" s="515"/>
      <c r="D47" s="516" t="s">
        <v>83</v>
      </c>
      <c r="E47" s="24"/>
      <c r="F47" s="49"/>
      <c r="G47" s="519"/>
      <c r="H47" s="520"/>
      <c r="I47" s="520"/>
      <c r="J47" s="520"/>
      <c r="K47" s="521"/>
      <c r="L47" s="522"/>
      <c r="M47" s="25"/>
      <c r="N47" s="25"/>
    </row>
    <row r="48" spans="1:14" ht="13.5">
      <c r="A48" s="42"/>
      <c r="B48" s="515"/>
      <c r="C48" s="515"/>
      <c r="D48" s="516"/>
      <c r="E48" s="523" t="s">
        <v>84</v>
      </c>
      <c r="F48" s="510"/>
      <c r="G48" s="524"/>
      <c r="H48" s="525"/>
      <c r="I48" s="525"/>
      <c r="J48" s="525"/>
      <c r="K48" s="526"/>
      <c r="L48" s="514"/>
      <c r="M48" s="25"/>
      <c r="N48" s="25"/>
    </row>
    <row r="49" spans="1:14" ht="13.5">
      <c r="A49" s="42"/>
      <c r="B49" s="515"/>
      <c r="C49" s="515"/>
      <c r="D49" s="516"/>
      <c r="E49" s="516"/>
      <c r="F49" s="527" t="s">
        <v>85</v>
      </c>
      <c r="G49" s="511">
        <v>0</v>
      </c>
      <c r="H49" s="512">
        <v>0</v>
      </c>
      <c r="I49" s="512">
        <v>0</v>
      </c>
      <c r="J49" s="512">
        <v>0</v>
      </c>
      <c r="K49" s="513">
        <v>0</v>
      </c>
      <c r="L49" s="514">
        <f t="shared" si="0"/>
        <v>0</v>
      </c>
      <c r="M49" s="25"/>
      <c r="N49" s="25"/>
    </row>
    <row r="50" spans="1:14" ht="13.5">
      <c r="A50" s="42"/>
      <c r="B50" s="515"/>
      <c r="C50" s="515"/>
      <c r="D50" s="516"/>
      <c r="E50" s="516"/>
      <c r="F50" s="528" t="s">
        <v>252</v>
      </c>
      <c r="G50" s="511">
        <v>0</v>
      </c>
      <c r="H50" s="512">
        <v>0</v>
      </c>
      <c r="I50" s="512">
        <v>0</v>
      </c>
      <c r="J50" s="512">
        <v>0</v>
      </c>
      <c r="K50" s="513">
        <v>0</v>
      </c>
      <c r="L50" s="514">
        <f t="shared" si="0"/>
        <v>0</v>
      </c>
      <c r="M50" s="25"/>
      <c r="N50" s="25"/>
    </row>
    <row r="51" spans="1:14" ht="13.5">
      <c r="A51" s="42"/>
      <c r="B51" s="515"/>
      <c r="C51" s="515"/>
      <c r="D51" s="516"/>
      <c r="E51" s="518"/>
      <c r="F51" s="527" t="s">
        <v>86</v>
      </c>
      <c r="G51" s="511">
        <v>0</v>
      </c>
      <c r="H51" s="512">
        <v>0</v>
      </c>
      <c r="I51" s="512">
        <v>0</v>
      </c>
      <c r="J51" s="512">
        <v>0</v>
      </c>
      <c r="K51" s="513">
        <v>0</v>
      </c>
      <c r="L51" s="514">
        <f t="shared" si="0"/>
        <v>0</v>
      </c>
      <c r="M51" s="25"/>
      <c r="N51" s="25"/>
    </row>
    <row r="52" spans="1:14" ht="13.5">
      <c r="A52" s="42"/>
      <c r="B52" s="515"/>
      <c r="C52" s="515"/>
      <c r="D52" s="516"/>
      <c r="E52" s="517" t="s">
        <v>87</v>
      </c>
      <c r="F52" s="510"/>
      <c r="G52" s="511">
        <v>0</v>
      </c>
      <c r="H52" s="512">
        <v>0</v>
      </c>
      <c r="I52" s="512">
        <v>0</v>
      </c>
      <c r="J52" s="512">
        <v>0</v>
      </c>
      <c r="K52" s="513">
        <v>0</v>
      </c>
      <c r="L52" s="514">
        <f t="shared" si="0"/>
        <v>0</v>
      </c>
      <c r="M52" s="25"/>
      <c r="N52" s="25"/>
    </row>
    <row r="53" spans="1:14" ht="13.5">
      <c r="A53" s="42"/>
      <c r="B53" s="515"/>
      <c r="C53" s="515"/>
      <c r="D53" s="516"/>
      <c r="E53" s="517" t="s">
        <v>88</v>
      </c>
      <c r="F53" s="510"/>
      <c r="G53" s="511">
        <v>0</v>
      </c>
      <c r="H53" s="512">
        <v>0</v>
      </c>
      <c r="I53" s="512">
        <v>0</v>
      </c>
      <c r="J53" s="512">
        <v>0</v>
      </c>
      <c r="K53" s="513">
        <v>0</v>
      </c>
      <c r="L53" s="514">
        <f t="shared" si="0"/>
        <v>0</v>
      </c>
      <c r="M53" s="25"/>
      <c r="N53" s="25"/>
    </row>
    <row r="54" spans="1:14" ht="13.5">
      <c r="A54" s="42"/>
      <c r="B54" s="515"/>
      <c r="C54" s="515"/>
      <c r="D54" s="516"/>
      <c r="E54" s="517" t="s">
        <v>89</v>
      </c>
      <c r="F54" s="510"/>
      <c r="G54" s="511">
        <v>0</v>
      </c>
      <c r="H54" s="512">
        <v>0</v>
      </c>
      <c r="I54" s="512">
        <v>0</v>
      </c>
      <c r="J54" s="512">
        <v>0</v>
      </c>
      <c r="K54" s="513">
        <v>0</v>
      </c>
      <c r="L54" s="514">
        <f t="shared" si="0"/>
        <v>0</v>
      </c>
      <c r="M54" s="25"/>
      <c r="N54" s="25"/>
    </row>
    <row r="55" spans="1:14" ht="13.5">
      <c r="A55" s="42"/>
      <c r="B55" s="515"/>
      <c r="C55" s="515"/>
      <c r="D55" s="516"/>
      <c r="E55" s="517" t="s">
        <v>90</v>
      </c>
      <c r="F55" s="510"/>
      <c r="G55" s="511">
        <v>0</v>
      </c>
      <c r="H55" s="512">
        <v>0</v>
      </c>
      <c r="I55" s="512">
        <v>0</v>
      </c>
      <c r="J55" s="512">
        <v>0</v>
      </c>
      <c r="K55" s="513">
        <v>0</v>
      </c>
      <c r="L55" s="514">
        <f t="shared" si="0"/>
        <v>0</v>
      </c>
      <c r="M55" s="25"/>
      <c r="N55" s="25"/>
    </row>
    <row r="56" spans="1:14" ht="13.5">
      <c r="A56" s="42"/>
      <c r="B56" s="515"/>
      <c r="C56" s="529"/>
      <c r="D56" s="530"/>
      <c r="E56" s="531" t="s">
        <v>86</v>
      </c>
      <c r="F56" s="532"/>
      <c r="G56" s="533">
        <v>0</v>
      </c>
      <c r="H56" s="534">
        <v>0</v>
      </c>
      <c r="I56" s="534">
        <v>0</v>
      </c>
      <c r="J56" s="534">
        <v>0</v>
      </c>
      <c r="K56" s="535">
        <v>0</v>
      </c>
      <c r="L56" s="536">
        <f t="shared" si="0"/>
        <v>0</v>
      </c>
      <c r="M56" s="25"/>
      <c r="N56" s="25"/>
    </row>
    <row r="57" spans="1:14" ht="13.5">
      <c r="A57" s="42"/>
      <c r="B57" s="515"/>
      <c r="C57" s="537" t="s">
        <v>91</v>
      </c>
      <c r="D57" s="538"/>
      <c r="E57" s="24"/>
      <c r="F57" s="539"/>
      <c r="G57" s="540">
        <v>113744</v>
      </c>
      <c r="H57" s="541">
        <v>850196</v>
      </c>
      <c r="I57" s="541">
        <v>0</v>
      </c>
      <c r="J57" s="541">
        <v>0</v>
      </c>
      <c r="K57" s="542">
        <v>129711</v>
      </c>
      <c r="L57" s="543">
        <f t="shared" si="0"/>
        <v>1093651</v>
      </c>
      <c r="M57" s="25"/>
      <c r="N57" s="25"/>
    </row>
    <row r="58" spans="1:14" s="3" customFormat="1" ht="13.5">
      <c r="A58" s="42"/>
      <c r="B58" s="515"/>
      <c r="C58" s="515"/>
      <c r="D58" s="523" t="s">
        <v>92</v>
      </c>
      <c r="E58" s="253" t="s">
        <v>93</v>
      </c>
      <c r="F58" s="233"/>
      <c r="G58" s="544">
        <v>0</v>
      </c>
      <c r="H58" s="545">
        <v>690511</v>
      </c>
      <c r="I58" s="545">
        <v>0</v>
      </c>
      <c r="J58" s="545">
        <v>0</v>
      </c>
      <c r="K58" s="242">
        <v>0</v>
      </c>
      <c r="L58" s="234">
        <f t="shared" si="0"/>
        <v>690511</v>
      </c>
      <c r="M58" s="4"/>
      <c r="N58" s="4"/>
    </row>
    <row r="59" spans="1:14" s="3" customFormat="1" ht="13.5">
      <c r="A59" s="44"/>
      <c r="B59" s="31"/>
      <c r="C59" s="31"/>
      <c r="D59" s="243"/>
      <c r="E59" s="682" t="s">
        <v>253</v>
      </c>
      <c r="F59" s="683"/>
      <c r="G59" s="544">
        <v>0</v>
      </c>
      <c r="H59" s="545">
        <v>0</v>
      </c>
      <c r="I59" s="545">
        <v>0</v>
      </c>
      <c r="J59" s="545">
        <v>0</v>
      </c>
      <c r="K59" s="242">
        <v>0</v>
      </c>
      <c r="L59" s="234">
        <f t="shared" si="0"/>
        <v>0</v>
      </c>
      <c r="M59" s="4"/>
      <c r="N59" s="4"/>
    </row>
    <row r="60" spans="1:14" s="3" customFormat="1" ht="13.5">
      <c r="A60" s="44"/>
      <c r="B60" s="31"/>
      <c r="C60" s="21"/>
      <c r="D60" s="255"/>
      <c r="E60" s="254" t="s">
        <v>94</v>
      </c>
      <c r="F60" s="240"/>
      <c r="G60" s="546">
        <v>0</v>
      </c>
      <c r="H60" s="547">
        <v>0</v>
      </c>
      <c r="I60" s="547">
        <v>0</v>
      </c>
      <c r="J60" s="547">
        <v>0</v>
      </c>
      <c r="K60" s="548">
        <v>0</v>
      </c>
      <c r="L60" s="241">
        <f t="shared" si="0"/>
        <v>0</v>
      </c>
      <c r="M60" s="4"/>
      <c r="N60" s="4"/>
    </row>
    <row r="61" spans="1:14" s="3" customFormat="1" ht="13.5">
      <c r="A61" s="44"/>
      <c r="B61" s="31"/>
      <c r="C61" s="32" t="s">
        <v>95</v>
      </c>
      <c r="D61" s="22"/>
      <c r="E61" s="33"/>
      <c r="F61" s="51"/>
      <c r="G61" s="549">
        <v>0</v>
      </c>
      <c r="H61" s="550">
        <v>0</v>
      </c>
      <c r="I61" s="550">
        <v>0</v>
      </c>
      <c r="J61" s="550">
        <v>0</v>
      </c>
      <c r="K61" s="551">
        <v>0</v>
      </c>
      <c r="L61" s="57">
        <f t="shared" si="0"/>
        <v>0</v>
      </c>
      <c r="M61" s="4"/>
      <c r="N61" s="4"/>
    </row>
    <row r="62" spans="1:14" s="3" customFormat="1" ht="13.5">
      <c r="A62" s="44"/>
      <c r="B62" s="31"/>
      <c r="C62" s="32" t="s">
        <v>96</v>
      </c>
      <c r="D62" s="33"/>
      <c r="E62" s="33"/>
      <c r="F62" s="51"/>
      <c r="G62" s="549">
        <v>0</v>
      </c>
      <c r="H62" s="550">
        <v>0</v>
      </c>
      <c r="I62" s="550">
        <v>0</v>
      </c>
      <c r="J62" s="550">
        <v>0</v>
      </c>
      <c r="K62" s="551">
        <v>0</v>
      </c>
      <c r="L62" s="57">
        <f t="shared" si="0"/>
        <v>0</v>
      </c>
      <c r="M62" s="4"/>
      <c r="N62" s="4"/>
    </row>
    <row r="63" spans="1:14" s="3" customFormat="1" ht="13.5">
      <c r="A63" s="44"/>
      <c r="B63" s="21"/>
      <c r="C63" s="32" t="s">
        <v>97</v>
      </c>
      <c r="D63" s="33"/>
      <c r="E63" s="33"/>
      <c r="F63" s="51"/>
      <c r="G63" s="549">
        <v>0</v>
      </c>
      <c r="H63" s="550">
        <v>0</v>
      </c>
      <c r="I63" s="550">
        <v>0</v>
      </c>
      <c r="J63" s="550">
        <v>0</v>
      </c>
      <c r="K63" s="551">
        <v>0</v>
      </c>
      <c r="L63" s="57">
        <f t="shared" si="0"/>
        <v>0</v>
      </c>
      <c r="M63" s="4"/>
      <c r="N63" s="4"/>
    </row>
    <row r="64" spans="1:14" s="19" customFormat="1" ht="14.25" thickBot="1">
      <c r="A64" s="60"/>
      <c r="B64" s="64" t="s">
        <v>98</v>
      </c>
      <c r="C64" s="62"/>
      <c r="D64" s="62"/>
      <c r="E64" s="62"/>
      <c r="F64" s="63"/>
      <c r="G64" s="297">
        <v>-59878</v>
      </c>
      <c r="H64" s="298">
        <v>-850196</v>
      </c>
      <c r="I64" s="298">
        <v>0</v>
      </c>
      <c r="J64" s="298">
        <v>0</v>
      </c>
      <c r="K64" s="299">
        <v>0</v>
      </c>
      <c r="L64" s="300">
        <f t="shared" si="0"/>
        <v>-910074</v>
      </c>
      <c r="M64" s="30"/>
      <c r="N64" s="30"/>
    </row>
    <row r="65" spans="1:14" s="19" customFormat="1" ht="13.5">
      <c r="A65" s="45" t="s">
        <v>99</v>
      </c>
      <c r="B65" s="36"/>
      <c r="C65" s="36"/>
      <c r="D65" s="36"/>
      <c r="E65" s="36"/>
      <c r="F65" s="53"/>
      <c r="G65" s="337">
        <v>-4304</v>
      </c>
      <c r="H65" s="65">
        <v>6090</v>
      </c>
      <c r="I65" s="65">
        <v>15289</v>
      </c>
      <c r="J65" s="338">
        <v>-1</v>
      </c>
      <c r="K65" s="35">
        <v>1939</v>
      </c>
      <c r="L65" s="58">
        <f t="shared" si="0"/>
        <v>19013</v>
      </c>
      <c r="M65" s="30"/>
      <c r="N65" s="30"/>
    </row>
    <row r="66" spans="1:14" s="3" customFormat="1" ht="13.5">
      <c r="A66" s="46" t="s">
        <v>100</v>
      </c>
      <c r="B66" s="20"/>
      <c r="C66" s="20"/>
      <c r="D66" s="20"/>
      <c r="E66" s="20"/>
      <c r="F66" s="54"/>
      <c r="G66" s="549">
        <v>0</v>
      </c>
      <c r="H66" s="550">
        <v>0</v>
      </c>
      <c r="I66" s="550">
        <v>20500</v>
      </c>
      <c r="J66" s="550">
        <v>0</v>
      </c>
      <c r="K66" s="551">
        <v>0</v>
      </c>
      <c r="L66" s="57">
        <f t="shared" si="0"/>
        <v>20500</v>
      </c>
      <c r="M66" s="4"/>
      <c r="N66" s="4"/>
    </row>
    <row r="67" spans="1:14" s="3" customFormat="1" ht="13.5">
      <c r="A67" s="46" t="s">
        <v>101</v>
      </c>
      <c r="B67" s="20"/>
      <c r="C67" s="20"/>
      <c r="D67" s="20"/>
      <c r="E67" s="20"/>
      <c r="F67" s="54"/>
      <c r="G67" s="552">
        <v>10783</v>
      </c>
      <c r="H67" s="553">
        <v>81</v>
      </c>
      <c r="I67" s="553">
        <v>6606</v>
      </c>
      <c r="J67" s="553">
        <v>1</v>
      </c>
      <c r="K67" s="554">
        <v>9492</v>
      </c>
      <c r="L67" s="230">
        <f t="shared" si="0"/>
        <v>26963</v>
      </c>
      <c r="M67" s="4"/>
      <c r="N67" s="4"/>
    </row>
    <row r="68" spans="1:14" s="3" customFormat="1" ht="13.5">
      <c r="A68" s="41"/>
      <c r="B68" s="238" t="s">
        <v>102</v>
      </c>
      <c r="C68" s="239"/>
      <c r="D68" s="239"/>
      <c r="E68" s="239"/>
      <c r="F68" s="240"/>
      <c r="G68" s="546">
        <v>0</v>
      </c>
      <c r="H68" s="547">
        <v>0</v>
      </c>
      <c r="I68" s="547">
        <v>0</v>
      </c>
      <c r="J68" s="547">
        <v>0</v>
      </c>
      <c r="K68" s="548">
        <v>0</v>
      </c>
      <c r="L68" s="241">
        <f t="shared" si="0"/>
        <v>0</v>
      </c>
      <c r="M68" s="4"/>
      <c r="N68" s="4"/>
    </row>
    <row r="69" spans="1:14" s="3" customFormat="1" ht="13.5">
      <c r="A69" s="41" t="s">
        <v>103</v>
      </c>
      <c r="B69" s="22"/>
      <c r="C69" s="22"/>
      <c r="D69" s="22"/>
      <c r="E69" s="22"/>
      <c r="F69" s="48"/>
      <c r="G69" s="549">
        <v>0</v>
      </c>
      <c r="H69" s="550">
        <v>0</v>
      </c>
      <c r="I69" s="550">
        <v>0</v>
      </c>
      <c r="J69" s="550">
        <v>0</v>
      </c>
      <c r="K69" s="551">
        <v>0</v>
      </c>
      <c r="L69" s="57">
        <f t="shared" si="0"/>
        <v>0</v>
      </c>
      <c r="M69" s="4"/>
      <c r="N69" s="4"/>
    </row>
    <row r="70" spans="1:14" s="19" customFormat="1" ht="13.5">
      <c r="A70" s="47" t="s">
        <v>104</v>
      </c>
      <c r="B70" s="39"/>
      <c r="C70" s="39"/>
      <c r="D70" s="39"/>
      <c r="E70" s="39"/>
      <c r="F70" s="55"/>
      <c r="G70" s="40">
        <v>6479</v>
      </c>
      <c r="H70" s="29">
        <v>6171</v>
      </c>
      <c r="I70" s="29">
        <v>1395</v>
      </c>
      <c r="J70" s="29">
        <v>0</v>
      </c>
      <c r="K70" s="38">
        <v>11431</v>
      </c>
      <c r="L70" s="57">
        <f t="shared" si="0"/>
        <v>25476</v>
      </c>
      <c r="M70" s="30"/>
      <c r="N70" s="30"/>
    </row>
    <row r="71" spans="1:14" s="3" customFormat="1" ht="13.5">
      <c r="A71" s="46" t="s">
        <v>105</v>
      </c>
      <c r="B71" s="20"/>
      <c r="C71" s="20"/>
      <c r="D71" s="20"/>
      <c r="E71" s="20"/>
      <c r="F71" s="54"/>
      <c r="G71" s="228">
        <v>0</v>
      </c>
      <c r="H71" s="229">
        <v>0</v>
      </c>
      <c r="I71" s="229">
        <v>0</v>
      </c>
      <c r="J71" s="229">
        <v>0</v>
      </c>
      <c r="K71" s="27">
        <v>0</v>
      </c>
      <c r="L71" s="230">
        <f t="shared" si="0"/>
        <v>0</v>
      </c>
      <c r="M71" s="4"/>
      <c r="N71" s="4"/>
    </row>
    <row r="72" spans="1:14" s="3" customFormat="1" ht="13.5">
      <c r="A72" s="44"/>
      <c r="B72" s="247" t="s">
        <v>106</v>
      </c>
      <c r="C72" s="256"/>
      <c r="D72" s="231" t="s">
        <v>107</v>
      </c>
      <c r="E72" s="232"/>
      <c r="F72" s="233"/>
      <c r="G72" s="235">
        <v>0</v>
      </c>
      <c r="H72" s="236">
        <v>0</v>
      </c>
      <c r="I72" s="236">
        <v>0</v>
      </c>
      <c r="J72" s="236">
        <v>0</v>
      </c>
      <c r="K72" s="237">
        <v>0</v>
      </c>
      <c r="L72" s="234">
        <f t="shared" si="0"/>
        <v>0</v>
      </c>
      <c r="M72" s="4"/>
      <c r="N72" s="4"/>
    </row>
    <row r="73" spans="1:14" s="3" customFormat="1" ht="13.5">
      <c r="A73" s="44"/>
      <c r="B73" s="243"/>
      <c r="C73" s="18"/>
      <c r="D73" s="231" t="s">
        <v>84</v>
      </c>
      <c r="E73" s="232"/>
      <c r="F73" s="233"/>
      <c r="G73" s="235">
        <v>0</v>
      </c>
      <c r="H73" s="236">
        <v>0</v>
      </c>
      <c r="I73" s="236">
        <v>0</v>
      </c>
      <c r="J73" s="236">
        <v>0</v>
      </c>
      <c r="K73" s="237">
        <v>0</v>
      </c>
      <c r="L73" s="234">
        <f t="shared" si="0"/>
        <v>0</v>
      </c>
      <c r="M73" s="4"/>
      <c r="N73" s="4"/>
    </row>
    <row r="74" spans="1:14" s="3" customFormat="1" ht="13.5">
      <c r="A74" s="41"/>
      <c r="B74" s="248"/>
      <c r="C74" s="22"/>
      <c r="D74" s="238" t="s">
        <v>86</v>
      </c>
      <c r="E74" s="239"/>
      <c r="F74" s="240"/>
      <c r="G74" s="257">
        <v>0</v>
      </c>
      <c r="H74" s="258">
        <v>0</v>
      </c>
      <c r="I74" s="258">
        <v>0</v>
      </c>
      <c r="J74" s="258">
        <v>0</v>
      </c>
      <c r="K74" s="259">
        <v>0</v>
      </c>
      <c r="L74" s="241">
        <f aca="true" t="shared" si="1" ref="L74:L92">SUM(G74:K74)</f>
        <v>0</v>
      </c>
      <c r="M74" s="4"/>
      <c r="N74" s="4"/>
    </row>
    <row r="75" spans="1:14" s="3" customFormat="1" ht="14.25" thickBot="1">
      <c r="A75" s="66" t="s">
        <v>108</v>
      </c>
      <c r="B75" s="67"/>
      <c r="C75" s="67"/>
      <c r="D75" s="67"/>
      <c r="E75" s="67"/>
      <c r="F75" s="68"/>
      <c r="G75" s="555">
        <v>0</v>
      </c>
      <c r="H75" s="556">
        <v>0</v>
      </c>
      <c r="I75" s="556">
        <v>0</v>
      </c>
      <c r="J75" s="556">
        <v>0</v>
      </c>
      <c r="K75" s="557">
        <v>0</v>
      </c>
      <c r="L75" s="59">
        <f t="shared" si="1"/>
        <v>0</v>
      </c>
      <c r="M75" s="4"/>
      <c r="N75" s="4"/>
    </row>
    <row r="76" spans="1:14" s="3" customFormat="1" ht="13.5">
      <c r="A76" s="44" t="s">
        <v>109</v>
      </c>
      <c r="B76" s="18"/>
      <c r="C76" s="18"/>
      <c r="D76" s="18"/>
      <c r="E76" s="18"/>
      <c r="F76" s="56"/>
      <c r="G76" s="356"/>
      <c r="H76" s="357"/>
      <c r="I76" s="357"/>
      <c r="J76" s="357"/>
      <c r="K76" s="401"/>
      <c r="L76" s="359"/>
      <c r="M76" s="4"/>
      <c r="N76" s="4"/>
    </row>
    <row r="77" spans="1:14" s="19" customFormat="1" ht="13.5">
      <c r="A77" s="43"/>
      <c r="B77" s="261" t="s">
        <v>110</v>
      </c>
      <c r="C77" s="262"/>
      <c r="D77" s="262"/>
      <c r="E77" s="262"/>
      <c r="F77" s="263"/>
      <c r="G77" s="264">
        <v>6479</v>
      </c>
      <c r="H77" s="265">
        <v>6171</v>
      </c>
      <c r="I77" s="265">
        <v>1395</v>
      </c>
      <c r="J77" s="265">
        <v>0</v>
      </c>
      <c r="K77" s="261">
        <v>11431</v>
      </c>
      <c r="L77" s="260">
        <f t="shared" si="1"/>
        <v>25476</v>
      </c>
      <c r="M77" s="30"/>
      <c r="N77" s="30"/>
    </row>
    <row r="78" spans="1:14" s="19" customFormat="1" ht="14.25" thickBot="1">
      <c r="A78" s="60"/>
      <c r="B78" s="61" t="s">
        <v>111</v>
      </c>
      <c r="C78" s="62"/>
      <c r="D78" s="62"/>
      <c r="E78" s="62"/>
      <c r="F78" s="63"/>
      <c r="G78" s="244">
        <v>0</v>
      </c>
      <c r="H78" s="245">
        <v>0</v>
      </c>
      <c r="I78" s="245">
        <v>0</v>
      </c>
      <c r="J78" s="245">
        <v>0</v>
      </c>
      <c r="K78" s="61">
        <v>0</v>
      </c>
      <c r="L78" s="246">
        <f t="shared" si="1"/>
        <v>0</v>
      </c>
      <c r="M78" s="30"/>
      <c r="N78" s="30"/>
    </row>
    <row r="79" spans="1:12" s="19" customFormat="1" ht="13.5">
      <c r="A79" s="558" t="s">
        <v>211</v>
      </c>
      <c r="B79" s="16"/>
      <c r="C79" s="16"/>
      <c r="D79" s="16"/>
      <c r="E79" s="16"/>
      <c r="F79" s="559"/>
      <c r="G79" s="37">
        <v>0</v>
      </c>
      <c r="H79" s="65">
        <v>0</v>
      </c>
      <c r="I79" s="65">
        <v>0</v>
      </c>
      <c r="J79" s="65">
        <v>0</v>
      </c>
      <c r="K79" s="35">
        <v>0</v>
      </c>
      <c r="L79" s="560">
        <f t="shared" si="1"/>
        <v>0</v>
      </c>
    </row>
    <row r="80" spans="1:12" s="19" customFormat="1" ht="14.25" thickBot="1">
      <c r="A80" s="561" t="s">
        <v>212</v>
      </c>
      <c r="B80" s="15"/>
      <c r="C80" s="15"/>
      <c r="D80" s="15"/>
      <c r="E80" s="15"/>
      <c r="F80" s="562"/>
      <c r="G80" s="563">
        <v>0</v>
      </c>
      <c r="H80" s="564">
        <v>0</v>
      </c>
      <c r="I80" s="564">
        <v>0</v>
      </c>
      <c r="J80" s="564">
        <v>0</v>
      </c>
      <c r="K80" s="64">
        <v>0</v>
      </c>
      <c r="L80" s="565">
        <f t="shared" si="1"/>
        <v>0</v>
      </c>
    </row>
    <row r="81" spans="1:12" s="19" customFormat="1" ht="13.5">
      <c r="A81" s="43" t="s">
        <v>213</v>
      </c>
      <c r="B81" s="34"/>
      <c r="C81" s="34"/>
      <c r="D81" s="34"/>
      <c r="E81" s="34"/>
      <c r="F81" s="52"/>
      <c r="G81" s="249">
        <f>SUM(G82:G83)</f>
        <v>20034</v>
      </c>
      <c r="H81" s="250">
        <f>SUM(H82:H83)</f>
        <v>833200</v>
      </c>
      <c r="I81" s="250">
        <f>SUM(I82:I83)</f>
        <v>0</v>
      </c>
      <c r="J81" s="250">
        <f>SUM(J82:J83)</f>
        <v>0</v>
      </c>
      <c r="K81" s="26">
        <f>SUM(K82:K83)</f>
        <v>13554</v>
      </c>
      <c r="L81" s="251">
        <f t="shared" si="1"/>
        <v>866788</v>
      </c>
    </row>
    <row r="82" spans="1:12" s="19" customFormat="1" ht="13.5">
      <c r="A82" s="43"/>
      <c r="B82" s="34"/>
      <c r="C82" s="34"/>
      <c r="D82" s="34"/>
      <c r="E82" s="566" t="s">
        <v>136</v>
      </c>
      <c r="F82" s="567"/>
      <c r="G82" s="235">
        <v>0</v>
      </c>
      <c r="H82" s="236">
        <v>833200</v>
      </c>
      <c r="I82" s="236">
        <v>0</v>
      </c>
      <c r="J82" s="236">
        <v>0</v>
      </c>
      <c r="K82" s="237">
        <v>0</v>
      </c>
      <c r="L82" s="234">
        <f t="shared" si="1"/>
        <v>833200</v>
      </c>
    </row>
    <row r="83" spans="1:12" s="19" customFormat="1" ht="13.5">
      <c r="A83" s="45"/>
      <c r="B83" s="36"/>
      <c r="C83" s="36"/>
      <c r="D83" s="36"/>
      <c r="E83" s="568" t="s">
        <v>137</v>
      </c>
      <c r="F83" s="569"/>
      <c r="G83" s="257">
        <v>20034</v>
      </c>
      <c r="H83" s="258">
        <v>0</v>
      </c>
      <c r="I83" s="258">
        <v>0</v>
      </c>
      <c r="J83" s="258">
        <v>0</v>
      </c>
      <c r="K83" s="259">
        <v>13554</v>
      </c>
      <c r="L83" s="241">
        <f t="shared" si="1"/>
        <v>33588</v>
      </c>
    </row>
    <row r="84" spans="1:12" s="19" customFormat="1" ht="13.5">
      <c r="A84" s="570" t="s">
        <v>214</v>
      </c>
      <c r="B84" s="28"/>
      <c r="C84" s="28"/>
      <c r="D84" s="28"/>
      <c r="E84" s="28"/>
      <c r="F84" s="50"/>
      <c r="G84" s="228">
        <f>SUM(G85:G86)</f>
        <v>53866</v>
      </c>
      <c r="H84" s="229">
        <f>SUM(H85:H86)</f>
        <v>0</v>
      </c>
      <c r="I84" s="229">
        <f>SUM(I85:I86)</f>
        <v>0</v>
      </c>
      <c r="J84" s="229">
        <f>SUM(J85:J86)</f>
        <v>0</v>
      </c>
      <c r="K84" s="27">
        <f>SUM(K85:K86)</f>
        <v>129711</v>
      </c>
      <c r="L84" s="230">
        <f t="shared" si="1"/>
        <v>183577</v>
      </c>
    </row>
    <row r="85" spans="1:12" s="19" customFormat="1" ht="13.5">
      <c r="A85" s="43"/>
      <c r="B85" s="34"/>
      <c r="C85" s="34"/>
      <c r="D85" s="34"/>
      <c r="E85" s="566" t="s">
        <v>136</v>
      </c>
      <c r="F85" s="567"/>
      <c r="G85" s="235">
        <v>0</v>
      </c>
      <c r="H85" s="236">
        <v>0</v>
      </c>
      <c r="I85" s="236">
        <v>0</v>
      </c>
      <c r="J85" s="236">
        <v>0</v>
      </c>
      <c r="K85" s="237">
        <v>0</v>
      </c>
      <c r="L85" s="234">
        <f t="shared" si="1"/>
        <v>0</v>
      </c>
    </row>
    <row r="86" spans="1:12" s="19" customFormat="1" ht="13.5">
      <c r="A86" s="45"/>
      <c r="B86" s="36"/>
      <c r="C86" s="36"/>
      <c r="D86" s="36"/>
      <c r="E86" s="568" t="s">
        <v>137</v>
      </c>
      <c r="F86" s="569"/>
      <c r="G86" s="257">
        <v>53866</v>
      </c>
      <c r="H86" s="258">
        <v>0</v>
      </c>
      <c r="I86" s="258">
        <v>0</v>
      </c>
      <c r="J86" s="258">
        <v>0</v>
      </c>
      <c r="K86" s="259">
        <v>129711</v>
      </c>
      <c r="L86" s="241">
        <f t="shared" si="1"/>
        <v>183577</v>
      </c>
    </row>
    <row r="87" spans="1:12" s="19" customFormat="1" ht="13.5">
      <c r="A87" s="676" t="s">
        <v>240</v>
      </c>
      <c r="B87" s="677"/>
      <c r="C87" s="677"/>
      <c r="D87" s="677"/>
      <c r="E87" s="571" t="s">
        <v>138</v>
      </c>
      <c r="F87" s="263"/>
      <c r="G87" s="264">
        <v>0</v>
      </c>
      <c r="H87" s="265">
        <v>0</v>
      </c>
      <c r="I87" s="265">
        <v>0</v>
      </c>
      <c r="J87" s="265">
        <v>0</v>
      </c>
      <c r="K87" s="261">
        <v>0</v>
      </c>
      <c r="L87" s="260">
        <f t="shared" si="1"/>
        <v>0</v>
      </c>
    </row>
    <row r="88" spans="1:12" s="19" customFormat="1" ht="13.5">
      <c r="A88" s="678"/>
      <c r="B88" s="679"/>
      <c r="C88" s="679"/>
      <c r="D88" s="679"/>
      <c r="E88" s="572" t="s">
        <v>139</v>
      </c>
      <c r="F88" s="53"/>
      <c r="G88" s="37">
        <v>53866</v>
      </c>
      <c r="H88" s="65">
        <v>833200</v>
      </c>
      <c r="I88" s="65">
        <v>0</v>
      </c>
      <c r="J88" s="65">
        <v>0</v>
      </c>
      <c r="K88" s="35">
        <v>129711</v>
      </c>
      <c r="L88" s="58">
        <f t="shared" si="1"/>
        <v>1016777</v>
      </c>
    </row>
    <row r="89" spans="1:12" s="19" customFormat="1" ht="13.5">
      <c r="A89" s="676" t="s">
        <v>241</v>
      </c>
      <c r="B89" s="677"/>
      <c r="C89" s="677"/>
      <c r="D89" s="677"/>
      <c r="E89" s="571" t="s">
        <v>138</v>
      </c>
      <c r="F89" s="263"/>
      <c r="G89" s="264">
        <v>0</v>
      </c>
      <c r="H89" s="265">
        <v>0</v>
      </c>
      <c r="I89" s="265">
        <v>0</v>
      </c>
      <c r="J89" s="265">
        <v>0</v>
      </c>
      <c r="K89" s="261">
        <v>0</v>
      </c>
      <c r="L89" s="260"/>
    </row>
    <row r="90" spans="1:12" s="19" customFormat="1" ht="13.5">
      <c r="A90" s="678"/>
      <c r="B90" s="679"/>
      <c r="C90" s="679"/>
      <c r="D90" s="679"/>
      <c r="E90" s="572" t="s">
        <v>139</v>
      </c>
      <c r="F90" s="53"/>
      <c r="G90" s="37">
        <v>20034</v>
      </c>
      <c r="H90" s="65">
        <v>0</v>
      </c>
      <c r="I90" s="65">
        <v>0</v>
      </c>
      <c r="J90" s="65">
        <v>0</v>
      </c>
      <c r="K90" s="35">
        <v>7852</v>
      </c>
      <c r="L90" s="58">
        <f t="shared" si="1"/>
        <v>27886</v>
      </c>
    </row>
    <row r="91" spans="1:12" s="19" customFormat="1" ht="13.5">
      <c r="A91" s="676" t="s">
        <v>242</v>
      </c>
      <c r="B91" s="677"/>
      <c r="C91" s="677"/>
      <c r="D91" s="677"/>
      <c r="E91" s="571" t="s">
        <v>140</v>
      </c>
      <c r="F91" s="263"/>
      <c r="G91" s="264">
        <v>0</v>
      </c>
      <c r="H91" s="265">
        <v>0</v>
      </c>
      <c r="I91" s="265">
        <v>0</v>
      </c>
      <c r="J91" s="265">
        <v>0</v>
      </c>
      <c r="K91" s="261">
        <v>0</v>
      </c>
      <c r="L91" s="260">
        <f t="shared" si="1"/>
        <v>0</v>
      </c>
    </row>
    <row r="92" spans="1:12" s="19" customFormat="1" ht="14.25" thickBot="1">
      <c r="A92" s="680"/>
      <c r="B92" s="681"/>
      <c r="C92" s="681"/>
      <c r="D92" s="681"/>
      <c r="E92" s="573" t="s">
        <v>141</v>
      </c>
      <c r="F92" s="63"/>
      <c r="G92" s="244">
        <v>73900</v>
      </c>
      <c r="H92" s="245">
        <v>833200</v>
      </c>
      <c r="I92" s="245">
        <v>0</v>
      </c>
      <c r="J92" s="245">
        <v>0</v>
      </c>
      <c r="K92" s="61">
        <v>137563</v>
      </c>
      <c r="L92" s="246">
        <f t="shared" si="1"/>
        <v>1044663</v>
      </c>
    </row>
    <row r="93" spans="1:12" s="434" customFormat="1" ht="13.5">
      <c r="A93" s="402" t="s">
        <v>236</v>
      </c>
      <c r="B93" s="403"/>
      <c r="C93" s="403"/>
      <c r="D93" s="670" t="s">
        <v>234</v>
      </c>
      <c r="E93" s="671"/>
      <c r="F93" s="672"/>
      <c r="G93" s="574"/>
      <c r="H93" s="575"/>
      <c r="I93" s="576"/>
      <c r="J93" s="576"/>
      <c r="K93" s="577"/>
      <c r="L93" s="578"/>
    </row>
    <row r="94" spans="1:12" s="418" customFormat="1" ht="14.25" thickBot="1">
      <c r="A94" s="404"/>
      <c r="B94" s="405"/>
      <c r="C94" s="406" t="s">
        <v>262</v>
      </c>
      <c r="D94" s="673" t="s">
        <v>235</v>
      </c>
      <c r="E94" s="674"/>
      <c r="F94" s="675"/>
      <c r="G94" s="579">
        <f aca="true" t="shared" si="2" ref="G94:L94">G78/(G6-G9)*100</f>
        <v>0</v>
      </c>
      <c r="H94" s="580">
        <f t="shared" si="2"/>
        <v>0</v>
      </c>
      <c r="I94" s="581">
        <f t="shared" si="2"/>
        <v>0</v>
      </c>
      <c r="J94" s="581">
        <f t="shared" si="2"/>
        <v>0</v>
      </c>
      <c r="K94" s="582">
        <f t="shared" si="2"/>
        <v>0</v>
      </c>
      <c r="L94" s="583">
        <f t="shared" si="2"/>
        <v>0</v>
      </c>
    </row>
    <row r="95" spans="1:12" s="418" customFormat="1" ht="4.5" customHeight="1">
      <c r="A95" s="584"/>
      <c r="B95" s="584"/>
      <c r="C95" s="584"/>
      <c r="D95" s="584"/>
      <c r="E95" s="585"/>
      <c r="F95" s="585"/>
      <c r="G95" s="585"/>
      <c r="H95" s="585"/>
      <c r="I95" s="585"/>
      <c r="J95" s="585"/>
      <c r="K95" s="585"/>
      <c r="L95" s="586"/>
    </row>
    <row r="96" spans="1:14" s="418" customFormat="1" ht="13.5">
      <c r="A96" s="585"/>
      <c r="B96" s="585"/>
      <c r="C96" s="585"/>
      <c r="D96" s="585"/>
      <c r="E96" s="585"/>
      <c r="F96" s="585"/>
      <c r="G96" s="585"/>
      <c r="H96" s="585"/>
      <c r="I96" s="585"/>
      <c r="J96" s="585"/>
      <c r="K96" s="585"/>
      <c r="L96" s="586"/>
      <c r="M96" s="419"/>
      <c r="N96" s="419"/>
    </row>
    <row r="97" spans="1:14" s="418" customFormat="1" ht="13.5">
      <c r="A97" s="585"/>
      <c r="B97" s="585"/>
      <c r="C97" s="585"/>
      <c r="D97" s="585"/>
      <c r="E97" s="585"/>
      <c r="F97" s="585"/>
      <c r="G97" s="585"/>
      <c r="H97" s="585"/>
      <c r="I97" s="585"/>
      <c r="J97" s="585"/>
      <c r="K97" s="585"/>
      <c r="L97" s="586"/>
      <c r="M97" s="419"/>
      <c r="N97" s="419"/>
    </row>
    <row r="98" spans="1:14" s="418" customFormat="1" ht="13.5">
      <c r="A98" s="585"/>
      <c r="B98" s="585"/>
      <c r="C98" s="585"/>
      <c r="D98" s="585"/>
      <c r="E98" s="585"/>
      <c r="F98" s="585"/>
      <c r="G98" s="585"/>
      <c r="H98" s="585"/>
      <c r="I98" s="585"/>
      <c r="J98" s="585"/>
      <c r="K98" s="585"/>
      <c r="L98" s="585"/>
      <c r="M98" s="585"/>
      <c r="N98" s="585"/>
    </row>
    <row r="99" spans="1:14" s="418" customFormat="1" ht="13.5">
      <c r="A99" s="585"/>
      <c r="B99" s="585"/>
      <c r="C99" s="585"/>
      <c r="D99" s="585"/>
      <c r="E99" s="585"/>
      <c r="F99" s="585"/>
      <c r="G99" s="585"/>
      <c r="H99" s="585"/>
      <c r="I99" s="585"/>
      <c r="J99" s="585"/>
      <c r="K99" s="585"/>
      <c r="L99" s="585"/>
      <c r="M99" s="419"/>
      <c r="N99" s="419"/>
    </row>
    <row r="100" spans="1:14" s="418" customFormat="1" ht="13.5">
      <c r="A100" s="585"/>
      <c r="B100" s="585"/>
      <c r="C100" s="585"/>
      <c r="D100" s="585"/>
      <c r="E100" s="585"/>
      <c r="F100" s="585"/>
      <c r="G100" s="585"/>
      <c r="H100" s="585"/>
      <c r="I100" s="585"/>
      <c r="J100" s="585"/>
      <c r="K100" s="585"/>
      <c r="L100" s="586"/>
      <c r="M100" s="419"/>
      <c r="N100" s="419"/>
    </row>
    <row r="101" spans="1:14" s="418" customFormat="1" ht="13.5">
      <c r="A101" s="585"/>
      <c r="B101" s="585"/>
      <c r="C101" s="585"/>
      <c r="D101" s="585"/>
      <c r="E101" s="585"/>
      <c r="F101" s="585"/>
      <c r="G101" s="585"/>
      <c r="H101" s="585"/>
      <c r="I101" s="585"/>
      <c r="J101" s="585"/>
      <c r="K101" s="585"/>
      <c r="L101" s="586"/>
      <c r="M101" s="419"/>
      <c r="N101" s="419"/>
    </row>
    <row r="102" spans="12:14" s="418" customFormat="1" ht="13.5">
      <c r="L102" s="587"/>
      <c r="M102" s="419"/>
      <c r="N102" s="419"/>
    </row>
    <row r="103" spans="12:14" s="418" customFormat="1" ht="13.5">
      <c r="L103" s="587"/>
      <c r="M103" s="419"/>
      <c r="N103" s="419"/>
    </row>
    <row r="104" spans="12:14" s="418" customFormat="1" ht="13.5">
      <c r="L104" s="587"/>
      <c r="M104" s="419"/>
      <c r="N104" s="419"/>
    </row>
    <row r="105" spans="12:14" s="418" customFormat="1" ht="13.5">
      <c r="L105" s="587"/>
      <c r="M105" s="419"/>
      <c r="N105" s="419"/>
    </row>
    <row r="106" spans="12:14" s="418" customFormat="1" ht="13.5">
      <c r="L106" s="587"/>
      <c r="M106" s="419"/>
      <c r="N106" s="419"/>
    </row>
    <row r="107" spans="12:14" s="418" customFormat="1" ht="13.5">
      <c r="L107" s="587"/>
      <c r="M107" s="419"/>
      <c r="N107" s="419"/>
    </row>
    <row r="108" spans="12:14" s="418" customFormat="1" ht="13.5">
      <c r="L108" s="587"/>
      <c r="M108" s="419"/>
      <c r="N108" s="419"/>
    </row>
    <row r="109" spans="12:14" s="418" customFormat="1" ht="13.5">
      <c r="L109" s="587"/>
      <c r="M109" s="419"/>
      <c r="N109" s="419"/>
    </row>
    <row r="110" spans="12:14" s="418" customFormat="1" ht="13.5">
      <c r="L110" s="587"/>
      <c r="M110" s="419"/>
      <c r="N110" s="419"/>
    </row>
    <row r="111" spans="12:14" s="418" customFormat="1" ht="13.5">
      <c r="L111" s="587"/>
      <c r="M111" s="419"/>
      <c r="N111" s="419"/>
    </row>
    <row r="112" s="418" customFormat="1" ht="13.5"/>
    <row r="113" s="418" customFormat="1" ht="13.5"/>
    <row r="114" s="418" customFormat="1" ht="13.5"/>
    <row r="115" s="418" customFormat="1" ht="13.5"/>
    <row r="116" s="418" customFormat="1" ht="13.5"/>
    <row r="117" s="418" customFormat="1" ht="13.5"/>
    <row r="118" spans="7:12" s="418" customFormat="1" ht="13.5">
      <c r="G118" s="588"/>
      <c r="H118" s="588"/>
      <c r="I118" s="588"/>
      <c r="J118" s="588"/>
      <c r="K118" s="588"/>
      <c r="L118" s="588"/>
    </row>
    <row r="119" s="418" customFormat="1" ht="13.5"/>
    <row r="120" s="418" customFormat="1" ht="13.5"/>
    <row r="121" s="418" customFormat="1" ht="13.5"/>
    <row r="122" s="418" customFormat="1" ht="13.5"/>
    <row r="123" s="418" customFormat="1" ht="13.5"/>
    <row r="124" s="418" customFormat="1" ht="13.5"/>
    <row r="125" s="418" customFormat="1" ht="13.5"/>
    <row r="126" s="418" customFormat="1" ht="13.5"/>
    <row r="127" s="418" customFormat="1" ht="13.5"/>
    <row r="128" s="418" customFormat="1" ht="13.5"/>
    <row r="129" s="418" customFormat="1" ht="13.5"/>
    <row r="130" s="418" customFormat="1" ht="13.5"/>
    <row r="131" s="418" customFormat="1" ht="13.5"/>
    <row r="132" s="418" customFormat="1" ht="13.5"/>
    <row r="133" s="418" customFormat="1" ht="13.5"/>
    <row r="134" s="418" customFormat="1" ht="13.5"/>
    <row r="135" s="418" customFormat="1" ht="13.5"/>
    <row r="136" s="418" customFormat="1" ht="13.5"/>
    <row r="137" s="418" customFormat="1" ht="13.5"/>
    <row r="138" s="418" customFormat="1" ht="13.5"/>
    <row r="139" s="418" customFormat="1" ht="13.5"/>
    <row r="140" s="418" customFormat="1" ht="13.5"/>
    <row r="141" s="418" customFormat="1" ht="13.5"/>
    <row r="142" s="418" customFormat="1" ht="13.5"/>
    <row r="143" s="418" customFormat="1" ht="13.5"/>
    <row r="144" s="418" customFormat="1" ht="13.5"/>
    <row r="145" s="418" customFormat="1" ht="13.5"/>
    <row r="146" s="418" customFormat="1" ht="13.5"/>
    <row r="147" s="418" customFormat="1" ht="13.5"/>
    <row r="148" s="418" customFormat="1" ht="13.5"/>
    <row r="149" s="418" customFormat="1" ht="13.5"/>
    <row r="150" s="418" customFormat="1" ht="13.5"/>
    <row r="151" s="418" customFormat="1" ht="13.5"/>
    <row r="152" s="418" customFormat="1" ht="13.5"/>
    <row r="153" s="418" customFormat="1" ht="13.5"/>
    <row r="154" s="418" customFormat="1" ht="13.5"/>
    <row r="155" s="418" customFormat="1" ht="13.5"/>
    <row r="156" s="418" customFormat="1" ht="13.5"/>
    <row r="157" s="418" customFormat="1" ht="13.5"/>
    <row r="158" s="418" customFormat="1" ht="13.5"/>
    <row r="159" s="418" customFormat="1" ht="13.5"/>
    <row r="160" s="418" customFormat="1" ht="13.5"/>
    <row r="161" s="418" customFormat="1" ht="13.5"/>
    <row r="162" s="418" customFormat="1" ht="13.5"/>
    <row r="163" s="418" customFormat="1" ht="13.5"/>
    <row r="164" s="418" customFormat="1" ht="13.5"/>
    <row r="165" s="418" customFormat="1" ht="13.5"/>
    <row r="166" s="418" customFormat="1" ht="13.5"/>
    <row r="167" s="418" customFormat="1" ht="13.5"/>
    <row r="168" s="418" customFormat="1" ht="13.5"/>
    <row r="169" s="418" customFormat="1" ht="13.5"/>
    <row r="170" s="418" customFormat="1" ht="13.5"/>
    <row r="171" s="418" customFormat="1" ht="13.5"/>
    <row r="172" s="418" customFormat="1" ht="13.5"/>
    <row r="173" s="418" customFormat="1" ht="13.5"/>
    <row r="174" s="418" customFormat="1" ht="13.5"/>
    <row r="175" s="418" customFormat="1" ht="13.5"/>
    <row r="176" s="418" customFormat="1" ht="13.5"/>
    <row r="177" s="418" customFormat="1" ht="13.5"/>
    <row r="178" s="418" customFormat="1" ht="13.5"/>
    <row r="179" s="418" customFormat="1" ht="13.5"/>
    <row r="180" s="418" customFormat="1" ht="13.5"/>
    <row r="181" s="418" customFormat="1" ht="13.5"/>
    <row r="182" s="418" customFormat="1" ht="13.5"/>
    <row r="183" s="418" customFormat="1" ht="13.5"/>
    <row r="184" s="418" customFormat="1" ht="13.5"/>
    <row r="185" s="418" customFormat="1" ht="13.5"/>
    <row r="186" s="418" customFormat="1" ht="13.5"/>
    <row r="187" s="418" customFormat="1" ht="13.5"/>
    <row r="188" s="418" customFormat="1" ht="13.5"/>
    <row r="189" s="418" customFormat="1" ht="13.5"/>
    <row r="190" s="418" customFormat="1" ht="13.5"/>
    <row r="191" s="418" customFormat="1" ht="13.5"/>
    <row r="192" s="418" customFormat="1" ht="13.5"/>
  </sheetData>
  <mergeCells count="7">
    <mergeCell ref="L2:L3"/>
    <mergeCell ref="D93:F93"/>
    <mergeCell ref="D94:F94"/>
    <mergeCell ref="A87:D88"/>
    <mergeCell ref="A89:D90"/>
    <mergeCell ref="A91:D92"/>
    <mergeCell ref="E59:F59"/>
  </mergeCells>
  <conditionalFormatting sqref="D93:D94">
    <cfRule type="cellIs" priority="1" dxfId="0" operator="equal" stopIfTrue="1">
      <formula>0</formula>
    </cfRule>
  </conditionalFormatting>
  <printOptions horizontalCentered="1"/>
  <pageMargins left="0.7874015748031497" right="0.7874015748031497" top="0.35433070866141736" bottom="0.4724409448818898" header="0.3937007874015748" footer="0.5118110236220472"/>
  <pageSetup errors="blank" horizontalDpi="600" verticalDpi="6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2:L31"/>
  <sheetViews>
    <sheetView showZeros="0" zoomScaleSheetLayoutView="100" workbookViewId="0" topLeftCell="A2">
      <pane xSplit="6" ySplit="3" topLeftCell="G14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N2" sqref="N1:N16384"/>
    </sheetView>
  </sheetViews>
  <sheetFormatPr defaultColWidth="9.00390625" defaultRowHeight="21" customHeight="1"/>
  <cols>
    <col min="1" max="1" width="4.00390625" style="69" customWidth="1"/>
    <col min="2" max="2" width="0.12890625" style="69" hidden="1" customWidth="1"/>
    <col min="3" max="3" width="4.25390625" style="69" hidden="1" customWidth="1"/>
    <col min="4" max="4" width="4.25390625" style="69" customWidth="1"/>
    <col min="5" max="5" width="9.00390625" style="69" customWidth="1"/>
    <col min="6" max="6" width="11.625" style="69" customWidth="1"/>
    <col min="7" max="12" width="11.50390625" style="4" customWidth="1"/>
    <col min="13" max="78" width="10.625" style="4" customWidth="1"/>
    <col min="79" max="16384" width="9.00390625" style="4" customWidth="1"/>
  </cols>
  <sheetData>
    <row r="2" spans="1:12" s="421" customFormat="1" ht="21" customHeight="1" thickBot="1">
      <c r="A2" s="70" t="s">
        <v>14</v>
      </c>
      <c r="B2" s="70"/>
      <c r="C2" s="70"/>
      <c r="D2" s="422"/>
      <c r="E2" s="422"/>
      <c r="F2" s="422"/>
      <c r="L2" s="423" t="s">
        <v>6</v>
      </c>
    </row>
    <row r="3" spans="1:12" ht="21" customHeight="1">
      <c r="A3" s="424" t="s">
        <v>15</v>
      </c>
      <c r="B3" s="425"/>
      <c r="C3" s="425"/>
      <c r="D3" s="425"/>
      <c r="E3" s="78"/>
      <c r="F3" s="88" t="s">
        <v>16</v>
      </c>
      <c r="G3" s="79" t="s">
        <v>9</v>
      </c>
      <c r="H3" s="79" t="s">
        <v>10</v>
      </c>
      <c r="I3" s="79" t="s">
        <v>11</v>
      </c>
      <c r="J3" s="79" t="s">
        <v>12</v>
      </c>
      <c r="K3" s="326" t="s">
        <v>8</v>
      </c>
      <c r="L3" s="684" t="s">
        <v>5</v>
      </c>
    </row>
    <row r="4" spans="1:12" ht="21" customHeight="1" thickBot="1">
      <c r="A4" s="80"/>
      <c r="B4" s="81"/>
      <c r="C4" s="81"/>
      <c r="D4" s="81" t="s">
        <v>17</v>
      </c>
      <c r="E4" s="81"/>
      <c r="F4" s="89"/>
      <c r="G4" s="82" t="s">
        <v>0</v>
      </c>
      <c r="H4" s="82" t="s">
        <v>1</v>
      </c>
      <c r="I4" s="82" t="s">
        <v>2</v>
      </c>
      <c r="J4" s="82" t="s">
        <v>3</v>
      </c>
      <c r="K4" s="327" t="s">
        <v>7</v>
      </c>
      <c r="L4" s="685"/>
    </row>
    <row r="5" spans="1:12" ht="21" customHeight="1">
      <c r="A5" s="85" t="s">
        <v>18</v>
      </c>
      <c r="B5" s="72"/>
      <c r="C5" s="72"/>
      <c r="D5" s="72"/>
      <c r="E5" s="73"/>
      <c r="F5" s="90"/>
      <c r="G5" s="37">
        <v>1031206</v>
      </c>
      <c r="H5" s="65">
        <v>1571541</v>
      </c>
      <c r="I5" s="65">
        <v>0</v>
      </c>
      <c r="J5" s="65">
        <v>0</v>
      </c>
      <c r="K5" s="328">
        <v>143679</v>
      </c>
      <c r="L5" s="58">
        <f>SUM(G5:K5)</f>
        <v>2746426</v>
      </c>
    </row>
    <row r="6" spans="1:12" ht="21" customHeight="1">
      <c r="A6" s="85"/>
      <c r="B6" s="72"/>
      <c r="C6" s="72"/>
      <c r="D6" s="74" t="s">
        <v>19</v>
      </c>
      <c r="E6" s="75"/>
      <c r="F6" s="91"/>
      <c r="G6" s="352"/>
      <c r="H6" s="353"/>
      <c r="I6" s="353"/>
      <c r="J6" s="353"/>
      <c r="K6" s="354"/>
      <c r="L6" s="355"/>
    </row>
    <row r="7" spans="1:12" ht="21" customHeight="1">
      <c r="A7" s="85"/>
      <c r="B7" s="72"/>
      <c r="C7" s="72"/>
      <c r="D7" s="71"/>
      <c r="E7" s="365" t="s">
        <v>20</v>
      </c>
      <c r="F7" s="366" t="s">
        <v>21</v>
      </c>
      <c r="G7" s="270">
        <v>0</v>
      </c>
      <c r="H7" s="271">
        <v>0</v>
      </c>
      <c r="I7" s="271">
        <v>0</v>
      </c>
      <c r="J7" s="271">
        <v>0</v>
      </c>
      <c r="K7" s="329">
        <v>0</v>
      </c>
      <c r="L7" s="272">
        <f aca="true" t="shared" si="0" ref="L7:L28">SUM(G7:K7)</f>
        <v>0</v>
      </c>
    </row>
    <row r="8" spans="1:12" ht="21" customHeight="1">
      <c r="A8" s="85"/>
      <c r="B8" s="72"/>
      <c r="C8" s="72"/>
      <c r="D8" s="71"/>
      <c r="E8" s="71"/>
      <c r="F8" s="367" t="s">
        <v>22</v>
      </c>
      <c r="G8" s="266">
        <v>0</v>
      </c>
      <c r="H8" s="267">
        <v>0</v>
      </c>
      <c r="I8" s="267">
        <v>0</v>
      </c>
      <c r="J8" s="267">
        <v>0</v>
      </c>
      <c r="K8" s="330">
        <v>0</v>
      </c>
      <c r="L8" s="268"/>
    </row>
    <row r="9" spans="1:12" ht="21" customHeight="1">
      <c r="A9" s="85"/>
      <c r="B9" s="72"/>
      <c r="C9" s="72"/>
      <c r="D9" s="71"/>
      <c r="E9" s="360"/>
      <c r="F9" s="368" t="s">
        <v>23</v>
      </c>
      <c r="G9" s="426">
        <v>0</v>
      </c>
      <c r="H9" s="427">
        <v>1561223</v>
      </c>
      <c r="I9" s="427">
        <v>0</v>
      </c>
      <c r="J9" s="427">
        <v>0</v>
      </c>
      <c r="K9" s="428">
        <v>0</v>
      </c>
      <c r="L9" s="269">
        <f t="shared" si="0"/>
        <v>1561223</v>
      </c>
    </row>
    <row r="10" spans="1:12" ht="21" customHeight="1">
      <c r="A10" s="85"/>
      <c r="B10" s="72"/>
      <c r="C10" s="72"/>
      <c r="D10" s="71"/>
      <c r="E10" s="686" t="s">
        <v>251</v>
      </c>
      <c r="F10" s="687"/>
      <c r="G10" s="371">
        <v>1031206</v>
      </c>
      <c r="H10" s="372">
        <v>10318</v>
      </c>
      <c r="I10" s="372">
        <v>0</v>
      </c>
      <c r="J10" s="372">
        <v>0</v>
      </c>
      <c r="K10" s="373">
        <v>78388</v>
      </c>
      <c r="L10" s="83">
        <f t="shared" si="0"/>
        <v>1119912</v>
      </c>
    </row>
    <row r="11" spans="1:12" ht="21" customHeight="1">
      <c r="A11" s="85"/>
      <c r="B11" s="72"/>
      <c r="C11" s="72"/>
      <c r="D11" s="71"/>
      <c r="E11" s="361" t="s">
        <v>24</v>
      </c>
      <c r="F11" s="362"/>
      <c r="G11" s="87">
        <v>0</v>
      </c>
      <c r="H11" s="76">
        <v>0</v>
      </c>
      <c r="I11" s="76"/>
      <c r="J11" s="76"/>
      <c r="K11" s="331">
        <v>0</v>
      </c>
      <c r="L11" s="83">
        <f t="shared" si="0"/>
        <v>0</v>
      </c>
    </row>
    <row r="12" spans="1:12" ht="21" customHeight="1">
      <c r="A12" s="85"/>
      <c r="B12" s="72"/>
      <c r="C12" s="72"/>
      <c r="D12" s="71"/>
      <c r="E12" s="686" t="s">
        <v>25</v>
      </c>
      <c r="F12" s="687"/>
      <c r="G12" s="87">
        <v>0</v>
      </c>
      <c r="H12" s="76">
        <v>0</v>
      </c>
      <c r="I12" s="76">
        <v>0</v>
      </c>
      <c r="J12" s="76">
        <v>0</v>
      </c>
      <c r="K12" s="331">
        <v>0</v>
      </c>
      <c r="L12" s="83">
        <f t="shared" si="0"/>
        <v>0</v>
      </c>
    </row>
    <row r="13" spans="1:12" ht="21" customHeight="1">
      <c r="A13" s="85"/>
      <c r="B13" s="72"/>
      <c r="C13" s="72"/>
      <c r="D13" s="71"/>
      <c r="E13" s="361" t="s">
        <v>26</v>
      </c>
      <c r="F13" s="362"/>
      <c r="G13" s="87">
        <v>0</v>
      </c>
      <c r="H13" s="76">
        <v>0</v>
      </c>
      <c r="I13" s="76">
        <v>0</v>
      </c>
      <c r="J13" s="76">
        <v>0</v>
      </c>
      <c r="K13" s="331">
        <v>0</v>
      </c>
      <c r="L13" s="83">
        <f t="shared" si="0"/>
        <v>0</v>
      </c>
    </row>
    <row r="14" spans="1:12" ht="21" customHeight="1">
      <c r="A14" s="85"/>
      <c r="B14" s="72"/>
      <c r="C14" s="72"/>
      <c r="D14" s="71"/>
      <c r="E14" s="361" t="s">
        <v>27</v>
      </c>
      <c r="F14" s="362"/>
      <c r="G14" s="87">
        <v>0</v>
      </c>
      <c r="H14" s="76">
        <v>0</v>
      </c>
      <c r="I14" s="76">
        <v>0</v>
      </c>
      <c r="J14" s="76">
        <v>0</v>
      </c>
      <c r="K14" s="331">
        <v>0</v>
      </c>
      <c r="L14" s="83">
        <f t="shared" si="0"/>
        <v>0</v>
      </c>
    </row>
    <row r="15" spans="1:12" ht="21" customHeight="1">
      <c r="A15" s="85"/>
      <c r="B15" s="72"/>
      <c r="C15" s="72"/>
      <c r="D15" s="71"/>
      <c r="E15" s="361" t="s">
        <v>28</v>
      </c>
      <c r="F15" s="362"/>
      <c r="G15" s="87">
        <v>0</v>
      </c>
      <c r="H15" s="76">
        <v>0</v>
      </c>
      <c r="I15" s="76"/>
      <c r="J15" s="76"/>
      <c r="K15" s="331">
        <v>0</v>
      </c>
      <c r="L15" s="83"/>
    </row>
    <row r="16" spans="1:12" ht="21" customHeight="1">
      <c r="A16" s="85"/>
      <c r="B16" s="72"/>
      <c r="C16" s="72"/>
      <c r="D16" s="71"/>
      <c r="E16" s="361" t="s">
        <v>29</v>
      </c>
      <c r="F16" s="362"/>
      <c r="G16" s="87">
        <v>0</v>
      </c>
      <c r="H16" s="76">
        <v>0</v>
      </c>
      <c r="I16" s="76">
        <v>0</v>
      </c>
      <c r="J16" s="76">
        <v>0</v>
      </c>
      <c r="K16" s="331">
        <v>0</v>
      </c>
      <c r="L16" s="83">
        <f t="shared" si="0"/>
        <v>0</v>
      </c>
    </row>
    <row r="17" spans="1:12" ht="21" customHeight="1" thickBot="1">
      <c r="A17" s="85"/>
      <c r="B17" s="72"/>
      <c r="C17" s="72"/>
      <c r="D17" s="86"/>
      <c r="E17" s="363" t="s">
        <v>30</v>
      </c>
      <c r="F17" s="364"/>
      <c r="G17" s="429">
        <v>0</v>
      </c>
      <c r="H17" s="430">
        <v>0</v>
      </c>
      <c r="I17" s="430">
        <v>0</v>
      </c>
      <c r="J17" s="430">
        <v>0</v>
      </c>
      <c r="K17" s="431">
        <v>65291</v>
      </c>
      <c r="L17" s="84">
        <f t="shared" si="0"/>
        <v>65291</v>
      </c>
    </row>
    <row r="18" spans="1:12" ht="21" customHeight="1">
      <c r="A18" s="85"/>
      <c r="B18" s="72"/>
      <c r="C18" s="72"/>
      <c r="D18" s="71" t="s">
        <v>31</v>
      </c>
      <c r="E18" s="73"/>
      <c r="F18" s="90"/>
      <c r="G18" s="356"/>
      <c r="H18" s="357"/>
      <c r="I18" s="357"/>
      <c r="J18" s="357"/>
      <c r="K18" s="358"/>
      <c r="L18" s="359"/>
    </row>
    <row r="19" spans="1:12" ht="21" customHeight="1">
      <c r="A19" s="85"/>
      <c r="B19" s="72"/>
      <c r="C19" s="72"/>
      <c r="D19" s="71"/>
      <c r="E19" s="369" t="s">
        <v>243</v>
      </c>
      <c r="F19" s="362"/>
      <c r="G19" s="371">
        <v>0</v>
      </c>
      <c r="H19" s="372">
        <v>0</v>
      </c>
      <c r="I19" s="372">
        <v>0</v>
      </c>
      <c r="J19" s="372">
        <v>0</v>
      </c>
      <c r="K19" s="373">
        <v>65291</v>
      </c>
      <c r="L19" s="83">
        <f t="shared" si="0"/>
        <v>65291</v>
      </c>
    </row>
    <row r="20" spans="1:12" ht="21" customHeight="1">
      <c r="A20" s="85"/>
      <c r="B20" s="72"/>
      <c r="C20" s="72"/>
      <c r="D20" s="71"/>
      <c r="E20" s="369" t="s">
        <v>244</v>
      </c>
      <c r="F20" s="362"/>
      <c r="G20" s="371">
        <v>1029173</v>
      </c>
      <c r="H20" s="372">
        <v>0</v>
      </c>
      <c r="I20" s="372">
        <v>0</v>
      </c>
      <c r="J20" s="372">
        <v>0</v>
      </c>
      <c r="K20" s="373">
        <v>0</v>
      </c>
      <c r="L20" s="83">
        <f t="shared" si="0"/>
        <v>1029173</v>
      </c>
    </row>
    <row r="21" spans="1:12" ht="21" customHeight="1">
      <c r="A21" s="85"/>
      <c r="B21" s="72"/>
      <c r="C21" s="72"/>
      <c r="D21" s="71"/>
      <c r="E21" s="369" t="s">
        <v>245</v>
      </c>
      <c r="F21" s="362"/>
      <c r="G21" s="371">
        <v>0</v>
      </c>
      <c r="H21" s="372">
        <v>888969</v>
      </c>
      <c r="I21" s="372">
        <v>0</v>
      </c>
      <c r="J21" s="372">
        <v>0</v>
      </c>
      <c r="K21" s="373">
        <v>0</v>
      </c>
      <c r="L21" s="83">
        <f t="shared" si="0"/>
        <v>888969</v>
      </c>
    </row>
    <row r="22" spans="1:12" ht="21" customHeight="1">
      <c r="A22" s="85"/>
      <c r="B22" s="72"/>
      <c r="C22" s="72"/>
      <c r="D22" s="71"/>
      <c r="E22" s="369" t="s">
        <v>246</v>
      </c>
      <c r="F22" s="362"/>
      <c r="G22" s="371">
        <v>0</v>
      </c>
      <c r="H22" s="372">
        <v>0</v>
      </c>
      <c r="I22" s="372">
        <v>0</v>
      </c>
      <c r="J22" s="372">
        <v>0</v>
      </c>
      <c r="K22" s="373">
        <v>0</v>
      </c>
      <c r="L22" s="83">
        <f t="shared" si="0"/>
        <v>0</v>
      </c>
    </row>
    <row r="23" spans="1:12" ht="21" customHeight="1">
      <c r="A23" s="85"/>
      <c r="B23" s="72"/>
      <c r="C23" s="72"/>
      <c r="D23" s="71"/>
      <c r="E23" s="369" t="s">
        <v>247</v>
      </c>
      <c r="F23" s="362"/>
      <c r="G23" s="371">
        <v>0</v>
      </c>
      <c r="H23" s="372">
        <v>0</v>
      </c>
      <c r="I23" s="372">
        <v>0</v>
      </c>
      <c r="J23" s="372">
        <v>0</v>
      </c>
      <c r="K23" s="373">
        <v>0</v>
      </c>
      <c r="L23" s="83">
        <f t="shared" si="0"/>
        <v>0</v>
      </c>
    </row>
    <row r="24" spans="1:12" ht="21" customHeight="1">
      <c r="A24" s="85"/>
      <c r="B24" s="72"/>
      <c r="C24" s="72"/>
      <c r="D24" s="71"/>
      <c r="E24" s="369" t="s">
        <v>248</v>
      </c>
      <c r="F24" s="362"/>
      <c r="G24" s="371">
        <v>2033</v>
      </c>
      <c r="H24" s="372">
        <v>0</v>
      </c>
      <c r="I24" s="372">
        <v>0</v>
      </c>
      <c r="J24" s="372">
        <v>0</v>
      </c>
      <c r="K24" s="373">
        <v>0</v>
      </c>
      <c r="L24" s="83">
        <f t="shared" si="0"/>
        <v>2033</v>
      </c>
    </row>
    <row r="25" spans="1:12" ht="21" customHeight="1">
      <c r="A25" s="85"/>
      <c r="B25" s="72"/>
      <c r="C25" s="72"/>
      <c r="D25" s="71"/>
      <c r="E25" s="369" t="s">
        <v>249</v>
      </c>
      <c r="F25" s="362"/>
      <c r="G25" s="371">
        <v>0</v>
      </c>
      <c r="H25" s="372">
        <v>672254</v>
      </c>
      <c r="I25" s="372">
        <v>0</v>
      </c>
      <c r="J25" s="372">
        <v>0</v>
      </c>
      <c r="K25" s="373">
        <v>42812</v>
      </c>
      <c r="L25" s="83">
        <f t="shared" si="0"/>
        <v>715066</v>
      </c>
    </row>
    <row r="26" spans="1:12" ht="21" customHeight="1">
      <c r="A26" s="85"/>
      <c r="B26" s="72"/>
      <c r="C26" s="72"/>
      <c r="D26" s="71"/>
      <c r="E26" s="369" t="s">
        <v>32</v>
      </c>
      <c r="F26" s="362"/>
      <c r="G26" s="371">
        <v>0</v>
      </c>
      <c r="H26" s="372">
        <v>10318</v>
      </c>
      <c r="I26" s="372">
        <v>0</v>
      </c>
      <c r="J26" s="372">
        <v>0</v>
      </c>
      <c r="K26" s="373">
        <v>35576</v>
      </c>
      <c r="L26" s="83">
        <f t="shared" si="0"/>
        <v>45894</v>
      </c>
    </row>
    <row r="27" spans="1:12" ht="21" customHeight="1">
      <c r="A27" s="85"/>
      <c r="B27" s="72"/>
      <c r="C27" s="72"/>
      <c r="D27" s="71"/>
      <c r="E27" s="369" t="s">
        <v>33</v>
      </c>
      <c r="F27" s="362"/>
      <c r="G27" s="371">
        <v>0</v>
      </c>
      <c r="H27" s="372">
        <v>0</v>
      </c>
      <c r="I27" s="372">
        <v>0</v>
      </c>
      <c r="J27" s="372">
        <v>0</v>
      </c>
      <c r="K27" s="373">
        <v>0</v>
      </c>
      <c r="L27" s="83">
        <f t="shared" si="0"/>
        <v>0</v>
      </c>
    </row>
    <row r="28" spans="1:12" ht="21" customHeight="1" thickBot="1">
      <c r="A28" s="332"/>
      <c r="B28" s="333"/>
      <c r="C28" s="333"/>
      <c r="D28" s="86"/>
      <c r="E28" s="370" t="s">
        <v>250</v>
      </c>
      <c r="F28" s="364"/>
      <c r="G28" s="429">
        <v>0</v>
      </c>
      <c r="H28" s="430">
        <v>0</v>
      </c>
      <c r="I28" s="430">
        <v>0</v>
      </c>
      <c r="J28" s="430">
        <v>0</v>
      </c>
      <c r="K28" s="431">
        <v>0</v>
      </c>
      <c r="L28" s="83">
        <f t="shared" si="0"/>
        <v>0</v>
      </c>
    </row>
    <row r="29" spans="7:12" ht="21" customHeight="1">
      <c r="G29" s="77">
        <f aca="true" t="shared" si="1" ref="G29:L29">G5-SUM(G7:G17)</f>
        <v>0</v>
      </c>
      <c r="H29" s="77">
        <f t="shared" si="1"/>
        <v>0</v>
      </c>
      <c r="I29" s="77">
        <f t="shared" si="1"/>
        <v>0</v>
      </c>
      <c r="J29" s="77">
        <f t="shared" si="1"/>
        <v>0</v>
      </c>
      <c r="K29" s="77">
        <f t="shared" si="1"/>
        <v>0</v>
      </c>
      <c r="L29" s="77">
        <f t="shared" si="1"/>
        <v>0</v>
      </c>
    </row>
    <row r="30" spans="7:12" ht="21" customHeight="1">
      <c r="G30" s="77">
        <f aca="true" t="shared" si="2" ref="G30:L30">G5-SUM(G19:G28)</f>
        <v>0</v>
      </c>
      <c r="H30" s="77">
        <f t="shared" si="2"/>
        <v>0</v>
      </c>
      <c r="I30" s="77">
        <f t="shared" si="2"/>
        <v>0</v>
      </c>
      <c r="J30" s="77">
        <f t="shared" si="2"/>
        <v>0</v>
      </c>
      <c r="K30" s="77">
        <f t="shared" si="2"/>
        <v>0</v>
      </c>
      <c r="L30" s="77">
        <f t="shared" si="2"/>
        <v>0</v>
      </c>
    </row>
    <row r="31" spans="7:12" ht="21" customHeight="1">
      <c r="G31" s="77"/>
      <c r="H31" s="77">
        <f>+H29-H30</f>
        <v>0</v>
      </c>
      <c r="I31" s="77">
        <f>+I29-I30</f>
        <v>0</v>
      </c>
      <c r="J31" s="77">
        <f>+J29-J30</f>
        <v>0</v>
      </c>
      <c r="K31" s="77">
        <f>+K29-K30</f>
        <v>0</v>
      </c>
      <c r="L31" s="77">
        <f>+L29-L30</f>
        <v>0</v>
      </c>
    </row>
  </sheetData>
  <mergeCells count="3">
    <mergeCell ref="L3:L4"/>
    <mergeCell ref="E10:F10"/>
    <mergeCell ref="E12:F12"/>
  </mergeCells>
  <printOptions horizontalCentered="1"/>
  <pageMargins left="0.7874015748031497" right="0.7874015748031497" top="0.35433070866141736" bottom="0.4724409448818898" header="0.3937007874015748" footer="0.5118110236220472"/>
  <pageSetup errors="blank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P32"/>
  <sheetViews>
    <sheetView zoomScaleSheetLayoutView="100" workbookViewId="0" topLeftCell="A1">
      <pane xSplit="4" ySplit="3" topLeftCell="E4" activePane="bottomRight" state="frozen"/>
      <selection pane="topLeft" activeCell="L21" sqref="L21"/>
      <selection pane="topRight" activeCell="L21" sqref="L21"/>
      <selection pane="bottomLeft" activeCell="L21" sqref="L21"/>
      <selection pane="bottomRight" activeCell="A1" sqref="A1"/>
    </sheetView>
  </sheetViews>
  <sheetFormatPr defaultColWidth="9.00390625" defaultRowHeight="13.5"/>
  <cols>
    <col min="1" max="1" width="5.375" style="25" customWidth="1"/>
    <col min="2" max="2" width="8.875" style="25" customWidth="1"/>
    <col min="3" max="3" width="16.125" style="281" customWidth="1"/>
    <col min="4" max="4" width="4.375" style="281" customWidth="1"/>
    <col min="5" max="5" width="9.25390625" style="3" customWidth="1"/>
    <col min="6" max="16" width="9.25390625" style="4" customWidth="1"/>
    <col min="17" max="16384" width="9.00390625" style="4" customWidth="1"/>
  </cols>
  <sheetData>
    <row r="1" spans="1:2" ht="16.5" customHeight="1" thickBot="1">
      <c r="A1" s="11" t="s">
        <v>222</v>
      </c>
      <c r="B1" s="421"/>
    </row>
    <row r="2" spans="1:16" s="25" customFormat="1" ht="16.5" customHeight="1">
      <c r="A2" s="92"/>
      <c r="B2" s="273" t="s">
        <v>112</v>
      </c>
      <c r="C2" s="282"/>
      <c r="D2" s="282"/>
      <c r="E2" s="722" t="s">
        <v>9</v>
      </c>
      <c r="F2" s="723"/>
      <c r="G2" s="722" t="s">
        <v>10</v>
      </c>
      <c r="H2" s="723"/>
      <c r="I2" s="712" t="s">
        <v>11</v>
      </c>
      <c r="J2" s="713"/>
      <c r="K2" s="720" t="s">
        <v>12</v>
      </c>
      <c r="L2" s="720"/>
      <c r="M2" s="712" t="s">
        <v>8</v>
      </c>
      <c r="N2" s="713"/>
      <c r="O2" s="716" t="s">
        <v>114</v>
      </c>
      <c r="P2" s="717"/>
    </row>
    <row r="3" spans="1:16" s="25" customFormat="1" ht="16.5" customHeight="1">
      <c r="A3" s="93"/>
      <c r="B3" s="274"/>
      <c r="C3" s="283"/>
      <c r="D3" s="283"/>
      <c r="E3" s="718" t="s">
        <v>0</v>
      </c>
      <c r="F3" s="719"/>
      <c r="G3" s="718" t="s">
        <v>1</v>
      </c>
      <c r="H3" s="719"/>
      <c r="I3" s="714" t="s">
        <v>2</v>
      </c>
      <c r="J3" s="715"/>
      <c r="K3" s="721" t="s">
        <v>3</v>
      </c>
      <c r="L3" s="721"/>
      <c r="M3" s="714" t="s">
        <v>7</v>
      </c>
      <c r="N3" s="715"/>
      <c r="O3" s="718"/>
      <c r="P3" s="719"/>
    </row>
    <row r="4" spans="1:16" s="25" customFormat="1" ht="16.5" customHeight="1">
      <c r="A4" s="93"/>
      <c r="B4" s="274"/>
      <c r="C4" s="283"/>
      <c r="D4" s="283"/>
      <c r="E4" s="101" t="s">
        <v>115</v>
      </c>
      <c r="F4" s="94" t="s">
        <v>116</v>
      </c>
      <c r="G4" s="101" t="s">
        <v>115</v>
      </c>
      <c r="H4" s="94" t="s">
        <v>116</v>
      </c>
      <c r="I4" s="101" t="s">
        <v>115</v>
      </c>
      <c r="J4" s="94" t="s">
        <v>116</v>
      </c>
      <c r="K4" s="109" t="s">
        <v>115</v>
      </c>
      <c r="L4" s="110" t="s">
        <v>116</v>
      </c>
      <c r="M4" s="101" t="s">
        <v>115</v>
      </c>
      <c r="N4" s="94" t="s">
        <v>116</v>
      </c>
      <c r="O4" s="101" t="s">
        <v>115</v>
      </c>
      <c r="P4" s="94" t="s">
        <v>116</v>
      </c>
    </row>
    <row r="5" spans="1:16" s="25" customFormat="1" ht="16.5" customHeight="1" thickBot="1">
      <c r="A5" s="93" t="s">
        <v>113</v>
      </c>
      <c r="B5" s="277"/>
      <c r="C5" s="289"/>
      <c r="D5" s="290"/>
      <c r="E5" s="102" t="s">
        <v>167</v>
      </c>
      <c r="F5" s="103" t="s">
        <v>117</v>
      </c>
      <c r="G5" s="102" t="s">
        <v>167</v>
      </c>
      <c r="H5" s="103" t="s">
        <v>117</v>
      </c>
      <c r="I5" s="102" t="s">
        <v>167</v>
      </c>
      <c r="J5" s="103" t="s">
        <v>117</v>
      </c>
      <c r="K5" s="106" t="s">
        <v>167</v>
      </c>
      <c r="L5" s="104" t="s">
        <v>117</v>
      </c>
      <c r="M5" s="102" t="s">
        <v>167</v>
      </c>
      <c r="N5" s="103" t="s">
        <v>117</v>
      </c>
      <c r="O5" s="102" t="s">
        <v>167</v>
      </c>
      <c r="P5" s="103" t="s">
        <v>117</v>
      </c>
    </row>
    <row r="6" spans="1:16" s="25" customFormat="1" ht="16.5" customHeight="1">
      <c r="A6" s="95" t="s">
        <v>118</v>
      </c>
      <c r="B6" s="274"/>
      <c r="C6" s="283"/>
      <c r="D6" s="283"/>
      <c r="E6" s="407"/>
      <c r="F6" s="408"/>
      <c r="G6" s="407"/>
      <c r="H6" s="408"/>
      <c r="I6" s="407"/>
      <c r="J6" s="408"/>
      <c r="K6" s="409"/>
      <c r="L6" s="410"/>
      <c r="M6" s="407"/>
      <c r="N6" s="408"/>
      <c r="O6" s="407"/>
      <c r="P6" s="408"/>
    </row>
    <row r="7" spans="1:16" s="25" customFormat="1" ht="16.5" customHeight="1">
      <c r="A7" s="93"/>
      <c r="B7" s="278" t="s">
        <v>119</v>
      </c>
      <c r="C7" s="284"/>
      <c r="D7" s="284"/>
      <c r="E7" s="116">
        <v>0</v>
      </c>
      <c r="F7" s="115">
        <f>ROUND(+E7/E$24*100,1)</f>
        <v>0</v>
      </c>
      <c r="G7" s="116">
        <v>0</v>
      </c>
      <c r="H7" s="115">
        <f>ROUND(+G7/G$24*100,1)</f>
        <v>0</v>
      </c>
      <c r="I7" s="116">
        <v>0</v>
      </c>
      <c r="J7" s="115">
        <f>ROUND(+I7/I$24*100,1)</f>
        <v>0</v>
      </c>
      <c r="K7" s="117">
        <v>0</v>
      </c>
      <c r="L7" s="118">
        <f>ROUND(+K7/K$24*100,1)</f>
        <v>0</v>
      </c>
      <c r="M7" s="116">
        <v>0</v>
      </c>
      <c r="N7" s="115">
        <f>ROUND(+M7/M$24*100,1)</f>
        <v>0</v>
      </c>
      <c r="O7" s="116">
        <f aca="true" t="shared" si="0" ref="O7:O13">SUM(E7,G7,I7,K7,M7,)</f>
        <v>0</v>
      </c>
      <c r="P7" s="115">
        <f>ROUND(+O7/O$24*100,1)</f>
        <v>0</v>
      </c>
    </row>
    <row r="8" spans="1:16" s="25" customFormat="1" ht="16.5" customHeight="1">
      <c r="A8" s="93"/>
      <c r="B8" s="278" t="s">
        <v>120</v>
      </c>
      <c r="C8" s="284"/>
      <c r="D8" s="284"/>
      <c r="E8" s="116">
        <v>0</v>
      </c>
      <c r="F8" s="115">
        <f aca="true" t="shared" si="1" ref="F8:F24">ROUND(+E8/E$24*100,1)</f>
        <v>0</v>
      </c>
      <c r="G8" s="116">
        <v>0</v>
      </c>
      <c r="H8" s="115">
        <f aca="true" t="shared" si="2" ref="H8:H24">ROUND(+G8/G$24*100,1)</f>
        <v>0</v>
      </c>
      <c r="I8" s="116">
        <v>0</v>
      </c>
      <c r="J8" s="115">
        <f aca="true" t="shared" si="3" ref="J8:J24">ROUND(+I8/I$24*100,1)</f>
        <v>0</v>
      </c>
      <c r="K8" s="117">
        <v>0</v>
      </c>
      <c r="L8" s="118">
        <f aca="true" t="shared" si="4" ref="L8:L24">ROUND(+K8/K$24*100,1)</f>
        <v>0</v>
      </c>
      <c r="M8" s="116">
        <v>0</v>
      </c>
      <c r="N8" s="115">
        <f aca="true" t="shared" si="5" ref="N8:N24">ROUND(+M8/M$24*100,1)</f>
        <v>0</v>
      </c>
      <c r="O8" s="116">
        <f t="shared" si="0"/>
        <v>0</v>
      </c>
      <c r="P8" s="115">
        <f aca="true" t="shared" si="6" ref="P8:P24">ROUND(+O8/O$24*100,1)</f>
        <v>0</v>
      </c>
    </row>
    <row r="9" spans="1:16" s="25" customFormat="1" ht="16.5" customHeight="1">
      <c r="A9" s="93"/>
      <c r="B9" s="278" t="s">
        <v>121</v>
      </c>
      <c r="C9" s="284"/>
      <c r="D9" s="284"/>
      <c r="E9" s="116">
        <v>0</v>
      </c>
      <c r="F9" s="115">
        <f t="shared" si="1"/>
        <v>0</v>
      </c>
      <c r="G9" s="116">
        <v>0</v>
      </c>
      <c r="H9" s="115">
        <f t="shared" si="2"/>
        <v>0</v>
      </c>
      <c r="I9" s="116">
        <v>0</v>
      </c>
      <c r="J9" s="115">
        <f t="shared" si="3"/>
        <v>0</v>
      </c>
      <c r="K9" s="117">
        <v>0</v>
      </c>
      <c r="L9" s="118">
        <f t="shared" si="4"/>
        <v>0</v>
      </c>
      <c r="M9" s="116">
        <v>0</v>
      </c>
      <c r="N9" s="115">
        <f t="shared" si="5"/>
        <v>0</v>
      </c>
      <c r="O9" s="116">
        <f t="shared" si="0"/>
        <v>0</v>
      </c>
      <c r="P9" s="115">
        <f t="shared" si="6"/>
        <v>0</v>
      </c>
    </row>
    <row r="10" spans="1:16" s="25" customFormat="1" ht="16.5" customHeight="1">
      <c r="A10" s="93"/>
      <c r="B10" s="278" t="s">
        <v>122</v>
      </c>
      <c r="C10" s="284"/>
      <c r="D10" s="284"/>
      <c r="E10" s="116">
        <v>0</v>
      </c>
      <c r="F10" s="115">
        <f t="shared" si="1"/>
        <v>0</v>
      </c>
      <c r="G10" s="116">
        <v>0</v>
      </c>
      <c r="H10" s="115">
        <f t="shared" si="2"/>
        <v>0</v>
      </c>
      <c r="I10" s="116">
        <v>0</v>
      </c>
      <c r="J10" s="115">
        <f t="shared" si="3"/>
        <v>0</v>
      </c>
      <c r="K10" s="117">
        <v>0</v>
      </c>
      <c r="L10" s="118">
        <f t="shared" si="4"/>
        <v>0</v>
      </c>
      <c r="M10" s="116">
        <v>0</v>
      </c>
      <c r="N10" s="115">
        <f t="shared" si="5"/>
        <v>0</v>
      </c>
      <c r="O10" s="116">
        <f t="shared" si="0"/>
        <v>0</v>
      </c>
      <c r="P10" s="115">
        <f t="shared" si="6"/>
        <v>0</v>
      </c>
    </row>
    <row r="11" spans="1:16" s="25" customFormat="1" ht="16.5" customHeight="1">
      <c r="A11" s="93"/>
      <c r="B11" s="278" t="s">
        <v>123</v>
      </c>
      <c r="C11" s="284"/>
      <c r="D11" s="284"/>
      <c r="E11" s="116">
        <v>0</v>
      </c>
      <c r="F11" s="115">
        <f t="shared" si="1"/>
        <v>0</v>
      </c>
      <c r="G11" s="116">
        <v>0</v>
      </c>
      <c r="H11" s="115">
        <f t="shared" si="2"/>
        <v>0</v>
      </c>
      <c r="I11" s="116">
        <v>0</v>
      </c>
      <c r="J11" s="115">
        <f t="shared" si="3"/>
        <v>0</v>
      </c>
      <c r="K11" s="117">
        <v>0</v>
      </c>
      <c r="L11" s="118">
        <f t="shared" si="4"/>
        <v>0</v>
      </c>
      <c r="M11" s="116">
        <v>0</v>
      </c>
      <c r="N11" s="115">
        <f t="shared" si="5"/>
        <v>0</v>
      </c>
      <c r="O11" s="116">
        <f t="shared" si="0"/>
        <v>0</v>
      </c>
      <c r="P11" s="115">
        <f t="shared" si="6"/>
        <v>0</v>
      </c>
    </row>
    <row r="12" spans="1:16" s="25" customFormat="1" ht="16.5" customHeight="1">
      <c r="A12" s="97"/>
      <c r="B12" s="279" t="s">
        <v>124</v>
      </c>
      <c r="C12" s="285"/>
      <c r="D12" s="285"/>
      <c r="E12" s="120">
        <v>0</v>
      </c>
      <c r="F12" s="119">
        <f t="shared" si="1"/>
        <v>0</v>
      </c>
      <c r="G12" s="120">
        <v>0</v>
      </c>
      <c r="H12" s="119">
        <f t="shared" si="2"/>
        <v>0</v>
      </c>
      <c r="I12" s="120">
        <v>0</v>
      </c>
      <c r="J12" s="119">
        <f t="shared" si="3"/>
        <v>0</v>
      </c>
      <c r="K12" s="121">
        <v>0</v>
      </c>
      <c r="L12" s="122">
        <f t="shared" si="4"/>
        <v>0</v>
      </c>
      <c r="M12" s="120">
        <v>0</v>
      </c>
      <c r="N12" s="119">
        <f t="shared" si="5"/>
        <v>0</v>
      </c>
      <c r="O12" s="120">
        <f t="shared" si="0"/>
        <v>0</v>
      </c>
      <c r="P12" s="119">
        <f t="shared" si="6"/>
        <v>0</v>
      </c>
    </row>
    <row r="13" spans="1:16" s="25" customFormat="1" ht="16.5" customHeight="1">
      <c r="A13" s="95" t="s">
        <v>125</v>
      </c>
      <c r="B13" s="275"/>
      <c r="C13" s="286"/>
      <c r="D13" s="286"/>
      <c r="E13" s="131">
        <v>20034</v>
      </c>
      <c r="F13" s="111">
        <f t="shared" si="1"/>
        <v>30.9</v>
      </c>
      <c r="G13" s="112">
        <v>72373</v>
      </c>
      <c r="H13" s="111">
        <f t="shared" si="2"/>
        <v>51.1</v>
      </c>
      <c r="I13" s="112">
        <v>0</v>
      </c>
      <c r="J13" s="111">
        <f t="shared" si="3"/>
        <v>0</v>
      </c>
      <c r="K13" s="113">
        <v>0</v>
      </c>
      <c r="L13" s="114">
        <f t="shared" si="4"/>
        <v>0</v>
      </c>
      <c r="M13" s="112">
        <v>7852</v>
      </c>
      <c r="N13" s="111">
        <f t="shared" si="5"/>
        <v>23.3</v>
      </c>
      <c r="O13" s="112">
        <f t="shared" si="0"/>
        <v>100259</v>
      </c>
      <c r="P13" s="123">
        <f>ROUND(+O13/O$24*100,1)</f>
        <v>40.7</v>
      </c>
    </row>
    <row r="14" spans="1:16" s="25" customFormat="1" ht="16.5" customHeight="1">
      <c r="A14" s="93"/>
      <c r="B14" s="280" t="s">
        <v>126</v>
      </c>
      <c r="C14" s="287"/>
      <c r="D14" s="287"/>
      <c r="E14" s="126">
        <v>0</v>
      </c>
      <c r="F14" s="127">
        <f t="shared" si="1"/>
        <v>0</v>
      </c>
      <c r="G14" s="126">
        <v>0</v>
      </c>
      <c r="H14" s="127">
        <f t="shared" si="2"/>
        <v>0</v>
      </c>
      <c r="I14" s="126">
        <v>0</v>
      </c>
      <c r="J14" s="127">
        <f t="shared" si="3"/>
        <v>0</v>
      </c>
      <c r="K14" s="128">
        <v>0</v>
      </c>
      <c r="L14" s="129">
        <f t="shared" si="4"/>
        <v>0</v>
      </c>
      <c r="M14" s="126">
        <v>0</v>
      </c>
      <c r="N14" s="127">
        <f t="shared" si="5"/>
        <v>0</v>
      </c>
      <c r="O14" s="126">
        <f aca="true" t="shared" si="7" ref="O14:O21">SUM(E14,G14,I14,K14,M14,)</f>
        <v>0</v>
      </c>
      <c r="P14" s="130">
        <f t="shared" si="6"/>
        <v>0</v>
      </c>
    </row>
    <row r="15" spans="1:16" s="25" customFormat="1" ht="16.5" customHeight="1">
      <c r="A15" s="93"/>
      <c r="B15" s="278" t="s">
        <v>239</v>
      </c>
      <c r="C15" s="284"/>
      <c r="D15" s="284"/>
      <c r="E15" s="116">
        <v>20034</v>
      </c>
      <c r="F15" s="115">
        <f t="shared" si="1"/>
        <v>30.9</v>
      </c>
      <c r="G15" s="116">
        <v>72373</v>
      </c>
      <c r="H15" s="115">
        <f t="shared" si="2"/>
        <v>51.1</v>
      </c>
      <c r="I15" s="116">
        <v>0</v>
      </c>
      <c r="J15" s="115">
        <f t="shared" si="3"/>
        <v>0</v>
      </c>
      <c r="K15" s="117">
        <v>0</v>
      </c>
      <c r="L15" s="118">
        <f t="shared" si="4"/>
        <v>0</v>
      </c>
      <c r="M15" s="116">
        <v>7852</v>
      </c>
      <c r="N15" s="115">
        <f t="shared" si="5"/>
        <v>23.3</v>
      </c>
      <c r="O15" s="116">
        <f t="shared" si="7"/>
        <v>100259</v>
      </c>
      <c r="P15" s="124">
        <f t="shared" si="6"/>
        <v>40.7</v>
      </c>
    </row>
    <row r="16" spans="1:16" s="25" customFormat="1" ht="16.5" customHeight="1">
      <c r="A16" s="97"/>
      <c r="B16" s="279" t="s">
        <v>127</v>
      </c>
      <c r="C16" s="285"/>
      <c r="D16" s="285"/>
      <c r="E16" s="120">
        <v>0</v>
      </c>
      <c r="F16" s="119">
        <f t="shared" si="1"/>
        <v>0</v>
      </c>
      <c r="G16" s="120">
        <v>0</v>
      </c>
      <c r="H16" s="119">
        <f t="shared" si="2"/>
        <v>0</v>
      </c>
      <c r="I16" s="120">
        <v>0</v>
      </c>
      <c r="J16" s="119">
        <f t="shared" si="3"/>
        <v>0</v>
      </c>
      <c r="K16" s="121">
        <v>0</v>
      </c>
      <c r="L16" s="122">
        <f t="shared" si="4"/>
        <v>0</v>
      </c>
      <c r="M16" s="120">
        <v>0</v>
      </c>
      <c r="N16" s="119">
        <f t="shared" si="5"/>
        <v>0</v>
      </c>
      <c r="O16" s="120">
        <f t="shared" si="7"/>
        <v>0</v>
      </c>
      <c r="P16" s="125">
        <f t="shared" si="6"/>
        <v>0</v>
      </c>
    </row>
    <row r="17" spans="1:16" s="25" customFormat="1" ht="16.5" customHeight="1">
      <c r="A17" s="99" t="s">
        <v>128</v>
      </c>
      <c r="B17" s="276"/>
      <c r="C17" s="288"/>
      <c r="D17" s="288"/>
      <c r="E17" s="105">
        <v>0</v>
      </c>
      <c r="F17" s="96">
        <f t="shared" si="1"/>
        <v>0</v>
      </c>
      <c r="G17" s="105">
        <v>267</v>
      </c>
      <c r="H17" s="96">
        <f t="shared" si="2"/>
        <v>0.2</v>
      </c>
      <c r="I17" s="105">
        <v>760</v>
      </c>
      <c r="J17" s="96">
        <f t="shared" si="3"/>
        <v>17.2</v>
      </c>
      <c r="K17" s="100">
        <v>57</v>
      </c>
      <c r="L17" s="12">
        <f t="shared" si="4"/>
        <v>3.5</v>
      </c>
      <c r="M17" s="105">
        <v>4590</v>
      </c>
      <c r="N17" s="96">
        <f t="shared" si="5"/>
        <v>13.6</v>
      </c>
      <c r="O17" s="105">
        <f t="shared" si="7"/>
        <v>5674</v>
      </c>
      <c r="P17" s="98">
        <f t="shared" si="6"/>
        <v>2.3</v>
      </c>
    </row>
    <row r="18" spans="1:16" s="25" customFormat="1" ht="16.5" customHeight="1">
      <c r="A18" s="99" t="s">
        <v>129</v>
      </c>
      <c r="B18" s="276"/>
      <c r="C18" s="288"/>
      <c r="D18" s="288"/>
      <c r="E18" s="105">
        <v>0</v>
      </c>
      <c r="F18" s="96">
        <f t="shared" si="1"/>
        <v>0</v>
      </c>
      <c r="G18" s="105">
        <v>20</v>
      </c>
      <c r="H18" s="108">
        <f t="shared" si="2"/>
        <v>0</v>
      </c>
      <c r="I18" s="105">
        <v>60</v>
      </c>
      <c r="J18" s="96">
        <f t="shared" si="3"/>
        <v>1.4</v>
      </c>
      <c r="K18" s="100">
        <v>0</v>
      </c>
      <c r="L18" s="12">
        <f t="shared" si="4"/>
        <v>0</v>
      </c>
      <c r="M18" s="105">
        <v>0</v>
      </c>
      <c r="N18" s="96">
        <f t="shared" si="5"/>
        <v>0</v>
      </c>
      <c r="O18" s="105">
        <f t="shared" si="7"/>
        <v>80</v>
      </c>
      <c r="P18" s="98">
        <f t="shared" si="6"/>
        <v>0</v>
      </c>
    </row>
    <row r="19" spans="1:16" s="25" customFormat="1" ht="16.5" customHeight="1">
      <c r="A19" s="99" t="s">
        <v>130</v>
      </c>
      <c r="B19" s="276"/>
      <c r="C19" s="288"/>
      <c r="D19" s="288"/>
      <c r="E19" s="105">
        <v>0</v>
      </c>
      <c r="F19" s="96">
        <f t="shared" si="1"/>
        <v>0</v>
      </c>
      <c r="G19" s="105">
        <v>285</v>
      </c>
      <c r="H19" s="96">
        <f t="shared" si="2"/>
        <v>0.2</v>
      </c>
      <c r="I19" s="105">
        <v>196</v>
      </c>
      <c r="J19" s="96">
        <f t="shared" si="3"/>
        <v>4.4</v>
      </c>
      <c r="K19" s="100">
        <v>0</v>
      </c>
      <c r="L19" s="12">
        <f t="shared" si="4"/>
        <v>0</v>
      </c>
      <c r="M19" s="105">
        <v>519</v>
      </c>
      <c r="N19" s="96">
        <f t="shared" si="5"/>
        <v>1.5</v>
      </c>
      <c r="O19" s="105">
        <f t="shared" si="7"/>
        <v>1000</v>
      </c>
      <c r="P19" s="98">
        <f t="shared" si="6"/>
        <v>0.4</v>
      </c>
    </row>
    <row r="20" spans="1:16" s="25" customFormat="1" ht="16.5" customHeight="1">
      <c r="A20" s="99" t="s">
        <v>131</v>
      </c>
      <c r="B20" s="276"/>
      <c r="C20" s="288"/>
      <c r="D20" s="288"/>
      <c r="E20" s="105">
        <v>26179</v>
      </c>
      <c r="F20" s="96">
        <f t="shared" si="1"/>
        <v>40.4</v>
      </c>
      <c r="G20" s="105">
        <v>59791</v>
      </c>
      <c r="H20" s="96">
        <f t="shared" si="2"/>
        <v>42.2</v>
      </c>
      <c r="I20" s="105">
        <v>2289</v>
      </c>
      <c r="J20" s="96">
        <f t="shared" si="3"/>
        <v>51.8</v>
      </c>
      <c r="K20" s="100">
        <v>0</v>
      </c>
      <c r="L20" s="12">
        <f t="shared" si="4"/>
        <v>0</v>
      </c>
      <c r="M20" s="105">
        <v>8591</v>
      </c>
      <c r="N20" s="96">
        <f t="shared" si="5"/>
        <v>25.5</v>
      </c>
      <c r="O20" s="105">
        <f t="shared" si="7"/>
        <v>96850</v>
      </c>
      <c r="P20" s="98">
        <f t="shared" si="6"/>
        <v>39.4</v>
      </c>
    </row>
    <row r="21" spans="1:16" s="25" customFormat="1" ht="16.5" customHeight="1">
      <c r="A21" s="99" t="s">
        <v>132</v>
      </c>
      <c r="B21" s="276"/>
      <c r="C21" s="288"/>
      <c r="D21" s="288"/>
      <c r="E21" s="105">
        <v>18593</v>
      </c>
      <c r="F21" s="96">
        <f t="shared" si="1"/>
        <v>28.7</v>
      </c>
      <c r="G21" s="105">
        <v>8871</v>
      </c>
      <c r="H21" s="96">
        <f t="shared" si="2"/>
        <v>6.3</v>
      </c>
      <c r="I21" s="105">
        <v>1114</v>
      </c>
      <c r="J21" s="96">
        <f t="shared" si="3"/>
        <v>25.2</v>
      </c>
      <c r="K21" s="100">
        <v>1564</v>
      </c>
      <c r="L21" s="12">
        <f t="shared" si="4"/>
        <v>96.5</v>
      </c>
      <c r="M21" s="105">
        <v>12096</v>
      </c>
      <c r="N21" s="96">
        <f t="shared" si="5"/>
        <v>35.9</v>
      </c>
      <c r="O21" s="105">
        <f t="shared" si="7"/>
        <v>42238</v>
      </c>
      <c r="P21" s="98">
        <f t="shared" si="6"/>
        <v>17.2</v>
      </c>
    </row>
    <row r="22" spans="1:16" s="25" customFormat="1" ht="16.5" customHeight="1">
      <c r="A22" s="99" t="s">
        <v>133</v>
      </c>
      <c r="B22" s="276"/>
      <c r="C22" s="288"/>
      <c r="D22" s="288"/>
      <c r="E22" s="107">
        <v>0</v>
      </c>
      <c r="F22" s="96">
        <f t="shared" si="1"/>
        <v>0</v>
      </c>
      <c r="G22" s="105">
        <v>0</v>
      </c>
      <c r="H22" s="96">
        <f t="shared" si="2"/>
        <v>0</v>
      </c>
      <c r="I22" s="105">
        <v>0</v>
      </c>
      <c r="J22" s="96">
        <f t="shared" si="3"/>
        <v>0</v>
      </c>
      <c r="K22" s="100">
        <v>0</v>
      </c>
      <c r="L22" s="12">
        <f t="shared" si="4"/>
        <v>0</v>
      </c>
      <c r="M22" s="105">
        <v>0</v>
      </c>
      <c r="N22" s="96">
        <f t="shared" si="5"/>
        <v>0</v>
      </c>
      <c r="O22" s="105">
        <v>0</v>
      </c>
      <c r="P22" s="96">
        <f t="shared" si="6"/>
        <v>0</v>
      </c>
    </row>
    <row r="23" spans="1:16" s="25" customFormat="1" ht="16.5" customHeight="1">
      <c r="A23" s="99" t="s">
        <v>134</v>
      </c>
      <c r="B23" s="276"/>
      <c r="C23" s="288"/>
      <c r="D23" s="288"/>
      <c r="E23" s="105">
        <v>0</v>
      </c>
      <c r="F23" s="96">
        <f t="shared" si="1"/>
        <v>0</v>
      </c>
      <c r="G23" s="105">
        <v>0</v>
      </c>
      <c r="H23" s="96">
        <f t="shared" si="2"/>
        <v>0</v>
      </c>
      <c r="I23" s="105">
        <v>0</v>
      </c>
      <c r="J23" s="96">
        <f t="shared" si="3"/>
        <v>0</v>
      </c>
      <c r="K23" s="100">
        <v>0</v>
      </c>
      <c r="L23" s="12">
        <f t="shared" si="4"/>
        <v>0</v>
      </c>
      <c r="M23" s="105">
        <v>0</v>
      </c>
      <c r="N23" s="96">
        <f t="shared" si="5"/>
        <v>0</v>
      </c>
      <c r="O23" s="105">
        <v>0</v>
      </c>
      <c r="P23" s="96">
        <f t="shared" si="6"/>
        <v>0</v>
      </c>
    </row>
    <row r="24" spans="1:16" s="25" customFormat="1" ht="16.5" customHeight="1" thickBot="1">
      <c r="A24" s="291" t="s">
        <v>135</v>
      </c>
      <c r="B24" s="292"/>
      <c r="C24" s="293"/>
      <c r="D24" s="293"/>
      <c r="E24" s="294">
        <v>64806</v>
      </c>
      <c r="F24" s="335">
        <f t="shared" si="1"/>
        <v>100</v>
      </c>
      <c r="G24" s="294">
        <v>141607</v>
      </c>
      <c r="H24" s="335">
        <f t="shared" si="2"/>
        <v>100</v>
      </c>
      <c r="I24" s="294">
        <v>4419</v>
      </c>
      <c r="J24" s="335">
        <f t="shared" si="3"/>
        <v>100</v>
      </c>
      <c r="K24" s="295">
        <v>1621</v>
      </c>
      <c r="L24" s="336">
        <f t="shared" si="4"/>
        <v>100</v>
      </c>
      <c r="M24" s="294">
        <v>33648</v>
      </c>
      <c r="N24" s="335">
        <f t="shared" si="5"/>
        <v>100</v>
      </c>
      <c r="O24" s="294">
        <f>SUM(E24,G24,I24,K24,M24,)</f>
        <v>246101</v>
      </c>
      <c r="P24" s="335">
        <f t="shared" si="6"/>
        <v>100</v>
      </c>
    </row>
    <row r="25" spans="1:16" s="341" customFormat="1" ht="12" customHeight="1" thickTop="1">
      <c r="A25" s="339" t="s">
        <v>223</v>
      </c>
      <c r="B25" s="283"/>
      <c r="C25" s="340" t="s">
        <v>226</v>
      </c>
      <c r="D25" s="710" t="s">
        <v>254</v>
      </c>
      <c r="E25" s="704">
        <f>ROUND('第2表（26表）'!G5/'第2表（26表）'!G16*100,1)</f>
        <v>185.8</v>
      </c>
      <c r="F25" s="705"/>
      <c r="G25" s="696">
        <f>ROUND('第2表（26表）'!H5/'第2表（26表）'!H16*100,1)</f>
        <v>704.7</v>
      </c>
      <c r="H25" s="697"/>
      <c r="I25" s="696">
        <f>ROUND('第2表（26表）'!I5/'第2表（26表）'!I16*100,1)</f>
        <v>446</v>
      </c>
      <c r="J25" s="697"/>
      <c r="K25" s="700">
        <f>ROUND('第2表（26表）'!J5/'第2表（26表）'!J16*100,1)</f>
        <v>99.9</v>
      </c>
      <c r="L25" s="701"/>
      <c r="M25" s="700">
        <f>ROUND('第2表（26表）'!K5/'第2表（26表）'!K16*100,1)</f>
        <v>105.8</v>
      </c>
      <c r="N25" s="701"/>
      <c r="O25" s="700">
        <f>ROUND('第2表（26表）'!L5/'第2表（26表）'!L16*100,1)</f>
        <v>477.5</v>
      </c>
      <c r="P25" s="701"/>
    </row>
    <row r="26" spans="1:16" s="341" customFormat="1" ht="12" customHeight="1">
      <c r="A26" s="342"/>
      <c r="B26" s="343" t="s">
        <v>255</v>
      </c>
      <c r="C26" s="344" t="s">
        <v>227</v>
      </c>
      <c r="D26" s="711"/>
      <c r="E26" s="706"/>
      <c r="F26" s="707"/>
      <c r="G26" s="698"/>
      <c r="H26" s="699"/>
      <c r="I26" s="698"/>
      <c r="J26" s="699"/>
      <c r="K26" s="702"/>
      <c r="L26" s="703"/>
      <c r="M26" s="702"/>
      <c r="N26" s="703"/>
      <c r="O26" s="702"/>
      <c r="P26" s="703"/>
    </row>
    <row r="27" spans="1:16" s="341" customFormat="1" ht="12" customHeight="1">
      <c r="A27" s="345" t="s">
        <v>224</v>
      </c>
      <c r="B27" s="346"/>
      <c r="C27" s="347" t="s">
        <v>232</v>
      </c>
      <c r="D27" s="708" t="s">
        <v>254</v>
      </c>
      <c r="E27" s="692">
        <f>'第2表（26表）'!G5/('第2表（26表）'!G16+'第2表（26表）'!G57)*100</f>
        <v>67.42089050686081</v>
      </c>
      <c r="F27" s="693"/>
      <c r="G27" s="692">
        <f>'第2表（26表）'!H5/('第2表（26表）'!H16+'第2表（26表）'!H57)*100</f>
        <v>100.61403323038951</v>
      </c>
      <c r="H27" s="693"/>
      <c r="I27" s="692">
        <f>'第2表（26表）'!I5/('第2表（26表）'!I16+'第2表（26表）'!I57)*100</f>
        <v>445.9832541298937</v>
      </c>
      <c r="J27" s="693"/>
      <c r="K27" s="692">
        <f>'第2表（26表）'!J5/('第2表（26表）'!J16+'第2表（26表）'!J57)*100</f>
        <v>99.9383096853794</v>
      </c>
      <c r="L27" s="693"/>
      <c r="M27" s="692">
        <f>'第2表（26表）'!K5/('第2表（26表）'!K16+'第2表（26表）'!K57)*100</f>
        <v>21.784535899460696</v>
      </c>
      <c r="N27" s="693"/>
      <c r="O27" s="692">
        <f>'第2表（26表）'!L5/('第2表（26表）'!L16+'第2表（26表）'!L57)*100</f>
        <v>87.71683117472487</v>
      </c>
      <c r="P27" s="693"/>
    </row>
    <row r="28" spans="1:16" s="341" customFormat="1" ht="12" customHeight="1">
      <c r="A28" s="342"/>
      <c r="B28" s="343" t="s">
        <v>255</v>
      </c>
      <c r="C28" s="344" t="s">
        <v>230</v>
      </c>
      <c r="D28" s="711"/>
      <c r="E28" s="694"/>
      <c r="F28" s="695"/>
      <c r="G28" s="694"/>
      <c r="H28" s="695"/>
      <c r="I28" s="694"/>
      <c r="J28" s="695"/>
      <c r="K28" s="694"/>
      <c r="L28" s="695"/>
      <c r="M28" s="694"/>
      <c r="N28" s="695"/>
      <c r="O28" s="694"/>
      <c r="P28" s="695"/>
    </row>
    <row r="29" spans="1:16" s="341" customFormat="1" ht="12" customHeight="1">
      <c r="A29" s="345" t="s">
        <v>225</v>
      </c>
      <c r="B29" s="346"/>
      <c r="C29" s="347" t="s">
        <v>228</v>
      </c>
      <c r="D29" s="708" t="s">
        <v>256</v>
      </c>
      <c r="E29" s="692">
        <f>('第2表（26表）'!G6-'第2表（26表）'!G9)/('第2表（26表）'!G17-'第2表（26表）'!G19)*100</f>
        <v>245.23681509360182</v>
      </c>
      <c r="F29" s="693"/>
      <c r="G29" s="692">
        <f>('第2表（26表）'!H6-'第2表（26表）'!H9)/('第2表（26表）'!H17-'第2表（26表）'!H19)*100</f>
        <v>260.75522482583915</v>
      </c>
      <c r="H29" s="693"/>
      <c r="I29" s="692">
        <f>('第2表（26表）'!I6-'第2表（26表）'!I9)/('第2表（26表）'!I17-'第2表（26表）'!I19)*100</f>
        <v>445.9832541298937</v>
      </c>
      <c r="J29" s="693"/>
      <c r="K29" s="692">
        <f>('第2表（26表）'!J6-'第2表（26表）'!J9)/('第2表（26表）'!J17-'第2表（26表）'!J19)*100</f>
        <v>1951.8072289156628</v>
      </c>
      <c r="L29" s="693"/>
      <c r="M29" s="692">
        <f>('第2表（26表）'!K6-'第2表（26表）'!K9)/('第2表（26表）'!K17-'第2表（26表）'!K19)*100</f>
        <v>86.74698795180723</v>
      </c>
      <c r="N29" s="693"/>
      <c r="O29" s="692">
        <f>('第2表（26表）'!L6-'第2表（26表）'!L9)/('第2表（26表）'!L17-'第2表（26表）'!L19)*100</f>
        <v>230.1862992431593</v>
      </c>
      <c r="P29" s="693"/>
    </row>
    <row r="30" spans="1:16" s="341" customFormat="1" ht="12" customHeight="1">
      <c r="A30" s="342"/>
      <c r="B30" s="343" t="s">
        <v>257</v>
      </c>
      <c r="C30" s="344" t="s">
        <v>229</v>
      </c>
      <c r="D30" s="711"/>
      <c r="E30" s="694"/>
      <c r="F30" s="695"/>
      <c r="G30" s="694"/>
      <c r="H30" s="695"/>
      <c r="I30" s="694"/>
      <c r="J30" s="695"/>
      <c r="K30" s="694"/>
      <c r="L30" s="695"/>
      <c r="M30" s="694"/>
      <c r="N30" s="695"/>
      <c r="O30" s="694"/>
      <c r="P30" s="695"/>
    </row>
    <row r="31" spans="1:16" s="341" customFormat="1" ht="12" customHeight="1">
      <c r="A31" s="345" t="s">
        <v>237</v>
      </c>
      <c r="B31" s="348"/>
      <c r="C31" s="347" t="s">
        <v>231</v>
      </c>
      <c r="D31" s="708" t="s">
        <v>254</v>
      </c>
      <c r="E31" s="688">
        <f>'第2表（26表）'!G18/('第2表（26表）'!G6)*100</f>
        <v>0</v>
      </c>
      <c r="F31" s="689"/>
      <c r="G31" s="688">
        <f>'第2表（26表）'!H18/('第2表（26表）'!H6)*100</f>
        <v>0</v>
      </c>
      <c r="H31" s="689"/>
      <c r="I31" s="688">
        <f>'第2表（26表）'!I18/('第2表（26表）'!I6)*100</f>
        <v>0</v>
      </c>
      <c r="J31" s="689"/>
      <c r="K31" s="688">
        <f>'第2表（26表）'!J18/('第2表（26表）'!J6)*100</f>
        <v>0</v>
      </c>
      <c r="L31" s="689"/>
      <c r="M31" s="688">
        <f>'第2表（26表）'!K18/('第2表（26表）'!K6)*100</f>
        <v>0</v>
      </c>
      <c r="N31" s="689"/>
      <c r="O31" s="688">
        <f>'第2表（26表）'!L18/('第2表（26表）'!L6)*100</f>
        <v>0</v>
      </c>
      <c r="P31" s="689"/>
    </row>
    <row r="32" spans="1:16" s="341" customFormat="1" ht="12" customHeight="1" thickBot="1">
      <c r="A32" s="349" t="s">
        <v>258</v>
      </c>
      <c r="B32" s="350"/>
      <c r="C32" s="351" t="s">
        <v>233</v>
      </c>
      <c r="D32" s="709"/>
      <c r="E32" s="690"/>
      <c r="F32" s="691"/>
      <c r="G32" s="690"/>
      <c r="H32" s="691"/>
      <c r="I32" s="690"/>
      <c r="J32" s="691"/>
      <c r="K32" s="690"/>
      <c r="L32" s="691"/>
      <c r="M32" s="690"/>
      <c r="N32" s="691"/>
      <c r="O32" s="690"/>
      <c r="P32" s="691"/>
    </row>
  </sheetData>
  <mergeCells count="39">
    <mergeCell ref="G3:H3"/>
    <mergeCell ref="E2:F2"/>
    <mergeCell ref="E3:F3"/>
    <mergeCell ref="G2:H2"/>
    <mergeCell ref="I2:J2"/>
    <mergeCell ref="I3:J3"/>
    <mergeCell ref="O2:P3"/>
    <mergeCell ref="M2:N2"/>
    <mergeCell ref="M3:N3"/>
    <mergeCell ref="K2:L2"/>
    <mergeCell ref="K3:L3"/>
    <mergeCell ref="D31:D32"/>
    <mergeCell ref="E31:F32"/>
    <mergeCell ref="D25:D26"/>
    <mergeCell ref="D27:D28"/>
    <mergeCell ref="D29:D30"/>
    <mergeCell ref="K31:L32"/>
    <mergeCell ref="G31:H32"/>
    <mergeCell ref="E25:F26"/>
    <mergeCell ref="E29:F30"/>
    <mergeCell ref="E27:F28"/>
    <mergeCell ref="G25:H26"/>
    <mergeCell ref="G27:H28"/>
    <mergeCell ref="G29:H30"/>
    <mergeCell ref="I31:J32"/>
    <mergeCell ref="I29:J30"/>
    <mergeCell ref="I25:J26"/>
    <mergeCell ref="I27:J28"/>
    <mergeCell ref="K29:L30"/>
    <mergeCell ref="O25:P26"/>
    <mergeCell ref="O27:P28"/>
    <mergeCell ref="M25:N26"/>
    <mergeCell ref="M27:N28"/>
    <mergeCell ref="K25:L26"/>
    <mergeCell ref="K27:L28"/>
    <mergeCell ref="O31:P32"/>
    <mergeCell ref="O29:P30"/>
    <mergeCell ref="M31:N32"/>
    <mergeCell ref="M29:N30"/>
  </mergeCells>
  <conditionalFormatting sqref="K31 E31 M31 O31 E33:P65536 G31 I31 H1:P1 G1:G2 P4:P17 H4:H17 C29:C32 H19:H24 K25 P19:P24 F2:F24 E1:E25 E29 E27 O27 M25 O25 I25 G4:G25 G29 I29 K29 M29 O29 G27 I27 K27 M27 I4:O24">
    <cfRule type="cellIs" priority="1" dxfId="0" operator="equal" stopIfTrue="1">
      <formula>0</formula>
    </cfRule>
  </conditionalFormatting>
  <printOptions horizontalCentered="1"/>
  <pageMargins left="0.7874015748031497" right="0.7874015748031497" top="0.35433070866141736" bottom="0.4724409448818898" header="0.3937007874015748" footer="0.5118110236220472"/>
  <pageSetup errors="blank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IBARAKI.PRF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T.YOKOYAMA</dc:creator>
  <cp:keywords/>
  <dc:description/>
  <cp:lastModifiedBy>茨城県</cp:lastModifiedBy>
  <cp:lastPrinted>2010-03-18T02:16:57Z</cp:lastPrinted>
  <dcterms:created xsi:type="dcterms:W3CDTF">1999-07-27T06:18:02Z</dcterms:created>
  <dcterms:modified xsi:type="dcterms:W3CDTF">2010-03-18T02:20:09Z</dcterms:modified>
  <cp:category/>
  <cp:version/>
  <cp:contentType/>
  <cp:contentStatus/>
</cp:coreProperties>
</file>