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'１９表（第１表）'!$B$1:$S$73</definedName>
    <definedName name="_xlnm.Print_Area" localSheetId="3">'２１表（第４表）'!$A$1:$P$32</definedName>
    <definedName name="_xlnm.Print_Area" localSheetId="2">'２４表（第３表）'!$A$1:$L$28</definedName>
    <definedName name="_xlnm.Print_Area" localSheetId="1">'２６表（第２表）'!$A$2:$L$96</definedName>
  </definedNames>
  <calcPr fullCalcOnLoad="1"/>
</workbook>
</file>

<file path=xl/sharedStrings.xml><?xml version="1.0" encoding="utf-8"?>
<sst xmlns="http://schemas.openxmlformats.org/spreadsheetml/2006/main" count="369" uniqueCount="265">
  <si>
    <t>水戸市</t>
  </si>
  <si>
    <t>土浦市</t>
  </si>
  <si>
    <t>石岡市</t>
  </si>
  <si>
    <t>結城市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</si>
  <si>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</si>
  <si>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</si>
  <si>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</si>
  <si>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</si>
  <si>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</si>
  <si>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</si>
  <si>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</si>
  <si>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</si>
  <si>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082074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</si>
  <si>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</si>
  <si>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</si>
  <si>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</si>
  <si>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</si>
  <si>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</si>
  <si>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</si>
  <si>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</si>
  <si>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</si>
  <si>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</si>
  <si>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貯</t>
  </si>
  <si>
    <t>簡　保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</si>
  <si>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</si>
  <si>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</si>
  <si>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</si>
  <si>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</si>
  <si>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</si>
  <si>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</si>
  <si>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</si>
  <si>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</si>
  <si>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</si>
  <si>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</si>
  <si>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</si>
  <si>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</si>
  <si>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</si>
  <si>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</si>
  <si>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</si>
  <si>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</si>
  <si>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082074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</si>
  <si>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</si>
  <si>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</si>
  <si>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</si>
  <si>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</si>
  <si>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</si>
  <si>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</si>
  <si>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</si>
  <si>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</si>
  <si>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</si>
  <si>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</si>
  <si>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</si>
  <si>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</si>
  <si>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</si>
  <si>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</si>
  <si>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</si>
  <si>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</si>
  <si>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</si>
  <si>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</si>
  <si>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</si>
  <si>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</si>
  <si>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ⅱ　一時借入金利息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</si>
  <si>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</si>
  <si>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</si>
  <si>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</si>
  <si>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</si>
  <si>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</si>
  <si>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</si>
  <si>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</si>
  <si>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</si>
  <si>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</si>
  <si>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</si>
  <si>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</si>
  <si>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</si>
  <si>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</si>
  <si>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</si>
  <si>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</si>
  <si>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</si>
  <si>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</si>
  <si>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</si>
  <si>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</si>
  <si>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</si>
  <si>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</si>
  <si>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</si>
  <si>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</si>
  <si>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</si>
  <si>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政府資金</t>
  </si>
  <si>
    <t>公庫資金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</si>
  <si>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</si>
  <si>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</si>
  <si>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</si>
  <si>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</si>
  <si>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</si>
  <si>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</si>
  <si>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</si>
  <si>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</si>
  <si>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公庫資金に係る繰上償還金分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</si>
  <si>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</si>
  <si>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</si>
  <si>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</si>
  <si>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</si>
  <si>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</si>
  <si>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</si>
  <si>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</si>
  <si>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</si>
  <si>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</si>
  <si>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</si>
  <si>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</si>
  <si>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</si>
  <si>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</si>
  <si>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</si>
  <si>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</si>
  <si>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</si>
  <si>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</si>
  <si>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</si>
  <si>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</si>
  <si>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</si>
  <si>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</si>
  <si>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</si>
  <si>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</si>
  <si>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</si>
  <si>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</si>
  <si>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</si>
  <si>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</si>
  <si>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</si>
  <si>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</si>
  <si>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</si>
  <si>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</si>
  <si>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</si>
  <si>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</si>
  <si>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</si>
  <si>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</si>
  <si>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</si>
  <si>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</si>
  <si>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</si>
  <si>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</si>
  <si>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</si>
  <si>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</si>
  <si>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</si>
  <si>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</si>
  <si>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</si>
  <si>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</si>
  <si>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</si>
  <si>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</si>
  <si>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</si>
  <si>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駐車場整備事業</t>
  </si>
  <si>
    <t>第１表　施設及び業務概況に関する調</t>
  </si>
  <si>
    <t>土　　　　　　　浦　　　　　　市</t>
  </si>
  <si>
    <t>五軒町地下</t>
  </si>
  <si>
    <t>赤塚駅北口</t>
  </si>
  <si>
    <t>桜川駐車場</t>
  </si>
  <si>
    <t>駅東駐車場</t>
  </si>
  <si>
    <t>駅前駐車場</t>
  </si>
  <si>
    <t>駅西駐車場</t>
  </si>
  <si>
    <t>浦町市営駐車場</t>
  </si>
  <si>
    <t>駅前広場駐車場</t>
  </si>
  <si>
    <t>１．供用開始年月日</t>
  </si>
  <si>
    <t>２．施設</t>
  </si>
  <si>
    <t>（１）構造</t>
  </si>
  <si>
    <t>地下式・自走式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</si>
  <si>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</si>
  <si>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</si>
  <si>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</si>
  <si>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</si>
  <si>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</si>
  <si>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</si>
  <si>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</si>
  <si>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</si>
  <si>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</si>
  <si>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</si>
  <si>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</si>
  <si>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</si>
  <si>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</si>
  <si>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</si>
  <si>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</si>
  <si>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</si>
  <si>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</si>
  <si>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</si>
  <si>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</si>
  <si>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</si>
  <si>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</si>
  <si>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（２）公庫資金</t>
  </si>
  <si>
    <t>（３）縁故資金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</si>
  <si>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</si>
  <si>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</si>
  <si>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</si>
  <si>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</si>
  <si>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</si>
  <si>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</si>
  <si>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</si>
  <si>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</si>
  <si>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</si>
  <si>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</si>
  <si>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</si>
  <si>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</si>
  <si>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</si>
  <si>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</si>
  <si>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</si>
  <si>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</si>
  <si>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</si>
  <si>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</si>
  <si>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</si>
  <si>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</si>
  <si>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</si>
  <si>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</si>
  <si>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</si>
  <si>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</si>
  <si>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</si>
  <si>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</si>
  <si>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</si>
  <si>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</si>
  <si>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</si>
  <si>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</si>
  <si>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</si>
  <si>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</si>
  <si>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082015</t>
  </si>
  <si>
    <t>082031</t>
  </si>
  <si>
    <t>082058</t>
  </si>
  <si>
    <t>082074</t>
  </si>
  <si>
    <t>082279</t>
  </si>
  <si>
    <t>S49.3.28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</si>
  <si>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</si>
  <si>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</si>
  <si>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</si>
  <si>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</si>
  <si>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</si>
  <si>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</si>
  <si>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</si>
  <si>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</si>
  <si>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r>
      <t xml:space="preserve">（２）月ぎめ
    </t>
    </r>
    <r>
      <rPr>
        <sz val="6"/>
        <rFont val="ＭＳ Ｐゴシック"/>
        <family val="3"/>
      </rPr>
      <t xml:space="preserve"> （普通自動車）</t>
    </r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</si>
  <si>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</si>
  <si>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</si>
  <si>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</si>
  <si>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</si>
  <si>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</si>
  <si>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</si>
  <si>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</si>
  <si>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</si>
  <si>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</si>
  <si>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</si>
  <si>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</si>
  <si>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</si>
  <si>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</si>
  <si>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×１００</t>
  </si>
  <si>
    <t>（％）</t>
  </si>
  <si>
    <t>　　　営業収益比率（％）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</si>
  <si>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</si>
  <si>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</si>
  <si>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</si>
  <si>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</si>
  <si>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</si>
  <si>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</si>
  <si>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（２）地方債利息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</si>
  <si>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</si>
  <si>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</si>
  <si>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</si>
  <si>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</si>
  <si>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</si>
  <si>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</si>
  <si>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</si>
  <si>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</si>
  <si>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</si>
  <si>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</si>
  <si>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</si>
  <si>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24:00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</si>
</sst>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u val="single"/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0" fontId="0" fillId="0" borderId="0" xfId="0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4" fillId="0" borderId="0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2" borderId="2" xfId="16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38" fontId="4" fillId="0" borderId="4" xfId="16" applyFont="1" applyBorder="1" applyAlignment="1">
      <alignment horizontal="left" vertical="center" shrinkToFit="1"/>
    </xf>
    <xf numFmtId="38" fontId="4" fillId="0" borderId="5" xfId="16" applyFont="1" applyBorder="1" applyAlignment="1">
      <alignment horizontal="left" vertical="center" shrinkToFit="1"/>
    </xf>
    <xf numFmtId="182" fontId="0" fillId="0" borderId="6" xfId="16" applyNumberFormat="1" applyFill="1" applyBorder="1" applyAlignment="1">
      <alignment vertical="center"/>
    </xf>
    <xf numFmtId="182" fontId="0" fillId="0" borderId="7" xfId="16" applyNumberFormat="1" applyFont="1" applyFill="1" applyBorder="1" applyAlignment="1">
      <alignment vertical="center"/>
    </xf>
    <xf numFmtId="182" fontId="0" fillId="0" borderId="7" xfId="16" applyNumberFormat="1" applyFill="1" applyBorder="1" applyAlignment="1">
      <alignment vertical="center"/>
    </xf>
    <xf numFmtId="182" fontId="0" fillId="0" borderId="8" xfId="16" applyNumberFormat="1" applyFill="1" applyBorder="1" applyAlignment="1">
      <alignment vertical="center"/>
    </xf>
    <xf numFmtId="182" fontId="0" fillId="0" borderId="9" xfId="16" applyNumberFormat="1" applyFill="1" applyBorder="1" applyAlignment="1">
      <alignment vertical="center"/>
    </xf>
    <xf numFmtId="182" fontId="0" fillId="0" borderId="10" xfId="16" applyNumberFormat="1" applyFont="1" applyFill="1" applyBorder="1" applyAlignment="1">
      <alignment vertical="center"/>
    </xf>
    <xf numFmtId="182" fontId="0" fillId="0" borderId="10" xfId="16" applyNumberFormat="1" applyFill="1" applyBorder="1" applyAlignment="1">
      <alignment vertical="center"/>
    </xf>
    <xf numFmtId="182" fontId="0" fillId="0" borderId="11" xfId="16" applyNumberFormat="1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1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5" xfId="16" applyFont="1" applyFill="1" applyBorder="1" applyAlignment="1">
      <alignment vertical="center"/>
    </xf>
    <xf numFmtId="38" fontId="0" fillId="0" borderId="13" xfId="16" applyFont="1" applyFill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14" xfId="16" applyFont="1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38" fontId="0" fillId="0" borderId="12" xfId="16" applyFont="1" applyFill="1" applyBorder="1" applyAlignment="1">
      <alignment vertical="center"/>
    </xf>
    <xf numFmtId="38" fontId="0" fillId="2" borderId="2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38" fontId="0" fillId="0" borderId="4" xfId="16" applyFont="1" applyFill="1" applyBorder="1" applyAlignment="1">
      <alignment vertical="center"/>
    </xf>
    <xf numFmtId="38" fontId="0" fillId="0" borderId="16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8" xfId="16" applyFont="1" applyFill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23" xfId="16" applyFont="1" applyBorder="1" applyAlignment="1">
      <alignment vertical="center"/>
    </xf>
    <xf numFmtId="49" fontId="0" fillId="0" borderId="24" xfId="16" applyNumberFormat="1" applyFont="1" applyFill="1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9" xfId="16" applyFont="1" applyFill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38" fontId="0" fillId="2" borderId="16" xfId="16" applyFont="1" applyFill="1" applyBorder="1" applyAlignment="1">
      <alignment vertical="center"/>
    </xf>
    <xf numFmtId="38" fontId="0" fillId="0" borderId="26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8" xfId="16" applyFont="1" applyFill="1" applyBorder="1" applyAlignment="1">
      <alignment vertical="center"/>
    </xf>
    <xf numFmtId="38" fontId="0" fillId="0" borderId="29" xfId="16" applyFont="1" applyBorder="1" applyAlignment="1">
      <alignment vertical="center"/>
    </xf>
    <xf numFmtId="38" fontId="0" fillId="0" borderId="27" xfId="16" applyFont="1" applyFill="1" applyBorder="1" applyAlignment="1">
      <alignment vertical="center"/>
    </xf>
    <xf numFmtId="38" fontId="0" fillId="0" borderId="11" xfId="16" applyFont="1" applyFill="1" applyBorder="1" applyAlignment="1">
      <alignment vertical="center"/>
    </xf>
    <xf numFmtId="38" fontId="0" fillId="0" borderId="28" xfId="16" applyFont="1" applyBorder="1" applyAlignment="1">
      <alignment vertical="center"/>
    </xf>
    <xf numFmtId="38" fontId="0" fillId="0" borderId="29" xfId="16" applyFont="1" applyFill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2" borderId="12" xfId="16" applyFont="1" applyFill="1" applyBorder="1" applyAlignment="1">
      <alignment vertical="center"/>
    </xf>
    <xf numFmtId="38" fontId="0" fillId="2" borderId="1" xfId="16" applyFont="1" applyFill="1" applyBorder="1" applyAlignment="1">
      <alignment vertical="center"/>
    </xf>
    <xf numFmtId="49" fontId="0" fillId="0" borderId="30" xfId="16" applyNumberFormat="1" applyFont="1" applyFill="1" applyBorder="1" applyAlignment="1">
      <alignment horizontal="center" vertical="center"/>
    </xf>
    <xf numFmtId="38" fontId="0" fillId="0" borderId="31" xfId="16" applyFont="1" applyFill="1" applyBorder="1" applyAlignment="1">
      <alignment horizontal="center" vertical="center"/>
    </xf>
    <xf numFmtId="38" fontId="0" fillId="0" borderId="32" xfId="16" applyFont="1" applyFill="1" applyBorder="1" applyAlignment="1">
      <alignment horizontal="center" vertical="center"/>
    </xf>
    <xf numFmtId="49" fontId="0" fillId="0" borderId="23" xfId="16" applyNumberFormat="1" applyFont="1" applyFill="1" applyBorder="1" applyAlignment="1">
      <alignment horizontal="center" vertical="center"/>
    </xf>
    <xf numFmtId="38" fontId="0" fillId="0" borderId="33" xfId="16" applyFont="1" applyFill="1" applyBorder="1" applyAlignment="1">
      <alignment horizontal="center" vertical="center"/>
    </xf>
    <xf numFmtId="38" fontId="0" fillId="2" borderId="14" xfId="16" applyFont="1" applyFill="1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38" fontId="0" fillId="0" borderId="35" xfId="0" applyNumberFormat="1" applyFont="1" applyFill="1" applyBorder="1" applyAlignment="1">
      <alignment vertical="center"/>
    </xf>
    <xf numFmtId="38" fontId="0" fillId="2" borderId="35" xfId="0" applyNumberFormat="1" applyFont="1" applyFill="1" applyBorder="1" applyAlignment="1">
      <alignment vertical="center"/>
    </xf>
    <xf numFmtId="38" fontId="0" fillId="0" borderId="34" xfId="16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 vertical="center"/>
    </xf>
    <xf numFmtId="38" fontId="0" fillId="2" borderId="12" xfId="16" applyFont="1" applyFill="1" applyBorder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2" borderId="14" xfId="16" applyFont="1" applyFill="1" applyBorder="1" applyAlignment="1">
      <alignment vertical="center"/>
    </xf>
    <xf numFmtId="38" fontId="0" fillId="2" borderId="34" xfId="0" applyNumberFormat="1" applyFont="1" applyFill="1" applyBorder="1" applyAlignment="1">
      <alignment vertical="center"/>
    </xf>
    <xf numFmtId="38" fontId="0" fillId="0" borderId="37" xfId="16" applyFont="1" applyFill="1" applyBorder="1" applyAlignment="1">
      <alignment vertical="center"/>
    </xf>
    <xf numFmtId="38" fontId="0" fillId="0" borderId="38" xfId="16" applyFont="1" applyFill="1" applyBorder="1" applyAlignment="1">
      <alignment vertical="center"/>
    </xf>
    <xf numFmtId="38" fontId="0" fillId="0" borderId="33" xfId="16" applyFont="1" applyFill="1" applyBorder="1" applyAlignment="1">
      <alignment vertical="center"/>
    </xf>
    <xf numFmtId="38" fontId="0" fillId="0" borderId="39" xfId="16" applyFont="1" applyFill="1" applyBorder="1" applyAlignment="1">
      <alignment vertical="center"/>
    </xf>
    <xf numFmtId="38" fontId="0" fillId="0" borderId="19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182" fontId="0" fillId="0" borderId="20" xfId="0" applyNumberFormat="1" applyFill="1" applyBorder="1" applyAlignment="1">
      <alignment vertical="center"/>
    </xf>
    <xf numFmtId="182" fontId="0" fillId="0" borderId="21" xfId="0" applyNumberFormat="1" applyFill="1" applyBorder="1" applyAlignment="1">
      <alignment vertical="center"/>
    </xf>
    <xf numFmtId="182" fontId="0" fillId="0" borderId="19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182" fontId="0" fillId="3" borderId="2" xfId="0" applyNumberFormat="1" applyFill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38" fontId="0" fillId="3" borderId="2" xfId="16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49" fontId="0" fillId="0" borderId="22" xfId="16" applyNumberFormat="1" applyFont="1" applyBorder="1" applyAlignment="1">
      <alignment horizontal="left" vertical="center"/>
    </xf>
    <xf numFmtId="49" fontId="0" fillId="0" borderId="23" xfId="16" applyNumberFormat="1" applyFont="1" applyBorder="1" applyAlignment="1">
      <alignment horizontal="left" vertical="center"/>
    </xf>
    <xf numFmtId="49" fontId="2" fillId="0" borderId="23" xfId="16" applyNumberFormat="1" applyFont="1" applyBorder="1" applyAlignment="1">
      <alignment horizontal="left" vertical="center"/>
    </xf>
    <xf numFmtId="49" fontId="0" fillId="3" borderId="24" xfId="16" applyNumberFormat="1" applyFont="1" applyFill="1" applyBorder="1" applyAlignment="1">
      <alignment horizontal="center" vertical="center"/>
    </xf>
    <xf numFmtId="49" fontId="0" fillId="0" borderId="37" xfId="16" applyNumberFormat="1" applyFont="1" applyBorder="1" applyAlignment="1">
      <alignment horizontal="left" vertical="center"/>
    </xf>
    <xf numFmtId="49" fontId="0" fillId="0" borderId="33" xfId="16" applyNumberFormat="1" applyFont="1" applyBorder="1" applyAlignment="1">
      <alignment horizontal="left" vertical="center"/>
    </xf>
    <xf numFmtId="38" fontId="0" fillId="3" borderId="32" xfId="16" applyFont="1" applyFill="1" applyBorder="1" applyAlignment="1">
      <alignment horizontal="center" vertical="center"/>
    </xf>
    <xf numFmtId="38" fontId="0" fillId="0" borderId="35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182" fontId="0" fillId="3" borderId="21" xfId="0" applyNumberFormat="1" applyFill="1" applyBorder="1" applyAlignment="1">
      <alignment vertical="center"/>
    </xf>
    <xf numFmtId="182" fontId="0" fillId="3" borderId="16" xfId="0" applyNumberFormat="1" applyFill="1" applyBorder="1" applyAlignment="1">
      <alignment vertical="center"/>
    </xf>
    <xf numFmtId="38" fontId="0" fillId="3" borderId="16" xfId="16" applyFont="1" applyFill="1" applyBorder="1" applyAlignment="1">
      <alignment vertical="center"/>
    </xf>
    <xf numFmtId="182" fontId="0" fillId="3" borderId="20" xfId="0" applyNumberFormat="1" applyFill="1" applyBorder="1" applyAlignment="1">
      <alignment vertical="center"/>
    </xf>
    <xf numFmtId="49" fontId="0" fillId="0" borderId="26" xfId="16" applyNumberFormat="1" applyFont="1" applyBorder="1" applyAlignment="1">
      <alignment horizontal="center" vertical="center"/>
    </xf>
    <xf numFmtId="49" fontId="2" fillId="0" borderId="39" xfId="16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6" fontId="4" fillId="0" borderId="41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42" xfId="16" applyFont="1" applyBorder="1" applyAlignment="1">
      <alignment horizontal="center" vertical="center"/>
    </xf>
    <xf numFmtId="38" fontId="4" fillId="0" borderId="31" xfId="16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44" xfId="16" applyFont="1" applyBorder="1" applyAlignment="1">
      <alignment vertical="center"/>
    </xf>
    <xf numFmtId="38" fontId="4" fillId="0" borderId="32" xfId="16" applyFont="1" applyBorder="1" applyAlignment="1">
      <alignment horizontal="center" vertical="center"/>
    </xf>
    <xf numFmtId="38" fontId="4" fillId="0" borderId="44" xfId="16" applyFont="1" applyFill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38" fontId="4" fillId="0" borderId="45" xfId="16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38" fontId="4" fillId="0" borderId="47" xfId="16" applyFont="1" applyBorder="1" applyAlignment="1">
      <alignment vertical="center"/>
    </xf>
    <xf numFmtId="38" fontId="4" fillId="0" borderId="48" xfId="16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38" fontId="4" fillId="0" borderId="51" xfId="16" applyFont="1" applyBorder="1" applyAlignment="1">
      <alignment vertical="center"/>
    </xf>
    <xf numFmtId="38" fontId="4" fillId="0" borderId="52" xfId="16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38" fontId="4" fillId="0" borderId="55" xfId="16" applyFont="1" applyBorder="1" applyAlignment="1">
      <alignment vertical="center"/>
    </xf>
    <xf numFmtId="38" fontId="4" fillId="0" borderId="56" xfId="16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86" fontId="4" fillId="0" borderId="46" xfId="0" applyNumberFormat="1" applyFont="1" applyBorder="1" applyAlignment="1">
      <alignment vertical="center"/>
    </xf>
    <xf numFmtId="186" fontId="4" fillId="0" borderId="50" xfId="0" applyNumberFormat="1" applyFont="1" applyBorder="1" applyAlignment="1">
      <alignment vertical="center"/>
    </xf>
    <xf numFmtId="186" fontId="4" fillId="0" borderId="54" xfId="0" applyNumberFormat="1" applyFont="1" applyBorder="1" applyAlignment="1">
      <alignment vertical="center"/>
    </xf>
    <xf numFmtId="38" fontId="4" fillId="0" borderId="58" xfId="16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38" fontId="4" fillId="0" borderId="60" xfId="16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86" fontId="4" fillId="0" borderId="59" xfId="0" applyNumberFormat="1" applyFont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4" fillId="2" borderId="62" xfId="16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38" fontId="4" fillId="2" borderId="45" xfId="16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8" fontId="4" fillId="0" borderId="64" xfId="16" applyFont="1" applyBorder="1" applyAlignment="1">
      <alignment horizontal="left" vertical="center" shrinkToFit="1"/>
    </xf>
    <xf numFmtId="38" fontId="4" fillId="0" borderId="65" xfId="16" applyFont="1" applyBorder="1" applyAlignment="1">
      <alignment horizontal="left" vertical="center" shrinkToFit="1"/>
    </xf>
    <xf numFmtId="38" fontId="4" fillId="0" borderId="66" xfId="16" applyFont="1" applyBorder="1" applyAlignment="1">
      <alignment vertical="center"/>
    </xf>
    <xf numFmtId="57" fontId="4" fillId="0" borderId="66" xfId="16" applyNumberFormat="1" applyFont="1" applyBorder="1" applyAlignment="1">
      <alignment horizontal="center" vertical="center"/>
    </xf>
    <xf numFmtId="38" fontId="4" fillId="0" borderId="66" xfId="16" applyFont="1" applyBorder="1" applyAlignment="1">
      <alignment horizontal="center" vertical="center"/>
    </xf>
    <xf numFmtId="38" fontId="4" fillId="0" borderId="67" xfId="16" applyFont="1" applyBorder="1" applyAlignment="1">
      <alignment horizontal="left" vertical="center" shrinkToFit="1"/>
    </xf>
    <xf numFmtId="38" fontId="4" fillId="0" borderId="68" xfId="16" applyFont="1" applyBorder="1" applyAlignment="1">
      <alignment vertical="center"/>
    </xf>
    <xf numFmtId="38" fontId="0" fillId="0" borderId="0" xfId="16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4" fillId="0" borderId="0" xfId="16" applyFont="1" applyFill="1" applyBorder="1" applyAlignment="1">
      <alignment horizontal="left" vertical="center" shrinkToFit="1"/>
    </xf>
    <xf numFmtId="38" fontId="4" fillId="0" borderId="22" xfId="16" applyFont="1" applyFill="1" applyBorder="1" applyAlignment="1">
      <alignment vertical="center" shrinkToFit="1"/>
    </xf>
    <xf numFmtId="38" fontId="4" fillId="0" borderId="23" xfId="16" applyFont="1" applyFill="1" applyBorder="1" applyAlignment="1">
      <alignment horizontal="left" vertical="center" shrinkToFit="1"/>
    </xf>
    <xf numFmtId="38" fontId="4" fillId="0" borderId="17" xfId="16" applyFont="1" applyFill="1" applyBorder="1" applyAlignment="1">
      <alignment vertical="center" shrinkToFit="1"/>
    </xf>
    <xf numFmtId="38" fontId="4" fillId="0" borderId="27" xfId="16" applyFont="1" applyFill="1" applyBorder="1" applyAlignment="1">
      <alignment horizontal="left" vertical="center" shrinkToFit="1"/>
    </xf>
    <xf numFmtId="38" fontId="4" fillId="0" borderId="18" xfId="16" applyFont="1" applyBorder="1" applyAlignment="1">
      <alignment vertical="center" shrinkToFit="1"/>
    </xf>
    <xf numFmtId="38" fontId="4" fillId="0" borderId="29" xfId="16" applyFont="1" applyBorder="1" applyAlignment="1">
      <alignment horizontal="left" vertical="center" shrinkToFit="1"/>
    </xf>
    <xf numFmtId="38" fontId="4" fillId="0" borderId="17" xfId="16" applyFont="1" applyBorder="1" applyAlignment="1">
      <alignment vertical="center" shrinkToFit="1"/>
    </xf>
    <xf numFmtId="38" fontId="4" fillId="0" borderId="9" xfId="16" applyFont="1" applyBorder="1" applyAlignment="1">
      <alignment vertical="center" shrinkToFit="1"/>
    </xf>
    <xf numFmtId="38" fontId="4" fillId="0" borderId="28" xfId="16" applyFont="1" applyBorder="1" applyAlignment="1">
      <alignment horizontal="left" vertical="center" shrinkToFit="1"/>
    </xf>
    <xf numFmtId="38" fontId="4" fillId="0" borderId="69" xfId="16" applyFont="1" applyBorder="1" applyAlignment="1">
      <alignment horizontal="left" vertical="center" shrinkToFit="1"/>
    </xf>
    <xf numFmtId="38" fontId="4" fillId="0" borderId="70" xfId="16" applyFont="1" applyBorder="1" applyAlignment="1">
      <alignment horizontal="left" vertical="center" shrinkToFit="1"/>
    </xf>
    <xf numFmtId="38" fontId="4" fillId="0" borderId="71" xfId="16" applyFont="1" applyBorder="1" applyAlignment="1">
      <alignment horizontal="left" vertical="center" shrinkToFit="1"/>
    </xf>
    <xf numFmtId="38" fontId="4" fillId="0" borderId="72" xfId="16" applyFont="1" applyBorder="1" applyAlignment="1">
      <alignment horizontal="left" vertical="center" shrinkToFit="1"/>
    </xf>
    <xf numFmtId="38" fontId="4" fillId="0" borderId="73" xfId="16" applyFont="1" applyBorder="1" applyAlignment="1">
      <alignment horizontal="left" vertical="center" shrinkToFit="1"/>
    </xf>
    <xf numFmtId="57" fontId="4" fillId="0" borderId="1" xfId="16" applyNumberFormat="1" applyFont="1" applyBorder="1" applyAlignment="1">
      <alignment horizontal="center" vertical="center"/>
    </xf>
    <xf numFmtId="49" fontId="4" fillId="0" borderId="1" xfId="16" applyNumberFormat="1" applyFont="1" applyBorder="1" applyAlignment="1">
      <alignment horizontal="center" vertical="center"/>
    </xf>
    <xf numFmtId="49" fontId="4" fillId="0" borderId="23" xfId="16" applyNumberFormat="1" applyFont="1" applyBorder="1" applyAlignment="1">
      <alignment horizontal="center" vertical="center"/>
    </xf>
    <xf numFmtId="49" fontId="4" fillId="0" borderId="74" xfId="16" applyNumberFormat="1" applyFont="1" applyBorder="1" applyAlignment="1">
      <alignment horizontal="center" vertical="center"/>
    </xf>
    <xf numFmtId="38" fontId="4" fillId="0" borderId="33" xfId="16" applyFont="1" applyFill="1" applyBorder="1" applyAlignment="1">
      <alignment horizontal="left" vertical="center" shrinkToFit="1"/>
    </xf>
    <xf numFmtId="38" fontId="4" fillId="0" borderId="39" xfId="16" applyFont="1" applyFill="1" applyBorder="1" applyAlignment="1">
      <alignment horizontal="left" vertical="center" shrinkToFit="1"/>
    </xf>
    <xf numFmtId="38" fontId="4" fillId="0" borderId="21" xfId="16" applyFont="1" applyFill="1" applyBorder="1" applyAlignment="1">
      <alignment horizontal="center" vertical="center"/>
    </xf>
    <xf numFmtId="38" fontId="4" fillId="0" borderId="75" xfId="16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57" fontId="4" fillId="2" borderId="3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38" fontId="4" fillId="0" borderId="80" xfId="0" applyNumberFormat="1" applyFont="1" applyBorder="1" applyAlignment="1">
      <alignment vertical="center"/>
    </xf>
    <xf numFmtId="38" fontId="4" fillId="0" borderId="79" xfId="0" applyNumberFormat="1" applyFont="1" applyBorder="1" applyAlignment="1">
      <alignment vertical="center"/>
    </xf>
    <xf numFmtId="38" fontId="4" fillId="0" borderId="81" xfId="0" applyNumberFormat="1" applyFont="1" applyFill="1" applyBorder="1" applyAlignment="1">
      <alignment vertical="center"/>
    </xf>
    <xf numFmtId="38" fontId="4" fillId="0" borderId="82" xfId="16" applyFont="1" applyFill="1" applyBorder="1" applyAlignment="1">
      <alignment horizontal="center" vertical="center"/>
    </xf>
    <xf numFmtId="57" fontId="4" fillId="0" borderId="83" xfId="16" applyNumberFormat="1" applyFont="1" applyBorder="1" applyAlignment="1">
      <alignment horizontal="center" vertical="center"/>
    </xf>
    <xf numFmtId="57" fontId="4" fillId="0" borderId="84" xfId="16" applyNumberFormat="1" applyFont="1" applyBorder="1" applyAlignment="1">
      <alignment horizontal="center" vertical="center"/>
    </xf>
    <xf numFmtId="38" fontId="4" fillId="2" borderId="44" xfId="16" applyFont="1" applyFill="1" applyBorder="1" applyAlignment="1">
      <alignment vertical="center"/>
    </xf>
    <xf numFmtId="38" fontId="4" fillId="2" borderId="41" xfId="16" applyFont="1" applyFill="1" applyBorder="1" applyAlignment="1">
      <alignment vertical="center"/>
    </xf>
    <xf numFmtId="57" fontId="4" fillId="0" borderId="51" xfId="16" applyNumberFormat="1" applyFont="1" applyBorder="1" applyAlignment="1">
      <alignment horizontal="center" vertical="center"/>
    </xf>
    <xf numFmtId="57" fontId="4" fillId="0" borderId="50" xfId="16" applyNumberFormat="1" applyFont="1" applyBorder="1" applyAlignment="1">
      <alignment horizontal="center" vertical="center"/>
    </xf>
    <xf numFmtId="38" fontId="4" fillId="0" borderId="51" xfId="16" applyFont="1" applyBorder="1" applyAlignment="1">
      <alignment horizontal="center" vertical="center"/>
    </xf>
    <xf numFmtId="38" fontId="4" fillId="0" borderId="50" xfId="16" applyFont="1" applyBorder="1" applyAlignment="1">
      <alignment horizontal="center" vertical="center"/>
    </xf>
    <xf numFmtId="38" fontId="4" fillId="0" borderId="54" xfId="16" applyFont="1" applyBorder="1" applyAlignment="1">
      <alignment vertical="center"/>
    </xf>
    <xf numFmtId="38" fontId="4" fillId="0" borderId="50" xfId="16" applyFont="1" applyBorder="1" applyAlignment="1">
      <alignment vertical="center"/>
    </xf>
    <xf numFmtId="38" fontId="4" fillId="0" borderId="85" xfId="16" applyFont="1" applyFill="1" applyBorder="1" applyAlignment="1">
      <alignment vertical="center"/>
    </xf>
    <xf numFmtId="38" fontId="4" fillId="0" borderId="86" xfId="16" applyFont="1" applyFill="1" applyBorder="1" applyAlignment="1">
      <alignment vertical="center"/>
    </xf>
    <xf numFmtId="38" fontId="4" fillId="0" borderId="87" xfId="16" applyFont="1" applyFill="1" applyBorder="1" applyAlignment="1">
      <alignment vertical="center"/>
    </xf>
    <xf numFmtId="38" fontId="4" fillId="0" borderId="0" xfId="16" applyFont="1" applyBorder="1" applyAlignment="1">
      <alignment horizontal="left" vertical="center" shrinkToFit="1"/>
    </xf>
    <xf numFmtId="38" fontId="4" fillId="0" borderId="27" xfId="16" applyFont="1" applyBorder="1" applyAlignment="1">
      <alignment horizontal="left" vertical="center" shrinkToFit="1"/>
    </xf>
    <xf numFmtId="38" fontId="4" fillId="2" borderId="83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38" fontId="4" fillId="2" borderId="84" xfId="16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38" fontId="4" fillId="0" borderId="37" xfId="16" applyFont="1" applyBorder="1" applyAlignment="1">
      <alignment vertical="center" shrinkToFit="1"/>
    </xf>
    <xf numFmtId="38" fontId="4" fillId="0" borderId="83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84" xfId="16" applyFont="1" applyBorder="1" applyAlignment="1">
      <alignment vertical="center"/>
    </xf>
    <xf numFmtId="57" fontId="4" fillId="0" borderId="82" xfId="16" applyNumberFormat="1" applyFont="1" applyBorder="1" applyAlignment="1">
      <alignment horizontal="center" vertical="center"/>
    </xf>
    <xf numFmtId="57" fontId="4" fillId="0" borderId="21" xfId="16" applyNumberFormat="1" applyFont="1" applyBorder="1" applyAlignment="1">
      <alignment horizontal="center" vertical="center"/>
    </xf>
    <xf numFmtId="57" fontId="4" fillId="0" borderId="88" xfId="16" applyNumberFormat="1" applyFont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/>
    </xf>
    <xf numFmtId="38" fontId="4" fillId="2" borderId="62" xfId="16" applyFont="1" applyFill="1" applyBorder="1" applyAlignment="1">
      <alignment vertical="center"/>
    </xf>
    <xf numFmtId="38" fontId="4" fillId="2" borderId="89" xfId="16" applyFont="1" applyFill="1" applyBorder="1" applyAlignment="1">
      <alignment vertical="center"/>
    </xf>
    <xf numFmtId="38" fontId="4" fillId="2" borderId="63" xfId="16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38" fontId="4" fillId="0" borderId="85" xfId="16" applyFont="1" applyBorder="1" applyAlignment="1">
      <alignment vertical="center"/>
    </xf>
    <xf numFmtId="38" fontId="4" fillId="0" borderId="86" xfId="16" applyFont="1" applyBorder="1" applyAlignment="1">
      <alignment vertical="center"/>
    </xf>
    <xf numFmtId="38" fontId="4" fillId="0" borderId="87" xfId="16" applyFont="1" applyBorder="1" applyAlignment="1">
      <alignment vertical="center"/>
    </xf>
    <xf numFmtId="38" fontId="4" fillId="0" borderId="81" xfId="0" applyNumberFormat="1" applyFont="1" applyBorder="1" applyAlignment="1">
      <alignment vertical="center"/>
    </xf>
    <xf numFmtId="38" fontId="4" fillId="0" borderId="90" xfId="16" applyFont="1" applyBorder="1" applyAlignment="1">
      <alignment horizontal="left" vertical="center" shrinkToFit="1"/>
    </xf>
    <xf numFmtId="38" fontId="4" fillId="0" borderId="91" xfId="16" applyFont="1" applyBorder="1" applyAlignment="1">
      <alignment horizontal="left" vertical="center" shrinkToFit="1"/>
    </xf>
    <xf numFmtId="38" fontId="4" fillId="0" borderId="92" xfId="16" applyFont="1" applyBorder="1" applyAlignment="1">
      <alignment vertical="center"/>
    </xf>
    <xf numFmtId="38" fontId="4" fillId="0" borderId="59" xfId="16" applyFont="1" applyBorder="1" applyAlignment="1">
      <alignment vertical="center"/>
    </xf>
    <xf numFmtId="38" fontId="4" fillId="0" borderId="93" xfId="0" applyNumberFormat="1" applyFont="1" applyBorder="1" applyAlignment="1">
      <alignment vertical="center"/>
    </xf>
    <xf numFmtId="38" fontId="4" fillId="0" borderId="94" xfId="16" applyFont="1" applyBorder="1" applyAlignment="1">
      <alignment horizontal="left" vertical="center" shrinkToFit="1"/>
    </xf>
    <xf numFmtId="38" fontId="4" fillId="0" borderId="95" xfId="16" applyFont="1" applyBorder="1" applyAlignment="1">
      <alignment horizontal="left" vertical="center" shrinkToFit="1"/>
    </xf>
    <xf numFmtId="38" fontId="4" fillId="0" borderId="96" xfId="16" applyFont="1" applyBorder="1" applyAlignment="1">
      <alignment vertical="center"/>
    </xf>
    <xf numFmtId="38" fontId="4" fillId="0" borderId="46" xfId="16" applyFont="1" applyBorder="1" applyAlignment="1">
      <alignment vertical="center"/>
    </xf>
    <xf numFmtId="38" fontId="4" fillId="0" borderId="97" xfId="0" applyNumberFormat="1" applyFont="1" applyBorder="1" applyAlignment="1">
      <alignment vertical="center"/>
    </xf>
    <xf numFmtId="38" fontId="4" fillId="0" borderId="98" xfId="16" applyFont="1" applyBorder="1" applyAlignment="1">
      <alignment horizontal="left" vertical="center" shrinkToFit="1"/>
    </xf>
    <xf numFmtId="0" fontId="4" fillId="2" borderId="97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57" fontId="4" fillId="2" borderId="79" xfId="0" applyNumberFormat="1" applyFont="1" applyFill="1" applyBorder="1" applyAlignment="1">
      <alignment horizontal="center" vertical="center"/>
    </xf>
    <xf numFmtId="57" fontId="4" fillId="0" borderId="55" xfId="16" applyNumberFormat="1" applyFont="1" applyBorder="1" applyAlignment="1">
      <alignment horizontal="center" vertical="center"/>
    </xf>
    <xf numFmtId="57" fontId="4" fillId="0" borderId="68" xfId="16" applyNumberFormat="1" applyFont="1" applyBorder="1" applyAlignment="1">
      <alignment horizontal="center" vertical="center"/>
    </xf>
    <xf numFmtId="57" fontId="4" fillId="0" borderId="54" xfId="16" applyNumberFormat="1" applyFont="1" applyBorder="1" applyAlignment="1">
      <alignment horizontal="center" vertical="center"/>
    </xf>
    <xf numFmtId="57" fontId="4" fillId="2" borderId="80" xfId="0" applyNumberFormat="1" applyFont="1" applyFill="1" applyBorder="1" applyAlignment="1">
      <alignment horizontal="center" vertical="center"/>
    </xf>
    <xf numFmtId="57" fontId="4" fillId="0" borderId="58" xfId="16" applyNumberFormat="1" applyFont="1" applyBorder="1" applyAlignment="1">
      <alignment horizontal="center" vertical="center"/>
    </xf>
    <xf numFmtId="57" fontId="4" fillId="0" borderId="92" xfId="16" applyNumberFormat="1" applyFont="1" applyBorder="1" applyAlignment="1">
      <alignment horizontal="center" vertical="center"/>
    </xf>
    <xf numFmtId="57" fontId="4" fillId="0" borderId="59" xfId="16" applyNumberFormat="1" applyFont="1" applyBorder="1" applyAlignment="1">
      <alignment horizontal="center" vertical="center"/>
    </xf>
    <xf numFmtId="57" fontId="4" fillId="2" borderId="93" xfId="0" applyNumberFormat="1" applyFont="1" applyFill="1" applyBorder="1" applyAlignment="1">
      <alignment horizontal="center" vertical="center"/>
    </xf>
    <xf numFmtId="57" fontId="4" fillId="0" borderId="47" xfId="16" applyNumberFormat="1" applyFont="1" applyBorder="1" applyAlignment="1">
      <alignment horizontal="center" vertical="center"/>
    </xf>
    <xf numFmtId="57" fontId="4" fillId="0" borderId="96" xfId="16" applyNumberFormat="1" applyFont="1" applyBorder="1" applyAlignment="1">
      <alignment horizontal="center" vertical="center"/>
    </xf>
    <xf numFmtId="57" fontId="4" fillId="0" borderId="46" xfId="16" applyNumberFormat="1" applyFont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38" fontId="4" fillId="0" borderId="42" xfId="16" applyFont="1" applyFill="1" applyBorder="1" applyAlignment="1">
      <alignment vertical="center"/>
    </xf>
    <xf numFmtId="38" fontId="4" fillId="0" borderId="99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100" xfId="0" applyNumberFormat="1" applyFont="1" applyFill="1" applyBorder="1" applyAlignment="1">
      <alignment vertical="center"/>
    </xf>
    <xf numFmtId="38" fontId="4" fillId="0" borderId="47" xfId="16" applyFont="1" applyBorder="1" applyAlignment="1">
      <alignment horizontal="center" vertical="center"/>
    </xf>
    <xf numFmtId="38" fontId="4" fillId="0" borderId="96" xfId="16" applyFont="1" applyBorder="1" applyAlignment="1">
      <alignment horizontal="center" vertical="center"/>
    </xf>
    <xf numFmtId="38" fontId="4" fillId="0" borderId="46" xfId="16" applyFont="1" applyBorder="1" applyAlignment="1">
      <alignment horizontal="center" vertical="center"/>
    </xf>
    <xf numFmtId="20" fontId="4" fillId="0" borderId="51" xfId="16" applyNumberFormat="1" applyFont="1" applyBorder="1" applyAlignment="1">
      <alignment horizontal="center" vertical="center"/>
    </xf>
    <xf numFmtId="20" fontId="4" fillId="0" borderId="66" xfId="16" applyNumberFormat="1" applyFont="1" applyBorder="1" applyAlignment="1">
      <alignment horizontal="center" vertical="center"/>
    </xf>
    <xf numFmtId="20" fontId="4" fillId="0" borderId="50" xfId="16" applyNumberFormat="1" applyFont="1" applyBorder="1" applyAlignment="1">
      <alignment horizontal="center" vertical="center"/>
    </xf>
    <xf numFmtId="20" fontId="4" fillId="2" borderId="79" xfId="0" applyNumberFormat="1" applyFont="1" applyFill="1" applyBorder="1" applyAlignment="1">
      <alignment horizontal="center" vertical="center"/>
    </xf>
    <xf numFmtId="20" fontId="4" fillId="0" borderId="85" xfId="16" applyNumberFormat="1" applyFont="1" applyBorder="1" applyAlignment="1">
      <alignment horizontal="center" vertical="center"/>
    </xf>
    <xf numFmtId="49" fontId="4" fillId="0" borderId="86" xfId="16" applyNumberFormat="1" applyFont="1" applyBorder="1" applyAlignment="1">
      <alignment horizontal="center" vertical="center"/>
    </xf>
    <xf numFmtId="20" fontId="4" fillId="0" borderId="86" xfId="16" applyNumberFormat="1" applyFont="1" applyBorder="1" applyAlignment="1">
      <alignment horizontal="center" vertical="center"/>
    </xf>
    <xf numFmtId="20" fontId="4" fillId="2" borderId="81" xfId="0" applyNumberFormat="1" applyFont="1" applyFill="1" applyBorder="1" applyAlignment="1">
      <alignment horizontal="center" vertical="center"/>
    </xf>
    <xf numFmtId="38" fontId="4" fillId="0" borderId="26" xfId="16" applyFont="1" applyFill="1" applyBorder="1" applyAlignment="1">
      <alignment horizontal="right" vertical="center" shrinkToFit="1"/>
    </xf>
    <xf numFmtId="38" fontId="0" fillId="0" borderId="101" xfId="16" applyFont="1" applyFill="1" applyBorder="1" applyAlignment="1">
      <alignment vertical="center"/>
    </xf>
    <xf numFmtId="38" fontId="0" fillId="0" borderId="99" xfId="16" applyFont="1" applyFill="1" applyBorder="1" applyAlignment="1">
      <alignment vertical="center"/>
    </xf>
    <xf numFmtId="38" fontId="0" fillId="0" borderId="100" xfId="0" applyNumberFormat="1" applyFont="1" applyFill="1" applyBorder="1" applyAlignment="1">
      <alignment vertical="center"/>
    </xf>
    <xf numFmtId="38" fontId="0" fillId="0" borderId="64" xfId="16" applyFont="1" applyBorder="1" applyAlignment="1">
      <alignment vertical="center"/>
    </xf>
    <xf numFmtId="38" fontId="0" fillId="0" borderId="65" xfId="16" applyFont="1" applyBorder="1" applyAlignment="1">
      <alignment vertical="center"/>
    </xf>
    <xf numFmtId="38" fontId="0" fillId="0" borderId="69" xfId="16" applyFont="1" applyBorder="1" applyAlignment="1">
      <alignment vertical="center"/>
    </xf>
    <xf numFmtId="182" fontId="0" fillId="0" borderId="52" xfId="0" applyNumberFormat="1" applyFill="1" applyBorder="1" applyAlignment="1">
      <alignment vertical="center"/>
    </xf>
    <xf numFmtId="182" fontId="0" fillId="0" borderId="66" xfId="0" applyNumberFormat="1" applyFill="1" applyBorder="1" applyAlignment="1">
      <alignment vertical="center"/>
    </xf>
    <xf numFmtId="182" fontId="0" fillId="0" borderId="53" xfId="0" applyNumberFormat="1" applyFill="1" applyBorder="1" applyAlignment="1">
      <alignment vertical="center"/>
    </xf>
    <xf numFmtId="38" fontId="0" fillId="0" borderId="79" xfId="0" applyNumberFormat="1" applyFont="1" applyFill="1" applyBorder="1" applyAlignment="1">
      <alignment vertical="center"/>
    </xf>
    <xf numFmtId="38" fontId="0" fillId="0" borderId="52" xfId="16" applyFont="1" applyFill="1" applyBorder="1" applyAlignment="1">
      <alignment vertical="center"/>
    </xf>
    <xf numFmtId="38" fontId="0" fillId="0" borderId="66" xfId="16" applyFont="1" applyFill="1" applyBorder="1" applyAlignment="1">
      <alignment vertical="center"/>
    </xf>
    <xf numFmtId="38" fontId="0" fillId="0" borderId="53" xfId="16" applyFont="1" applyFill="1" applyBorder="1" applyAlignment="1">
      <alignment vertical="center"/>
    </xf>
    <xf numFmtId="38" fontId="0" fillId="0" borderId="102" xfId="16" applyFont="1" applyBorder="1" applyAlignment="1">
      <alignment vertical="center"/>
    </xf>
    <xf numFmtId="38" fontId="0" fillId="0" borderId="67" xfId="16" applyFont="1" applyBorder="1" applyAlignment="1">
      <alignment vertical="center"/>
    </xf>
    <xf numFmtId="38" fontId="0" fillId="0" borderId="70" xfId="16" applyFont="1" applyBorder="1" applyAlignment="1">
      <alignment vertical="center"/>
    </xf>
    <xf numFmtId="182" fontId="0" fillId="0" borderId="56" xfId="0" applyNumberFormat="1" applyFill="1" applyBorder="1" applyAlignment="1">
      <alignment vertical="center"/>
    </xf>
    <xf numFmtId="182" fontId="0" fillId="0" borderId="68" xfId="0" applyNumberFormat="1" applyFill="1" applyBorder="1" applyAlignment="1">
      <alignment vertical="center"/>
    </xf>
    <xf numFmtId="182" fontId="0" fillId="0" borderId="57" xfId="0" applyNumberFormat="1" applyFill="1" applyBorder="1" applyAlignment="1">
      <alignment vertical="center"/>
    </xf>
    <xf numFmtId="38" fontId="0" fillId="0" borderId="80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38" fontId="0" fillId="0" borderId="103" xfId="16" applyFont="1" applyFill="1" applyBorder="1" applyAlignment="1">
      <alignment vertical="center"/>
    </xf>
    <xf numFmtId="38" fontId="0" fillId="0" borderId="104" xfId="16" applyFont="1" applyBorder="1" applyAlignment="1">
      <alignment vertical="center"/>
    </xf>
    <xf numFmtId="38" fontId="0" fillId="0" borderId="105" xfId="16" applyFont="1" applyBorder="1" applyAlignment="1">
      <alignment vertical="center"/>
    </xf>
    <xf numFmtId="38" fontId="0" fillId="0" borderId="32" xfId="16" applyFont="1" applyFill="1" applyBorder="1" applyAlignment="1">
      <alignment vertical="center"/>
    </xf>
    <xf numFmtId="38" fontId="0" fillId="0" borderId="75" xfId="16" applyFont="1" applyFill="1" applyBorder="1" applyAlignment="1">
      <alignment vertical="center"/>
    </xf>
    <xf numFmtId="38" fontId="0" fillId="0" borderId="78" xfId="0" applyNumberFormat="1" applyFont="1" applyFill="1" applyBorder="1" applyAlignment="1">
      <alignment vertical="center"/>
    </xf>
    <xf numFmtId="38" fontId="0" fillId="0" borderId="106" xfId="16" applyFont="1" applyFill="1" applyBorder="1" applyAlignment="1">
      <alignment vertical="center"/>
    </xf>
    <xf numFmtId="38" fontId="0" fillId="0" borderId="107" xfId="16" applyFont="1" applyFill="1" applyBorder="1" applyAlignment="1">
      <alignment vertical="center"/>
    </xf>
    <xf numFmtId="38" fontId="0" fillId="0" borderId="108" xfId="16" applyFont="1" applyFill="1" applyBorder="1" applyAlignment="1">
      <alignment vertical="center"/>
    </xf>
    <xf numFmtId="38" fontId="0" fillId="0" borderId="109" xfId="16" applyFont="1" applyFill="1" applyBorder="1" applyAlignment="1">
      <alignment vertical="center"/>
    </xf>
    <xf numFmtId="38" fontId="0" fillId="0" borderId="110" xfId="16" applyFont="1" applyFill="1" applyBorder="1" applyAlignment="1">
      <alignment vertical="center"/>
    </xf>
    <xf numFmtId="38" fontId="0" fillId="0" borderId="111" xfId="0" applyNumberFormat="1" applyFont="1" applyFill="1" applyBorder="1" applyAlignment="1">
      <alignment vertical="center"/>
    </xf>
    <xf numFmtId="38" fontId="0" fillId="0" borderId="103" xfId="16" applyFont="1" applyBorder="1" applyAlignment="1">
      <alignment vertical="center"/>
    </xf>
    <xf numFmtId="38" fontId="0" fillId="0" borderId="112" xfId="16" applyFont="1" applyBorder="1" applyAlignment="1">
      <alignment vertical="center"/>
    </xf>
    <xf numFmtId="38" fontId="0" fillId="0" borderId="45" xfId="16" applyFont="1" applyFill="1" applyBorder="1" applyAlignment="1">
      <alignment vertical="center"/>
    </xf>
    <xf numFmtId="38" fontId="0" fillId="0" borderId="89" xfId="16" applyFont="1" applyFill="1" applyBorder="1" applyAlignment="1">
      <alignment vertical="center"/>
    </xf>
    <xf numFmtId="38" fontId="0" fillId="0" borderId="77" xfId="0" applyNumberFormat="1" applyFont="1" applyFill="1" applyBorder="1" applyAlignment="1">
      <alignment vertical="center"/>
    </xf>
    <xf numFmtId="38" fontId="4" fillId="0" borderId="64" xfId="16" applyFont="1" applyBorder="1" applyAlignment="1">
      <alignment vertical="center"/>
    </xf>
    <xf numFmtId="38" fontId="0" fillId="0" borderId="90" xfId="16" applyFont="1" applyBorder="1" applyAlignment="1">
      <alignment vertical="center"/>
    </xf>
    <xf numFmtId="182" fontId="0" fillId="0" borderId="101" xfId="0" applyNumberFormat="1" applyFill="1" applyBorder="1" applyAlignment="1">
      <alignment vertical="center"/>
    </xf>
    <xf numFmtId="182" fontId="0" fillId="0" borderId="99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38" fontId="2" fillId="0" borderId="64" xfId="16" applyFont="1" applyBorder="1" applyAlignment="1">
      <alignment vertical="center"/>
    </xf>
    <xf numFmtId="38" fontId="2" fillId="0" borderId="102" xfId="16" applyFont="1" applyBorder="1" applyAlignment="1">
      <alignment vertical="center"/>
    </xf>
    <xf numFmtId="38" fontId="0" fillId="0" borderId="113" xfId="16" applyFont="1" applyBorder="1" applyAlignment="1">
      <alignment vertical="center"/>
    </xf>
    <xf numFmtId="38" fontId="0" fillId="0" borderId="106" xfId="16" applyFont="1" applyBorder="1" applyAlignment="1">
      <alignment vertical="center"/>
    </xf>
    <xf numFmtId="38" fontId="0" fillId="0" borderId="56" xfId="16" applyFont="1" applyFill="1" applyBorder="1" applyAlignment="1">
      <alignment vertical="center"/>
    </xf>
    <xf numFmtId="38" fontId="0" fillId="0" borderId="68" xfId="16" applyFont="1" applyFill="1" applyBorder="1" applyAlignment="1">
      <alignment vertical="center"/>
    </xf>
    <xf numFmtId="38" fontId="0" fillId="0" borderId="57" xfId="16" applyFont="1" applyFill="1" applyBorder="1" applyAlignment="1">
      <alignment vertical="center"/>
    </xf>
    <xf numFmtId="38" fontId="0" fillId="0" borderId="45" xfId="16" applyFill="1" applyBorder="1" applyAlignment="1">
      <alignment vertical="center"/>
    </xf>
    <xf numFmtId="38" fontId="0" fillId="0" borderId="89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64" xfId="16" applyFill="1" applyBorder="1" applyAlignment="1">
      <alignment vertical="center"/>
    </xf>
    <xf numFmtId="38" fontId="0" fillId="0" borderId="69" xfId="16" applyFill="1" applyBorder="1" applyAlignment="1">
      <alignment vertical="center"/>
    </xf>
    <xf numFmtId="38" fontId="0" fillId="0" borderId="52" xfId="16" applyFill="1" applyBorder="1" applyAlignment="1">
      <alignment vertical="center"/>
    </xf>
    <xf numFmtId="38" fontId="0" fillId="0" borderId="66" xfId="16" applyFill="1" applyBorder="1" applyAlignment="1">
      <alignment vertical="center"/>
    </xf>
    <xf numFmtId="38" fontId="0" fillId="0" borderId="53" xfId="16" applyFill="1" applyBorder="1" applyAlignment="1">
      <alignment vertical="center"/>
    </xf>
    <xf numFmtId="38" fontId="0" fillId="0" borderId="102" xfId="16" applyFill="1" applyBorder="1" applyAlignment="1">
      <alignment vertical="center"/>
    </xf>
    <xf numFmtId="38" fontId="0" fillId="0" borderId="70" xfId="16" applyFill="1" applyBorder="1" applyAlignment="1">
      <alignment vertical="center"/>
    </xf>
    <xf numFmtId="38" fontId="0" fillId="0" borderId="56" xfId="16" applyFill="1" applyBorder="1" applyAlignment="1">
      <alignment vertical="center"/>
    </xf>
    <xf numFmtId="38" fontId="0" fillId="0" borderId="68" xfId="16" applyFill="1" applyBorder="1" applyAlignment="1">
      <alignment vertical="center"/>
    </xf>
    <xf numFmtId="38" fontId="0" fillId="0" borderId="57" xfId="16" applyFill="1" applyBorder="1" applyAlignment="1">
      <alignment vertical="center"/>
    </xf>
    <xf numFmtId="38" fontId="0" fillId="0" borderId="101" xfId="16" applyFill="1" applyBorder="1" applyAlignment="1">
      <alignment vertical="center"/>
    </xf>
    <xf numFmtId="38" fontId="0" fillId="0" borderId="99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12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14" xfId="16" applyFill="1" applyBorder="1" applyAlignment="1">
      <alignment vertical="center"/>
    </xf>
    <xf numFmtId="38" fontId="0" fillId="0" borderId="95" xfId="16" applyFill="1" applyBorder="1" applyAlignment="1">
      <alignment vertical="center"/>
    </xf>
    <xf numFmtId="38" fontId="0" fillId="0" borderId="48" xfId="16" applyFill="1" applyBorder="1" applyAlignment="1">
      <alignment vertical="center"/>
    </xf>
    <xf numFmtId="38" fontId="0" fillId="0" borderId="96" xfId="16" applyFill="1" applyBorder="1" applyAlignment="1">
      <alignment vertical="center"/>
    </xf>
    <xf numFmtId="38" fontId="0" fillId="0" borderId="49" xfId="16" applyFill="1" applyBorder="1" applyAlignment="1">
      <alignment vertical="center"/>
    </xf>
    <xf numFmtId="38" fontId="0" fillId="0" borderId="97" xfId="0" applyNumberFormat="1" applyFont="1" applyFill="1" applyBorder="1" applyAlignment="1">
      <alignment vertical="center"/>
    </xf>
    <xf numFmtId="38" fontId="0" fillId="0" borderId="115" xfId="16" applyFill="1" applyBorder="1" applyAlignment="1">
      <alignment vertical="center"/>
    </xf>
    <xf numFmtId="38" fontId="0" fillId="0" borderId="39" xfId="16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38" fontId="0" fillId="0" borderId="75" xfId="16" applyFill="1" applyBorder="1" applyAlignment="1">
      <alignment vertical="center"/>
    </xf>
    <xf numFmtId="38" fontId="0" fillId="0" borderId="38" xfId="16" applyFill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94" xfId="16" applyFont="1" applyFill="1" applyBorder="1" applyAlignment="1">
      <alignment vertical="center"/>
    </xf>
    <xf numFmtId="38" fontId="0" fillId="0" borderId="95" xfId="16" applyFont="1" applyFill="1" applyBorder="1" applyAlignment="1">
      <alignment vertical="center"/>
    </xf>
    <xf numFmtId="38" fontId="0" fillId="0" borderId="48" xfId="16" applyFont="1" applyFill="1" applyBorder="1" applyAlignment="1">
      <alignment vertical="center"/>
    </xf>
    <xf numFmtId="38" fontId="0" fillId="0" borderId="96" xfId="16" applyFont="1" applyFill="1" applyBorder="1" applyAlignment="1">
      <alignment vertical="center"/>
    </xf>
    <xf numFmtId="49" fontId="2" fillId="0" borderId="90" xfId="0" applyNumberFormat="1" applyFont="1" applyBorder="1" applyAlignment="1">
      <alignment horizontal="left" vertical="center"/>
    </xf>
    <xf numFmtId="38" fontId="0" fillId="0" borderId="52" xfId="16" applyFont="1" applyBorder="1" applyAlignment="1">
      <alignment vertical="center"/>
    </xf>
    <xf numFmtId="38" fontId="0" fillId="0" borderId="66" xfId="16" applyFont="1" applyBorder="1" applyAlignment="1">
      <alignment vertical="center"/>
    </xf>
    <xf numFmtId="38" fontId="0" fillId="0" borderId="79" xfId="0" applyNumberFormat="1" applyFont="1" applyBorder="1" applyAlignment="1">
      <alignment vertical="center"/>
    </xf>
    <xf numFmtId="49" fontId="2" fillId="0" borderId="116" xfId="0" applyNumberFormat="1" applyFont="1" applyBorder="1" applyAlignment="1">
      <alignment horizontal="left" vertical="center"/>
    </xf>
    <xf numFmtId="182" fontId="0" fillId="3" borderId="56" xfId="0" applyNumberFormat="1" applyFill="1" applyBorder="1" applyAlignment="1">
      <alignment vertical="center"/>
    </xf>
    <xf numFmtId="182" fontId="0" fillId="3" borderId="68" xfId="0" applyNumberFormat="1" applyFill="1" applyBorder="1" applyAlignment="1">
      <alignment vertical="center"/>
    </xf>
    <xf numFmtId="38" fontId="0" fillId="0" borderId="80" xfId="0" applyNumberFormat="1" applyFont="1" applyBorder="1" applyAlignment="1">
      <alignment vertical="center"/>
    </xf>
    <xf numFmtId="49" fontId="2" fillId="0" borderId="117" xfId="0" applyNumberFormat="1" applyFont="1" applyBorder="1" applyAlignment="1">
      <alignment horizontal="left" vertical="center"/>
    </xf>
    <xf numFmtId="38" fontId="0" fillId="0" borderId="60" xfId="16" applyFont="1" applyBorder="1" applyAlignment="1">
      <alignment vertical="center"/>
    </xf>
    <xf numFmtId="38" fontId="0" fillId="0" borderId="92" xfId="16" applyFont="1" applyBorder="1" applyAlignment="1">
      <alignment vertical="center"/>
    </xf>
    <xf numFmtId="38" fontId="0" fillId="0" borderId="9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12" fillId="0" borderId="112" xfId="16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177" fontId="13" fillId="0" borderId="118" xfId="16" applyNumberFormat="1" applyFont="1" applyBorder="1" applyAlignment="1">
      <alignment horizont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12" fillId="0" borderId="115" xfId="16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3" fillId="0" borderId="104" xfId="16" applyNumberFormat="1" applyFont="1" applyBorder="1" applyAlignment="1">
      <alignment horizontal="center" shrinkToFit="1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38" fontId="4" fillId="0" borderId="121" xfId="16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38" fontId="4" fillId="0" borderId="123" xfId="16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38" fontId="4" fillId="0" borderId="125" xfId="16" applyFont="1" applyBorder="1" applyAlignment="1">
      <alignment horizontal="left" vertical="center" shrinkToFit="1"/>
    </xf>
    <xf numFmtId="38" fontId="0" fillId="0" borderId="0" xfId="16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horizontal="right" vertical="center"/>
    </xf>
    <xf numFmtId="0" fontId="14" fillId="0" borderId="37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38" fontId="0" fillId="0" borderId="24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74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76" xfId="16" applyFill="1" applyBorder="1" applyAlignment="1">
      <alignment vertical="center"/>
    </xf>
    <xf numFmtId="38" fontId="0" fillId="0" borderId="78" xfId="16" applyFill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183" fontId="0" fillId="0" borderId="20" xfId="16" applyNumberFormat="1" applyFont="1" applyFill="1" applyBorder="1" applyAlignment="1">
      <alignment vertical="center"/>
    </xf>
    <xf numFmtId="183" fontId="0" fillId="0" borderId="21" xfId="16" applyNumberFormat="1" applyFont="1" applyFill="1" applyBorder="1" applyAlignment="1">
      <alignment vertical="center"/>
    </xf>
    <xf numFmtId="183" fontId="0" fillId="0" borderId="19" xfId="16" applyNumberFormat="1" applyFont="1" applyFill="1" applyBorder="1" applyAlignment="1">
      <alignment vertical="center"/>
    </xf>
    <xf numFmtId="183" fontId="0" fillId="0" borderId="36" xfId="0" applyNumberFormat="1" applyFont="1" applyFill="1" applyBorder="1" applyAlignment="1">
      <alignment vertical="center"/>
    </xf>
    <xf numFmtId="183" fontId="4" fillId="0" borderId="46" xfId="16" applyNumberFormat="1" applyFont="1" applyBorder="1" applyAlignment="1">
      <alignment vertical="center"/>
    </xf>
    <xf numFmtId="183" fontId="4" fillId="0" borderId="97" xfId="0" applyNumberFormat="1" applyFont="1" applyBorder="1" applyAlignment="1">
      <alignment vertical="center"/>
    </xf>
    <xf numFmtId="183" fontId="4" fillId="0" borderId="59" xfId="16" applyNumberFormat="1" applyFont="1" applyBorder="1" applyAlignment="1">
      <alignment vertical="center"/>
    </xf>
    <xf numFmtId="183" fontId="4" fillId="0" borderId="93" xfId="0" applyNumberFormat="1" applyFont="1" applyBorder="1" applyAlignment="1">
      <alignment vertical="center"/>
    </xf>
    <xf numFmtId="183" fontId="4" fillId="0" borderId="50" xfId="16" applyNumberFormat="1" applyFont="1" applyBorder="1" applyAlignment="1">
      <alignment vertical="center"/>
    </xf>
    <xf numFmtId="183" fontId="4" fillId="0" borderId="79" xfId="0" applyNumberFormat="1" applyFont="1" applyBorder="1" applyAlignment="1">
      <alignment vertical="center"/>
    </xf>
    <xf numFmtId="183" fontId="4" fillId="0" borderId="54" xfId="16" applyNumberFormat="1" applyFont="1" applyFill="1" applyBorder="1" applyAlignment="1">
      <alignment vertical="center"/>
    </xf>
    <xf numFmtId="183" fontId="4" fillId="0" borderId="80" xfId="0" applyNumberFormat="1" applyFont="1" applyFill="1" applyBorder="1" applyAlignment="1">
      <alignment vertical="center"/>
    </xf>
    <xf numFmtId="183" fontId="4" fillId="0" borderId="84" xfId="16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83" fontId="4" fillId="2" borderId="40" xfId="16" applyNumberFormat="1" applyFont="1" applyFill="1" applyBorder="1" applyAlignment="1">
      <alignment vertical="center"/>
    </xf>
    <xf numFmtId="183" fontId="4" fillId="2" borderId="100" xfId="0" applyNumberFormat="1" applyFont="1" applyFill="1" applyBorder="1" applyAlignment="1">
      <alignment vertical="center"/>
    </xf>
    <xf numFmtId="183" fontId="4" fillId="0" borderId="87" xfId="16" applyNumberFormat="1" applyFont="1" applyBorder="1" applyAlignment="1">
      <alignment vertical="center"/>
    </xf>
    <xf numFmtId="183" fontId="4" fillId="0" borderId="81" xfId="0" applyNumberFormat="1" applyFont="1" applyBorder="1" applyAlignment="1">
      <alignment vertical="center"/>
    </xf>
    <xf numFmtId="183" fontId="4" fillId="0" borderId="47" xfId="16" applyNumberFormat="1" applyFont="1" applyBorder="1" applyAlignment="1">
      <alignment vertical="center"/>
    </xf>
    <xf numFmtId="183" fontId="4" fillId="0" borderId="96" xfId="16" applyNumberFormat="1" applyFont="1" applyBorder="1" applyAlignment="1">
      <alignment vertical="center"/>
    </xf>
    <xf numFmtId="183" fontId="4" fillId="0" borderId="58" xfId="16" applyNumberFormat="1" applyFont="1" applyBorder="1" applyAlignment="1">
      <alignment vertical="center"/>
    </xf>
    <xf numFmtId="183" fontId="4" fillId="0" borderId="92" xfId="16" applyNumberFormat="1" applyFont="1" applyBorder="1" applyAlignment="1">
      <alignment vertical="center"/>
    </xf>
    <xf numFmtId="183" fontId="4" fillId="0" borderId="51" xfId="16" applyNumberFormat="1" applyFont="1" applyBorder="1" applyAlignment="1">
      <alignment vertical="center"/>
    </xf>
    <xf numFmtId="183" fontId="4" fillId="0" borderId="66" xfId="16" applyNumberFormat="1" applyFont="1" applyBorder="1" applyAlignment="1">
      <alignment vertical="center"/>
    </xf>
    <xf numFmtId="183" fontId="4" fillId="0" borderId="55" xfId="16" applyNumberFormat="1" applyFont="1" applyFill="1" applyBorder="1" applyAlignment="1">
      <alignment vertical="center"/>
    </xf>
    <xf numFmtId="183" fontId="4" fillId="0" borderId="68" xfId="16" applyNumberFormat="1" applyFont="1" applyFill="1" applyBorder="1" applyAlignment="1">
      <alignment vertical="center"/>
    </xf>
    <xf numFmtId="183" fontId="4" fillId="0" borderId="83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2" borderId="42" xfId="16" applyNumberFormat="1" applyFont="1" applyFill="1" applyBorder="1" applyAlignment="1">
      <alignment vertical="center"/>
    </xf>
    <xf numFmtId="183" fontId="4" fillId="2" borderId="99" xfId="16" applyNumberFormat="1" applyFont="1" applyFill="1" applyBorder="1" applyAlignment="1">
      <alignment vertical="center"/>
    </xf>
    <xf numFmtId="183" fontId="4" fillId="0" borderId="85" xfId="16" applyNumberFormat="1" applyFont="1" applyBorder="1" applyAlignment="1">
      <alignment vertical="center"/>
    </xf>
    <xf numFmtId="183" fontId="4" fillId="0" borderId="86" xfId="16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38" fontId="2" fillId="0" borderId="43" xfId="16" applyFont="1" applyFill="1" applyBorder="1" applyAlignment="1">
      <alignment horizontal="center" vertical="center"/>
    </xf>
    <xf numFmtId="49" fontId="0" fillId="3" borderId="26" xfId="16" applyNumberFormat="1" applyFont="1" applyFill="1" applyBorder="1" applyAlignment="1">
      <alignment horizontal="center" vertical="center"/>
    </xf>
    <xf numFmtId="38" fontId="0" fillId="3" borderId="39" xfId="16" applyFont="1" applyFill="1" applyBorder="1" applyAlignment="1">
      <alignment horizontal="center" vertical="center"/>
    </xf>
    <xf numFmtId="38" fontId="0" fillId="0" borderId="84" xfId="16" applyFont="1" applyFill="1" applyBorder="1" applyAlignment="1">
      <alignment vertical="center"/>
    </xf>
    <xf numFmtId="38" fontId="0" fillId="2" borderId="41" xfId="16" applyFont="1" applyFill="1" applyBorder="1" applyAlignment="1">
      <alignment vertical="center"/>
    </xf>
    <xf numFmtId="38" fontId="0" fillId="0" borderId="59" xfId="16" applyFont="1" applyBorder="1" applyAlignment="1">
      <alignment vertical="center"/>
    </xf>
    <xf numFmtId="38" fontId="0" fillId="0" borderId="50" xfId="16" applyFont="1" applyBorder="1" applyAlignment="1">
      <alignment vertical="center"/>
    </xf>
    <xf numFmtId="182" fontId="0" fillId="3" borderId="54" xfId="0" applyNumberFormat="1" applyFill="1" applyBorder="1" applyAlignment="1">
      <alignment vertical="center"/>
    </xf>
    <xf numFmtId="182" fontId="0" fillId="3" borderId="41" xfId="0" applyNumberFormat="1" applyFill="1" applyBorder="1" applyAlignment="1">
      <alignment vertical="center"/>
    </xf>
    <xf numFmtId="38" fontId="0" fillId="3" borderId="41" xfId="16" applyFont="1" applyFill="1" applyBorder="1" applyAlignment="1">
      <alignment vertical="center"/>
    </xf>
    <xf numFmtId="182" fontId="0" fillId="3" borderId="88" xfId="0" applyNumberFormat="1" applyFill="1" applyBorder="1" applyAlignment="1">
      <alignment vertical="center"/>
    </xf>
    <xf numFmtId="38" fontId="0" fillId="2" borderId="84" xfId="16" applyFont="1" applyFill="1" applyBorder="1" applyAlignment="1">
      <alignment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38" fontId="4" fillId="0" borderId="67" xfId="16" applyFont="1" applyBorder="1" applyAlignment="1">
      <alignment horizontal="left" vertical="center" shrinkToFit="1"/>
    </xf>
    <xf numFmtId="38" fontId="4" fillId="0" borderId="70" xfId="16" applyFont="1" applyBorder="1" applyAlignment="1">
      <alignment horizontal="left" vertical="center" shrinkToFit="1"/>
    </xf>
    <xf numFmtId="38" fontId="4" fillId="0" borderId="9" xfId="16" applyFont="1" applyBorder="1" applyAlignment="1">
      <alignment horizontal="left" vertical="center" shrinkToFit="1"/>
    </xf>
    <xf numFmtId="38" fontId="4" fillId="0" borderId="10" xfId="16" applyFont="1" applyBorder="1" applyAlignment="1">
      <alignment horizontal="left" vertical="center" shrinkToFit="1"/>
    </xf>
    <xf numFmtId="38" fontId="4" fillId="0" borderId="11" xfId="16" applyFont="1" applyBorder="1" applyAlignment="1">
      <alignment horizontal="left" vertical="center" shrinkToFit="1"/>
    </xf>
    <xf numFmtId="38" fontId="4" fillId="0" borderId="114" xfId="16" applyFont="1" applyBorder="1" applyAlignment="1">
      <alignment horizontal="left" vertical="center" shrinkToFit="1"/>
    </xf>
    <xf numFmtId="38" fontId="4" fillId="0" borderId="94" xfId="16" applyFont="1" applyBorder="1" applyAlignment="1">
      <alignment horizontal="left" vertical="center" shrinkToFit="1"/>
    </xf>
    <xf numFmtId="38" fontId="4" fillId="0" borderId="15" xfId="16" applyFont="1" applyBorder="1" applyAlignment="1">
      <alignment horizontal="left" vertical="center" shrinkToFit="1"/>
    </xf>
    <xf numFmtId="38" fontId="4" fillId="0" borderId="0" xfId="16" applyFont="1" applyBorder="1" applyAlignment="1">
      <alignment horizontal="left" vertical="center" shrinkToFit="1"/>
    </xf>
    <xf numFmtId="38" fontId="4" fillId="0" borderId="14" xfId="16" applyFont="1" applyBorder="1" applyAlignment="1">
      <alignment horizontal="left" vertical="center" shrinkToFit="1"/>
    </xf>
    <xf numFmtId="38" fontId="4" fillId="0" borderId="13" xfId="16" applyFont="1" applyBorder="1" applyAlignment="1">
      <alignment horizontal="left" vertical="center" shrinkToFit="1"/>
    </xf>
    <xf numFmtId="38" fontId="4" fillId="0" borderId="5" xfId="16" applyFont="1" applyBorder="1" applyAlignment="1">
      <alignment horizontal="left" vertical="center" shrinkToFit="1"/>
    </xf>
    <xf numFmtId="38" fontId="4" fillId="0" borderId="18" xfId="16" applyFont="1" applyBorder="1" applyAlignment="1">
      <alignment horizontal="left" vertical="center" shrinkToFit="1"/>
    </xf>
    <xf numFmtId="38" fontId="4" fillId="0" borderId="65" xfId="16" applyFont="1" applyBorder="1" applyAlignment="1">
      <alignment horizontal="left" vertical="center" shrinkToFit="1"/>
    </xf>
    <xf numFmtId="38" fontId="4" fillId="0" borderId="69" xfId="16" applyFont="1" applyBorder="1" applyAlignment="1">
      <alignment horizontal="left" vertical="center" shrinkToFit="1"/>
    </xf>
    <xf numFmtId="38" fontId="4" fillId="0" borderId="102" xfId="16" applyFont="1" applyBorder="1" applyAlignment="1">
      <alignment horizontal="left" vertical="center" shrinkToFit="1"/>
    </xf>
    <xf numFmtId="38" fontId="4" fillId="0" borderId="37" xfId="16" applyFont="1" applyFill="1" applyBorder="1" applyAlignment="1">
      <alignment horizontal="left" vertical="center" shrinkToFit="1"/>
    </xf>
    <xf numFmtId="49" fontId="4" fillId="0" borderId="126" xfId="16" applyNumberFormat="1" applyFont="1" applyBorder="1" applyAlignment="1">
      <alignment horizontal="center" vertical="center"/>
    </xf>
    <xf numFmtId="49" fontId="4" fillId="0" borderId="23" xfId="16" applyNumberFormat="1" applyFont="1" applyBorder="1" applyAlignment="1">
      <alignment horizontal="center" vertical="center"/>
    </xf>
    <xf numFmtId="49" fontId="4" fillId="0" borderId="26" xfId="16" applyNumberFormat="1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49" fontId="4" fillId="0" borderId="22" xfId="16" applyNumberFormat="1" applyFont="1" applyBorder="1" applyAlignment="1">
      <alignment horizontal="center" vertical="center"/>
    </xf>
    <xf numFmtId="49" fontId="4" fillId="0" borderId="24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64" xfId="16" applyFont="1" applyBorder="1" applyAlignment="1">
      <alignment horizontal="left" vertical="center" shrinkToFit="1"/>
    </xf>
    <xf numFmtId="38" fontId="4" fillId="0" borderId="49" xfId="16" applyFont="1" applyBorder="1" applyAlignment="1">
      <alignment horizontal="left" vertical="center" shrinkToFit="1"/>
    </xf>
    <xf numFmtId="38" fontId="4" fillId="0" borderId="53" xfId="16" applyFont="1" applyBorder="1" applyAlignment="1">
      <alignment horizontal="left" vertical="center" shrinkToFit="1"/>
    </xf>
    <xf numFmtId="38" fontId="4" fillId="0" borderId="28" xfId="16" applyFont="1" applyBorder="1" applyAlignment="1">
      <alignment horizontal="left" vertical="center" shrinkToFit="1"/>
    </xf>
    <xf numFmtId="38" fontId="4" fillId="0" borderId="95" xfId="16" applyFont="1" applyBorder="1" applyAlignment="1">
      <alignment horizontal="left" vertical="center" shrinkToFit="1"/>
    </xf>
    <xf numFmtId="38" fontId="4" fillId="0" borderId="17" xfId="16" applyFont="1" applyBorder="1" applyAlignment="1">
      <alignment horizontal="left" vertical="center" shrinkToFit="1"/>
    </xf>
    <xf numFmtId="38" fontId="4" fillId="0" borderId="27" xfId="16" applyFont="1" applyBorder="1" applyAlignment="1">
      <alignment horizontal="left" vertical="center" shrinkToFit="1"/>
    </xf>
    <xf numFmtId="38" fontId="4" fillId="0" borderId="19" xfId="16" applyFont="1" applyBorder="1" applyAlignment="1">
      <alignment horizontal="left" vertical="center" shrinkToFit="1"/>
    </xf>
    <xf numFmtId="38" fontId="4" fillId="0" borderId="7" xfId="16" applyFont="1" applyBorder="1" applyAlignment="1">
      <alignment horizontal="left" vertical="center" shrinkToFit="1"/>
    </xf>
    <xf numFmtId="38" fontId="4" fillId="0" borderId="8" xfId="16" applyFont="1" applyBorder="1" applyAlignment="1">
      <alignment horizontal="left" vertical="center" shrinkToFit="1"/>
    </xf>
    <xf numFmtId="38" fontId="4" fillId="0" borderId="91" xfId="16" applyFont="1" applyBorder="1" applyAlignment="1">
      <alignment horizontal="left" vertical="center" shrinkToFit="1"/>
    </xf>
    <xf numFmtId="38" fontId="4" fillId="0" borderId="106" xfId="16" applyFont="1" applyBorder="1" applyAlignment="1">
      <alignment horizontal="left" vertical="center" shrinkToFit="1"/>
    </xf>
    <xf numFmtId="38" fontId="4" fillId="0" borderId="105" xfId="16" applyFont="1" applyBorder="1" applyAlignment="1">
      <alignment horizontal="left" vertical="center" shrinkToFit="1"/>
    </xf>
    <xf numFmtId="38" fontId="4" fillId="0" borderId="127" xfId="16" applyFont="1" applyBorder="1" applyAlignment="1">
      <alignment horizontal="left" vertical="center" shrinkToFit="1"/>
    </xf>
    <xf numFmtId="38" fontId="4" fillId="0" borderId="49" xfId="16" applyFont="1" applyBorder="1" applyAlignment="1">
      <alignment horizontal="left" vertical="center" wrapText="1" shrinkToFit="1"/>
    </xf>
    <xf numFmtId="38" fontId="4" fillId="0" borderId="128" xfId="16" applyFont="1" applyBorder="1" applyAlignment="1">
      <alignment horizontal="left" vertical="center" shrinkToFit="1"/>
    </xf>
    <xf numFmtId="38" fontId="4" fillId="0" borderId="129" xfId="16" applyFont="1" applyBorder="1" applyAlignment="1">
      <alignment horizontal="left" vertical="center" shrinkToFit="1"/>
    </xf>
    <xf numFmtId="38" fontId="4" fillId="0" borderId="57" xfId="16" applyFont="1" applyBorder="1" applyAlignment="1">
      <alignment horizontal="left" vertical="center" shrinkToFit="1"/>
    </xf>
    <xf numFmtId="38" fontId="4" fillId="0" borderId="130" xfId="16" applyFont="1" applyBorder="1" applyAlignment="1">
      <alignment horizontal="left" vertical="center" shrinkToFit="1"/>
    </xf>
    <xf numFmtId="38" fontId="4" fillId="0" borderId="131" xfId="16" applyFont="1" applyBorder="1" applyAlignment="1">
      <alignment horizontal="left" vertical="center" shrinkToFit="1"/>
    </xf>
    <xf numFmtId="38" fontId="4" fillId="0" borderId="132" xfId="16" applyFont="1" applyBorder="1" applyAlignment="1">
      <alignment horizontal="left" vertical="center" shrinkToFit="1"/>
    </xf>
    <xf numFmtId="38" fontId="4" fillId="0" borderId="71" xfId="16" applyFont="1" applyBorder="1" applyAlignment="1">
      <alignment horizontal="left" vertical="center" shrinkToFit="1"/>
    </xf>
    <xf numFmtId="38" fontId="4" fillId="0" borderId="72" xfId="16" applyFont="1" applyBorder="1" applyAlignment="1">
      <alignment horizontal="left" vertical="center" shrinkToFit="1"/>
    </xf>
    <xf numFmtId="38" fontId="4" fillId="0" borderId="73" xfId="16" applyFont="1" applyBorder="1" applyAlignment="1">
      <alignment horizontal="left" vertical="center" shrinkToFit="1"/>
    </xf>
    <xf numFmtId="38" fontId="4" fillId="0" borderId="38" xfId="16" applyFont="1" applyBorder="1" applyAlignment="1">
      <alignment horizontal="left" vertical="center" shrinkToFit="1"/>
    </xf>
    <xf numFmtId="38" fontId="4" fillId="0" borderId="133" xfId="16" applyFont="1" applyBorder="1" applyAlignment="1">
      <alignment horizontal="left" vertical="center" shrinkToFit="1"/>
    </xf>
    <xf numFmtId="38" fontId="2" fillId="0" borderId="49" xfId="16" applyFont="1" applyBorder="1" applyAlignment="1">
      <alignment vertical="center" wrapText="1" shrinkToFit="1"/>
    </xf>
    <xf numFmtId="38" fontId="2" fillId="0" borderId="128" xfId="16" applyFont="1" applyBorder="1" applyAlignment="1">
      <alignment vertical="center" shrinkToFit="1"/>
    </xf>
    <xf numFmtId="38" fontId="2" fillId="0" borderId="53" xfId="16" applyFont="1" applyBorder="1" applyAlignment="1">
      <alignment vertical="center" shrinkToFit="1"/>
    </xf>
    <xf numFmtId="38" fontId="2" fillId="0" borderId="129" xfId="16" applyFont="1" applyBorder="1" applyAlignment="1">
      <alignment vertical="center" shrinkToFit="1"/>
    </xf>
    <xf numFmtId="38" fontId="2" fillId="0" borderId="57" xfId="16" applyFont="1" applyBorder="1" applyAlignment="1">
      <alignment vertical="center" shrinkToFit="1"/>
    </xf>
    <xf numFmtId="38" fontId="2" fillId="0" borderId="130" xfId="16" applyFont="1" applyBorder="1" applyAlignment="1">
      <alignment vertical="center" shrinkToFit="1"/>
    </xf>
    <xf numFmtId="38" fontId="8" fillId="0" borderId="0" xfId="16" applyFont="1" applyAlignment="1">
      <alignment horizontal="center" vertical="center"/>
    </xf>
    <xf numFmtId="38" fontId="4" fillId="0" borderId="125" xfId="16" applyFont="1" applyBorder="1" applyAlignment="1">
      <alignment horizontal="left" vertical="center" shrinkToFit="1"/>
    </xf>
    <xf numFmtId="38" fontId="4" fillId="0" borderId="134" xfId="16" applyFont="1" applyBorder="1" applyAlignment="1">
      <alignment horizontal="left" vertical="center" shrinkToFit="1"/>
    </xf>
    <xf numFmtId="38" fontId="4" fillId="0" borderId="135" xfId="16" applyFont="1" applyBorder="1" applyAlignment="1">
      <alignment horizontal="left" vertical="center" shrinkToFit="1"/>
    </xf>
    <xf numFmtId="38" fontId="4" fillId="0" borderId="136" xfId="16" applyFont="1" applyBorder="1" applyAlignment="1">
      <alignment horizontal="left" vertical="center" shrinkToFit="1"/>
    </xf>
    <xf numFmtId="38" fontId="2" fillId="0" borderId="13" xfId="16" applyFont="1" applyBorder="1" applyAlignment="1">
      <alignment horizontal="left" vertical="center" wrapText="1" shrinkToFit="1"/>
    </xf>
    <xf numFmtId="38" fontId="2" fillId="0" borderId="131" xfId="16" applyFont="1" applyBorder="1" applyAlignment="1">
      <alignment horizontal="left" vertical="center" shrinkToFit="1"/>
    </xf>
    <xf numFmtId="38" fontId="2" fillId="0" borderId="15" xfId="16" applyFont="1" applyBorder="1" applyAlignment="1">
      <alignment horizontal="left" vertical="center" shrinkToFit="1"/>
    </xf>
    <xf numFmtId="38" fontId="2" fillId="0" borderId="137" xfId="16" applyFont="1" applyBorder="1" applyAlignment="1">
      <alignment horizontal="left" vertical="center" shrinkToFit="1"/>
    </xf>
    <xf numFmtId="38" fontId="4" fillId="0" borderId="13" xfId="16" applyFont="1" applyBorder="1" applyAlignment="1">
      <alignment horizontal="left" vertical="center" wrapText="1" shrinkToFit="1"/>
    </xf>
    <xf numFmtId="38" fontId="4" fillId="0" borderId="137" xfId="16" applyFont="1" applyBorder="1" applyAlignment="1">
      <alignment horizontal="left" vertical="center" shrinkToFit="1"/>
    </xf>
    <xf numFmtId="0" fontId="0" fillId="0" borderId="105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38" fontId="4" fillId="0" borderId="103" xfId="16" applyFont="1" applyBorder="1" applyAlignment="1">
      <alignment horizontal="left" vertical="center" shrinkToFit="1"/>
    </xf>
    <xf numFmtId="38" fontId="4" fillId="0" borderId="138" xfId="16" applyFont="1" applyBorder="1" applyAlignment="1">
      <alignment horizontal="left" vertical="center" shrinkToFit="1"/>
    </xf>
    <xf numFmtId="38" fontId="4" fillId="0" borderId="115" xfId="16" applyFont="1" applyBorder="1" applyAlignment="1">
      <alignment horizontal="left" vertical="center" shrinkToFit="1"/>
    </xf>
    <xf numFmtId="38" fontId="4" fillId="0" borderId="33" xfId="16" applyFont="1" applyBorder="1" applyAlignment="1">
      <alignment horizontal="left" vertical="center" shrinkToFit="1"/>
    </xf>
    <xf numFmtId="38" fontId="4" fillId="0" borderId="104" xfId="16" applyFont="1" applyBorder="1" applyAlignment="1">
      <alignment horizontal="left" vertical="center" shrinkToFit="1"/>
    </xf>
    <xf numFmtId="38" fontId="2" fillId="0" borderId="17" xfId="16" applyFont="1" applyBorder="1" applyAlignment="1">
      <alignment horizontal="center" vertical="center" wrapText="1" shrinkToFit="1"/>
    </xf>
    <xf numFmtId="38" fontId="2" fillId="0" borderId="37" xfId="16" applyFont="1" applyBorder="1" applyAlignment="1">
      <alignment horizontal="center" vertical="center" wrapText="1" shrinkToFit="1"/>
    </xf>
    <xf numFmtId="38" fontId="2" fillId="0" borderId="5" xfId="16" applyFont="1" applyBorder="1" applyAlignment="1">
      <alignment horizontal="left" vertical="center" wrapText="1" shrinkToFit="1"/>
    </xf>
    <xf numFmtId="38" fontId="2" fillId="0" borderId="15" xfId="16" applyFont="1" applyBorder="1" applyAlignment="1">
      <alignment horizontal="left" vertical="center" wrapText="1" shrinkToFit="1"/>
    </xf>
    <xf numFmtId="38" fontId="2" fillId="0" borderId="0" xfId="16" applyFont="1" applyBorder="1" applyAlignment="1">
      <alignment horizontal="left" vertical="center" wrapText="1" shrinkToFit="1"/>
    </xf>
    <xf numFmtId="38" fontId="2" fillId="0" borderId="14" xfId="16" applyFont="1" applyBorder="1" applyAlignment="1">
      <alignment horizontal="left" vertical="center" wrapText="1" shrinkToFit="1"/>
    </xf>
    <xf numFmtId="38" fontId="2" fillId="0" borderId="10" xfId="16" applyFont="1" applyBorder="1" applyAlignment="1">
      <alignment horizontal="left" vertical="center" wrapText="1" shrinkToFit="1"/>
    </xf>
    <xf numFmtId="0" fontId="0" fillId="0" borderId="7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7" fontId="15" fillId="0" borderId="139" xfId="16" applyNumberFormat="1" applyFont="1" applyBorder="1" applyAlignment="1">
      <alignment horizontal="center" shrinkToFit="1"/>
    </xf>
    <xf numFmtId="177" fontId="15" fillId="0" borderId="23" xfId="16" applyNumberFormat="1" applyFont="1" applyBorder="1" applyAlignment="1">
      <alignment horizontal="center" shrinkToFit="1"/>
    </xf>
    <xf numFmtId="177" fontId="15" fillId="0" borderId="26" xfId="16" applyNumberFormat="1" applyFont="1" applyBorder="1" applyAlignment="1">
      <alignment horizontal="center" shrinkToFit="1"/>
    </xf>
    <xf numFmtId="177" fontId="14" fillId="0" borderId="115" xfId="16" applyNumberFormat="1" applyFont="1" applyBorder="1" applyAlignment="1">
      <alignment horizontal="center" vertical="center" shrinkToFit="1"/>
    </xf>
    <xf numFmtId="177" fontId="14" fillId="0" borderId="33" xfId="16" applyNumberFormat="1" applyFont="1" applyBorder="1" applyAlignment="1">
      <alignment horizontal="center" vertical="center" shrinkToFit="1"/>
    </xf>
    <xf numFmtId="177" fontId="14" fillId="0" borderId="39" xfId="16" applyNumberFormat="1" applyFont="1" applyBorder="1" applyAlignment="1">
      <alignment horizontal="center" vertical="center" shrinkToFit="1"/>
    </xf>
    <xf numFmtId="38" fontId="0" fillId="0" borderId="18" xfId="16" applyFont="1" applyFill="1" applyBorder="1" applyAlignment="1">
      <alignment horizontal="left" vertical="center" wrapText="1"/>
    </xf>
    <xf numFmtId="38" fontId="0" fillId="0" borderId="5" xfId="16" applyFont="1" applyFill="1" applyBorder="1" applyAlignment="1">
      <alignment horizontal="left" vertical="center" wrapText="1"/>
    </xf>
    <xf numFmtId="38" fontId="0" fillId="0" borderId="9" xfId="16" applyFont="1" applyFill="1" applyBorder="1" applyAlignment="1">
      <alignment horizontal="left" vertical="center" wrapText="1"/>
    </xf>
    <xf numFmtId="38" fontId="0" fillId="0" borderId="10" xfId="16" applyFont="1" applyFill="1" applyBorder="1" applyAlignment="1">
      <alignment horizontal="left" vertical="center" wrapText="1"/>
    </xf>
    <xf numFmtId="38" fontId="0" fillId="0" borderId="37" xfId="16" applyFont="1" applyFill="1" applyBorder="1" applyAlignment="1">
      <alignment horizontal="left" vertical="center" wrapText="1"/>
    </xf>
    <xf numFmtId="38" fontId="0" fillId="0" borderId="33" xfId="16" applyFont="1" applyFill="1" applyBorder="1" applyAlignment="1">
      <alignment horizontal="left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49" fontId="4" fillId="3" borderId="22" xfId="16" applyNumberFormat="1" applyFont="1" applyFill="1" applyBorder="1" applyAlignment="1">
      <alignment horizontal="center" vertical="center"/>
    </xf>
    <xf numFmtId="49" fontId="4" fillId="3" borderId="26" xfId="16" applyNumberFormat="1" applyFont="1" applyFill="1" applyBorder="1" applyAlignment="1">
      <alignment horizontal="center" vertical="center"/>
    </xf>
    <xf numFmtId="38" fontId="4" fillId="3" borderId="9" xfId="16" applyFont="1" applyFill="1" applyBorder="1" applyAlignment="1">
      <alignment horizontal="center" vertical="center"/>
    </xf>
    <xf numFmtId="38" fontId="4" fillId="3" borderId="11" xfId="16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3" borderId="23" xfId="16" applyNumberFormat="1" applyFont="1" applyFill="1" applyBorder="1" applyAlignment="1">
      <alignment horizontal="center" vertical="center"/>
    </xf>
    <xf numFmtId="38" fontId="4" fillId="3" borderId="10" xfId="16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85" fontId="10" fillId="0" borderId="18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9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17" xfId="0" applyNumberFormat="1" applyFont="1" applyBorder="1" applyAlignment="1">
      <alignment vertical="center"/>
    </xf>
    <xf numFmtId="185" fontId="10" fillId="0" borderId="27" xfId="0" applyNumberFormat="1" applyFont="1" applyBorder="1" applyAlignment="1">
      <alignment vertical="center"/>
    </xf>
    <xf numFmtId="185" fontId="10" fillId="0" borderId="9" xfId="0" applyNumberFormat="1" applyFont="1" applyBorder="1" applyAlignment="1">
      <alignment vertical="center"/>
    </xf>
    <xf numFmtId="185" fontId="10" fillId="0" borderId="11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A75"/>
  <sheetViews>
    <sheetView showZeros="0" tabSelected="1" view="pageBreakPreview" zoomScaleNormal="75" zoomScaleSheetLayoutView="100" workbookViewId="0" topLeftCell="A1">
      <pane xSplit="7" topLeftCell="N1" activePane="topRight" state="frozen"/>
      <selection pane="topLeft" activeCell="A34" sqref="A34"/>
      <selection pane="topRight" activeCell="P9" sqref="P9"/>
    </sheetView>
  </sheetViews>
  <sheetFormatPr defaultColWidth="9.00390625" defaultRowHeight="11.25" customHeight="1"/>
  <cols>
    <col min="1" max="1" width="0.6171875" style="19" customWidth="1"/>
    <col min="2" max="2" width="9.00390625" style="19" customWidth="1"/>
    <col min="3" max="3" width="6.375" style="219" customWidth="1"/>
    <col min="4" max="4" width="2.375" style="219" customWidth="1"/>
    <col min="5" max="5" width="6.00390625" style="219" customWidth="1"/>
    <col min="6" max="6" width="1.25" style="219" customWidth="1"/>
    <col min="7" max="7" width="14.625" style="219" customWidth="1"/>
    <col min="8" max="19" width="11.625" style="10" customWidth="1"/>
    <col min="20" max="22" width="10.625" style="11" customWidth="1"/>
    <col min="23" max="84" width="10.625" style="19" customWidth="1"/>
    <col min="85" max="16384" width="9.00390625" style="19" customWidth="1"/>
  </cols>
  <sheetData>
    <row r="1" spans="2:13" ht="19.5" customHeight="1">
      <c r="B1" s="588" t="s">
        <v>145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2" ht="5.25" customHeight="1">
      <c r="B2" s="2"/>
    </row>
    <row r="3" spans="2:7" ht="11.25" customHeight="1" thickBot="1">
      <c r="B3" s="3" t="s">
        <v>146</v>
      </c>
      <c r="C3" s="220"/>
      <c r="D3" s="220"/>
      <c r="E3" s="220"/>
      <c r="F3" s="220"/>
      <c r="G3" s="220"/>
    </row>
    <row r="4" spans="2:24" ht="11.25" customHeight="1">
      <c r="B4" s="222"/>
      <c r="C4" s="223"/>
      <c r="D4" s="223"/>
      <c r="E4" s="223"/>
      <c r="F4" s="223"/>
      <c r="G4" s="330" t="s">
        <v>231</v>
      </c>
      <c r="H4" s="552" t="s">
        <v>215</v>
      </c>
      <c r="I4" s="553"/>
      <c r="J4" s="546" t="s">
        <v>216</v>
      </c>
      <c r="K4" s="547"/>
      <c r="L4" s="547"/>
      <c r="M4" s="553"/>
      <c r="N4" s="238" t="s">
        <v>217</v>
      </c>
      <c r="O4" s="239" t="s">
        <v>218</v>
      </c>
      <c r="P4" s="546" t="s">
        <v>219</v>
      </c>
      <c r="Q4" s="547"/>
      <c r="R4" s="548"/>
      <c r="S4" s="244"/>
      <c r="T4" s="9"/>
      <c r="U4" s="9"/>
      <c r="V4" s="9"/>
      <c r="W4" s="4"/>
      <c r="X4" s="4"/>
    </row>
    <row r="5" spans="2:24" ht="11.25" customHeight="1">
      <c r="B5" s="224"/>
      <c r="C5" s="221"/>
      <c r="D5" s="221"/>
      <c r="E5" s="221"/>
      <c r="F5" s="221"/>
      <c r="G5" s="225"/>
      <c r="H5" s="554" t="s">
        <v>0</v>
      </c>
      <c r="I5" s="555"/>
      <c r="J5" s="549" t="s">
        <v>147</v>
      </c>
      <c r="K5" s="550"/>
      <c r="L5" s="550"/>
      <c r="M5" s="555"/>
      <c r="N5" s="14" t="s">
        <v>2</v>
      </c>
      <c r="O5" s="15" t="s">
        <v>3</v>
      </c>
      <c r="P5" s="549" t="s">
        <v>7</v>
      </c>
      <c r="Q5" s="550"/>
      <c r="R5" s="551"/>
      <c r="S5" s="245" t="s">
        <v>5</v>
      </c>
      <c r="T5" s="9"/>
      <c r="U5" s="9"/>
      <c r="V5" s="9"/>
      <c r="W5" s="4"/>
      <c r="X5" s="4"/>
    </row>
    <row r="6" spans="2:24" s="20" customFormat="1" ht="11.25" customHeight="1" thickBot="1">
      <c r="B6" s="545" t="s">
        <v>230</v>
      </c>
      <c r="C6" s="240"/>
      <c r="D6" s="240"/>
      <c r="E6" s="240"/>
      <c r="F6" s="240"/>
      <c r="G6" s="241"/>
      <c r="H6" s="253" t="s">
        <v>148</v>
      </c>
      <c r="I6" s="242" t="s">
        <v>149</v>
      </c>
      <c r="J6" s="242" t="s">
        <v>150</v>
      </c>
      <c r="K6" s="242" t="s">
        <v>151</v>
      </c>
      <c r="L6" s="242" t="s">
        <v>152</v>
      </c>
      <c r="M6" s="242" t="s">
        <v>153</v>
      </c>
      <c r="N6" s="242" t="s">
        <v>151</v>
      </c>
      <c r="O6" s="242" t="s">
        <v>154</v>
      </c>
      <c r="P6" s="243" t="s">
        <v>152</v>
      </c>
      <c r="Q6" s="243" t="s">
        <v>151</v>
      </c>
      <c r="R6" s="514" t="s">
        <v>155</v>
      </c>
      <c r="S6" s="246"/>
      <c r="T6" s="12"/>
      <c r="U6" s="13"/>
      <c r="V6" s="13"/>
      <c r="W6" s="6"/>
      <c r="X6" s="6"/>
    </row>
    <row r="7" spans="1:24" ht="11.25" customHeight="1">
      <c r="A7" s="19">
        <v>1</v>
      </c>
      <c r="B7" s="531" t="s">
        <v>156</v>
      </c>
      <c r="C7" s="532"/>
      <c r="D7" s="532"/>
      <c r="E7" s="532"/>
      <c r="F7" s="532"/>
      <c r="G7" s="533"/>
      <c r="H7" s="254">
        <v>32954</v>
      </c>
      <c r="I7" s="236">
        <v>36871</v>
      </c>
      <c r="J7" s="236">
        <v>26645</v>
      </c>
      <c r="K7" s="236">
        <v>31107</v>
      </c>
      <c r="L7" s="236">
        <v>31503</v>
      </c>
      <c r="M7" s="236">
        <v>35705</v>
      </c>
      <c r="N7" s="236">
        <v>28611</v>
      </c>
      <c r="O7" s="237" t="s">
        <v>220</v>
      </c>
      <c r="P7" s="236">
        <v>33390</v>
      </c>
      <c r="Q7" s="236">
        <v>33390</v>
      </c>
      <c r="R7" s="255">
        <v>33543</v>
      </c>
      <c r="S7" s="247"/>
      <c r="T7" s="9"/>
      <c r="U7" s="9"/>
      <c r="V7" s="9"/>
      <c r="W7" s="4"/>
      <c r="X7" s="4"/>
    </row>
    <row r="8" spans="1:24" ht="11.25" customHeight="1">
      <c r="A8" s="19">
        <v>6</v>
      </c>
      <c r="B8" s="226" t="s">
        <v>157</v>
      </c>
      <c r="C8" s="534" t="s">
        <v>158</v>
      </c>
      <c r="D8" s="535"/>
      <c r="E8" s="294"/>
      <c r="F8" s="294"/>
      <c r="G8" s="295"/>
      <c r="H8" s="319" t="s">
        <v>159</v>
      </c>
      <c r="I8" s="320" t="s">
        <v>160</v>
      </c>
      <c r="J8" s="320" t="s">
        <v>161</v>
      </c>
      <c r="K8" s="320" t="s">
        <v>160</v>
      </c>
      <c r="L8" s="320" t="s">
        <v>161</v>
      </c>
      <c r="M8" s="320" t="s">
        <v>160</v>
      </c>
      <c r="N8" s="320" t="s">
        <v>161</v>
      </c>
      <c r="O8" s="320" t="s">
        <v>161</v>
      </c>
      <c r="P8" s="320" t="s">
        <v>160</v>
      </c>
      <c r="Q8" s="320" t="s">
        <v>161</v>
      </c>
      <c r="R8" s="321" t="s">
        <v>161</v>
      </c>
      <c r="S8" s="300"/>
      <c r="T8" s="9"/>
      <c r="U8" s="9"/>
      <c r="V8" s="9"/>
      <c r="W8" s="4"/>
      <c r="X8" s="4"/>
    </row>
    <row r="9" spans="1:24" ht="11.25" customHeight="1">
      <c r="A9" s="19">
        <v>7</v>
      </c>
      <c r="B9" s="228"/>
      <c r="C9" s="607" t="s">
        <v>162</v>
      </c>
      <c r="D9" s="598"/>
      <c r="E9" s="556" t="s">
        <v>163</v>
      </c>
      <c r="F9" s="542"/>
      <c r="G9" s="543"/>
      <c r="H9" s="192">
        <v>0</v>
      </c>
      <c r="I9" s="214">
        <v>5</v>
      </c>
      <c r="J9" s="214">
        <v>0</v>
      </c>
      <c r="K9" s="214">
        <v>4</v>
      </c>
      <c r="L9" s="214">
        <v>0</v>
      </c>
      <c r="M9" s="214">
        <v>4</v>
      </c>
      <c r="N9" s="214">
        <v>0</v>
      </c>
      <c r="O9" s="214">
        <v>0</v>
      </c>
      <c r="P9" s="214">
        <v>6</v>
      </c>
      <c r="Q9" s="214">
        <v>0</v>
      </c>
      <c r="R9" s="263">
        <v>0</v>
      </c>
      <c r="S9" s="249"/>
      <c r="T9" s="9"/>
      <c r="U9" s="9"/>
      <c r="V9" s="9"/>
      <c r="W9" s="4"/>
      <c r="X9" s="4"/>
    </row>
    <row r="10" spans="1:24" ht="11.25" customHeight="1">
      <c r="A10" s="19">
        <v>8</v>
      </c>
      <c r="B10" s="228"/>
      <c r="C10" s="568" t="s">
        <v>251</v>
      </c>
      <c r="D10" s="566"/>
      <c r="E10" s="556" t="s">
        <v>164</v>
      </c>
      <c r="F10" s="542"/>
      <c r="G10" s="543"/>
      <c r="H10" s="192">
        <v>1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63">
        <v>0</v>
      </c>
      <c r="S10" s="249"/>
      <c r="T10" s="9"/>
      <c r="U10" s="9"/>
      <c r="V10" s="9"/>
      <c r="W10" s="4"/>
      <c r="X10" s="4"/>
    </row>
    <row r="11" spans="1:24" ht="11.25" customHeight="1">
      <c r="A11" s="19">
        <v>9</v>
      </c>
      <c r="B11" s="228"/>
      <c r="C11" s="556" t="s">
        <v>165</v>
      </c>
      <c r="D11" s="542"/>
      <c r="E11" s="542"/>
      <c r="F11" s="542"/>
      <c r="G11" s="543"/>
      <c r="H11" s="192">
        <v>6274</v>
      </c>
      <c r="I11" s="214">
        <v>13211</v>
      </c>
      <c r="J11" s="214">
        <v>2940</v>
      </c>
      <c r="K11" s="214">
        <v>12100</v>
      </c>
      <c r="L11" s="214">
        <v>897</v>
      </c>
      <c r="M11" s="214">
        <v>3826</v>
      </c>
      <c r="N11" s="214">
        <v>7253</v>
      </c>
      <c r="O11" s="214">
        <v>887</v>
      </c>
      <c r="P11" s="214">
        <v>17866</v>
      </c>
      <c r="Q11" s="214">
        <v>3494</v>
      </c>
      <c r="R11" s="263">
        <v>113</v>
      </c>
      <c r="S11" s="251">
        <f>SUM(H11:R11)</f>
        <v>68861</v>
      </c>
      <c r="T11" s="9"/>
      <c r="U11" s="9"/>
      <c r="V11" s="9"/>
      <c r="W11" s="4"/>
      <c r="X11" s="4"/>
    </row>
    <row r="12" spans="1:24" ht="11.25" customHeight="1">
      <c r="A12" s="19">
        <v>10</v>
      </c>
      <c r="B12" s="228"/>
      <c r="C12" s="556" t="s">
        <v>166</v>
      </c>
      <c r="D12" s="542"/>
      <c r="E12" s="542"/>
      <c r="F12" s="542"/>
      <c r="G12" s="543"/>
      <c r="H12" s="192">
        <v>217</v>
      </c>
      <c r="I12" s="214">
        <v>521</v>
      </c>
      <c r="J12" s="214">
        <v>99</v>
      </c>
      <c r="K12" s="214">
        <v>1155</v>
      </c>
      <c r="L12" s="214">
        <v>27</v>
      </c>
      <c r="M12" s="214">
        <v>467</v>
      </c>
      <c r="N12" s="214">
        <v>290</v>
      </c>
      <c r="O12" s="214">
        <v>30</v>
      </c>
      <c r="P12" s="214">
        <v>741</v>
      </c>
      <c r="Q12" s="214">
        <v>132</v>
      </c>
      <c r="R12" s="263">
        <v>9</v>
      </c>
      <c r="S12" s="251">
        <f>SUM(H12:R12)</f>
        <v>3688</v>
      </c>
      <c r="T12" s="9"/>
      <c r="U12" s="9"/>
      <c r="V12" s="9"/>
      <c r="W12" s="4"/>
      <c r="X12" s="4"/>
    </row>
    <row r="13" spans="1:24" ht="11.25" customHeight="1">
      <c r="A13" s="19">
        <v>11</v>
      </c>
      <c r="B13" s="228"/>
      <c r="C13" s="603" t="s">
        <v>167</v>
      </c>
      <c r="D13" s="604"/>
      <c r="E13" s="212" t="s">
        <v>168</v>
      </c>
      <c r="F13" s="213"/>
      <c r="G13" s="231"/>
      <c r="H13" s="322">
        <v>0.2916666666666667</v>
      </c>
      <c r="I13" s="323">
        <v>0</v>
      </c>
      <c r="J13" s="323">
        <v>0.3541666666666667</v>
      </c>
      <c r="K13" s="323">
        <v>0</v>
      </c>
      <c r="L13" s="323">
        <v>0</v>
      </c>
      <c r="M13" s="323">
        <v>0</v>
      </c>
      <c r="N13" s="323">
        <v>0</v>
      </c>
      <c r="O13" s="323">
        <v>0.375</v>
      </c>
      <c r="P13" s="323">
        <v>0</v>
      </c>
      <c r="Q13" s="323">
        <v>0</v>
      </c>
      <c r="R13" s="324">
        <v>0</v>
      </c>
      <c r="S13" s="325"/>
      <c r="T13" s="9"/>
      <c r="U13" s="9"/>
      <c r="V13" s="9"/>
      <c r="W13" s="4"/>
      <c r="X13" s="4"/>
    </row>
    <row r="14" spans="1:24" ht="11.25" customHeight="1" thickBot="1">
      <c r="A14" s="19">
        <v>12</v>
      </c>
      <c r="B14" s="273"/>
      <c r="C14" s="605"/>
      <c r="D14" s="606"/>
      <c r="E14" s="233" t="s">
        <v>169</v>
      </c>
      <c r="F14" s="234"/>
      <c r="G14" s="235"/>
      <c r="H14" s="326">
        <v>0.9583333333333334</v>
      </c>
      <c r="I14" s="327" t="s">
        <v>264</v>
      </c>
      <c r="J14" s="328">
        <v>0.8333333333333334</v>
      </c>
      <c r="K14" s="327" t="s">
        <v>264</v>
      </c>
      <c r="L14" s="327" t="s">
        <v>264</v>
      </c>
      <c r="M14" s="327" t="s">
        <v>264</v>
      </c>
      <c r="N14" s="327" t="s">
        <v>264</v>
      </c>
      <c r="O14" s="328">
        <v>0.7083333333333334</v>
      </c>
      <c r="P14" s="327" t="s">
        <v>264</v>
      </c>
      <c r="Q14" s="327" t="s">
        <v>264</v>
      </c>
      <c r="R14" s="327" t="s">
        <v>264</v>
      </c>
      <c r="S14" s="329"/>
      <c r="T14" s="9"/>
      <c r="U14" s="9"/>
      <c r="V14" s="9"/>
      <c r="W14" s="4"/>
      <c r="X14" s="4"/>
    </row>
    <row r="15" spans="2:24" ht="11.25" customHeight="1">
      <c r="B15" s="561" t="s">
        <v>170</v>
      </c>
      <c r="C15" s="537"/>
      <c r="D15" s="537"/>
      <c r="E15" s="537"/>
      <c r="F15" s="267"/>
      <c r="G15" s="268" t="s">
        <v>171</v>
      </c>
      <c r="H15" s="269">
        <v>0</v>
      </c>
      <c r="I15" s="270">
        <v>0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1">
        <v>0</v>
      </c>
      <c r="S15" s="272"/>
      <c r="T15" s="9"/>
      <c r="U15" s="9"/>
      <c r="V15" s="9"/>
      <c r="W15" s="4"/>
      <c r="X15" s="4"/>
    </row>
    <row r="16" spans="1:24" ht="11.25" customHeight="1">
      <c r="A16" s="19">
        <v>14</v>
      </c>
      <c r="B16" s="228"/>
      <c r="C16" s="539" t="s">
        <v>172</v>
      </c>
      <c r="D16" s="540"/>
      <c r="E16" s="22"/>
      <c r="F16" s="22"/>
      <c r="G16" s="230"/>
      <c r="H16" s="315">
        <v>1341636</v>
      </c>
      <c r="I16" s="316">
        <v>1400001</v>
      </c>
      <c r="J16" s="316">
        <v>5221</v>
      </c>
      <c r="K16" s="316">
        <v>3361680</v>
      </c>
      <c r="L16" s="316">
        <v>2807</v>
      </c>
      <c r="M16" s="316">
        <v>2545577</v>
      </c>
      <c r="N16" s="316">
        <v>222830</v>
      </c>
      <c r="O16" s="316">
        <v>50296</v>
      </c>
      <c r="P16" s="316">
        <v>2221963</v>
      </c>
      <c r="Q16" s="316">
        <v>34670</v>
      </c>
      <c r="R16" s="317">
        <v>2415</v>
      </c>
      <c r="S16" s="318">
        <f aca="true" t="shared" si="0" ref="S16:S26">SUM(H16:R16)</f>
        <v>11189096</v>
      </c>
      <c r="T16" s="13"/>
      <c r="U16" s="9"/>
      <c r="V16" s="9"/>
      <c r="W16" s="4"/>
      <c r="X16" s="4"/>
    </row>
    <row r="17" spans="1:24" ht="11.25" customHeight="1">
      <c r="A17" s="19">
        <v>15</v>
      </c>
      <c r="B17" s="228"/>
      <c r="C17" s="536"/>
      <c r="D17" s="537"/>
      <c r="E17" s="603" t="s">
        <v>173</v>
      </c>
      <c r="F17" s="604"/>
      <c r="G17" s="289" t="s">
        <v>174</v>
      </c>
      <c r="H17" s="192">
        <v>1300000</v>
      </c>
      <c r="I17" s="214">
        <v>0</v>
      </c>
      <c r="J17" s="214">
        <v>5221</v>
      </c>
      <c r="K17" s="214">
        <v>2894730</v>
      </c>
      <c r="L17" s="214">
        <v>2807</v>
      </c>
      <c r="M17" s="214">
        <v>1889404</v>
      </c>
      <c r="N17" s="214">
        <v>17230</v>
      </c>
      <c r="O17" s="214">
        <v>4120</v>
      </c>
      <c r="P17" s="214">
        <v>1286180</v>
      </c>
      <c r="Q17" s="214">
        <v>34670</v>
      </c>
      <c r="R17" s="263">
        <v>2415</v>
      </c>
      <c r="S17" s="251">
        <f t="shared" si="0"/>
        <v>7436777</v>
      </c>
      <c r="T17" s="9"/>
      <c r="U17" s="9"/>
      <c r="V17" s="9"/>
      <c r="W17" s="4"/>
      <c r="X17" s="4"/>
    </row>
    <row r="18" spans="1:24" ht="11.25" customHeight="1">
      <c r="A18" s="19">
        <v>16</v>
      </c>
      <c r="B18" s="228"/>
      <c r="C18" s="536"/>
      <c r="D18" s="537"/>
      <c r="E18" s="599"/>
      <c r="F18" s="600"/>
      <c r="G18" s="289" t="s">
        <v>175</v>
      </c>
      <c r="H18" s="192">
        <v>0</v>
      </c>
      <c r="I18" s="214">
        <v>0</v>
      </c>
      <c r="J18" s="214">
        <v>0</v>
      </c>
      <c r="K18" s="214">
        <v>429900</v>
      </c>
      <c r="L18" s="214">
        <v>0</v>
      </c>
      <c r="M18" s="214">
        <v>605508</v>
      </c>
      <c r="N18" s="214">
        <v>205550</v>
      </c>
      <c r="O18" s="214">
        <v>45752</v>
      </c>
      <c r="P18" s="214">
        <v>810672</v>
      </c>
      <c r="Q18" s="214">
        <v>0</v>
      </c>
      <c r="R18" s="263">
        <v>0</v>
      </c>
      <c r="S18" s="251">
        <f t="shared" si="0"/>
        <v>2097382</v>
      </c>
      <c r="T18" s="9"/>
      <c r="U18" s="9"/>
      <c r="V18" s="9"/>
      <c r="W18" s="4"/>
      <c r="X18" s="4"/>
    </row>
    <row r="19" spans="1:24" ht="11.25" customHeight="1">
      <c r="A19" s="19">
        <v>17</v>
      </c>
      <c r="B19" s="228"/>
      <c r="C19" s="536"/>
      <c r="D19" s="537"/>
      <c r="E19" s="601"/>
      <c r="F19" s="602"/>
      <c r="G19" s="289" t="s">
        <v>176</v>
      </c>
      <c r="H19" s="192">
        <v>39636</v>
      </c>
      <c r="I19" s="214">
        <v>1400001</v>
      </c>
      <c r="J19" s="214">
        <v>0</v>
      </c>
      <c r="K19" s="214">
        <v>1904</v>
      </c>
      <c r="L19" s="214">
        <v>0</v>
      </c>
      <c r="M19" s="214">
        <v>41930</v>
      </c>
      <c r="N19" s="214">
        <v>0</v>
      </c>
      <c r="O19" s="214">
        <v>0</v>
      </c>
      <c r="P19" s="214">
        <v>54394</v>
      </c>
      <c r="Q19" s="214">
        <v>0</v>
      </c>
      <c r="R19" s="263">
        <v>0</v>
      </c>
      <c r="S19" s="251">
        <f t="shared" si="0"/>
        <v>1537865</v>
      </c>
      <c r="T19" s="9"/>
      <c r="U19" s="9"/>
      <c r="V19" s="9"/>
      <c r="W19" s="4"/>
      <c r="X19" s="4"/>
    </row>
    <row r="20" spans="1:24" ht="11.25" customHeight="1">
      <c r="A20" s="19">
        <v>18</v>
      </c>
      <c r="B20" s="228"/>
      <c r="C20" s="536"/>
      <c r="D20" s="537"/>
      <c r="E20" s="556" t="s">
        <v>177</v>
      </c>
      <c r="F20" s="542"/>
      <c r="G20" s="543"/>
      <c r="H20" s="192">
        <v>2000</v>
      </c>
      <c r="I20" s="214">
        <v>0</v>
      </c>
      <c r="J20" s="214">
        <v>0</v>
      </c>
      <c r="K20" s="214">
        <v>13226</v>
      </c>
      <c r="L20" s="214">
        <v>0</v>
      </c>
      <c r="M20" s="214">
        <v>839</v>
      </c>
      <c r="N20" s="214">
        <v>50</v>
      </c>
      <c r="O20" s="214">
        <v>424</v>
      </c>
      <c r="P20" s="214">
        <v>29006</v>
      </c>
      <c r="Q20" s="214">
        <v>0</v>
      </c>
      <c r="R20" s="263">
        <v>0</v>
      </c>
      <c r="S20" s="251">
        <f t="shared" si="0"/>
        <v>45545</v>
      </c>
      <c r="T20" s="9"/>
      <c r="U20" s="9"/>
      <c r="V20" s="9"/>
      <c r="W20" s="4"/>
      <c r="X20" s="4"/>
    </row>
    <row r="21" spans="1:24" ht="11.25" customHeight="1">
      <c r="A21" s="19">
        <v>19</v>
      </c>
      <c r="B21" s="229"/>
      <c r="C21" s="538"/>
      <c r="D21" s="532"/>
      <c r="E21" s="544" t="s">
        <v>178</v>
      </c>
      <c r="F21" s="529"/>
      <c r="G21" s="530"/>
      <c r="H21" s="196">
        <v>0</v>
      </c>
      <c r="I21" s="218">
        <v>0</v>
      </c>
      <c r="J21" s="218">
        <v>0</v>
      </c>
      <c r="K21" s="218">
        <v>21920</v>
      </c>
      <c r="L21" s="218">
        <v>0</v>
      </c>
      <c r="M21" s="218">
        <v>7896</v>
      </c>
      <c r="N21" s="218">
        <v>0</v>
      </c>
      <c r="O21" s="218">
        <v>0</v>
      </c>
      <c r="P21" s="218">
        <v>41711</v>
      </c>
      <c r="Q21" s="218">
        <v>0</v>
      </c>
      <c r="R21" s="262">
        <v>0</v>
      </c>
      <c r="S21" s="250">
        <f t="shared" si="0"/>
        <v>71527</v>
      </c>
      <c r="T21" s="9"/>
      <c r="U21" s="9"/>
      <c r="V21" s="9"/>
      <c r="W21" s="4"/>
      <c r="X21" s="4"/>
    </row>
    <row r="22" spans="2:24" ht="11.25" customHeight="1">
      <c r="B22" s="541" t="s">
        <v>179</v>
      </c>
      <c r="C22" s="540"/>
      <c r="D22" s="540"/>
      <c r="E22" s="540"/>
      <c r="F22" s="22"/>
      <c r="G22" s="230" t="s">
        <v>171</v>
      </c>
      <c r="H22" s="256"/>
      <c r="I22" s="16"/>
      <c r="J22" s="16"/>
      <c r="K22" s="16"/>
      <c r="L22" s="16"/>
      <c r="M22" s="16"/>
      <c r="N22" s="16"/>
      <c r="O22" s="16"/>
      <c r="P22" s="16"/>
      <c r="Q22" s="16"/>
      <c r="R22" s="257"/>
      <c r="S22" s="248"/>
      <c r="T22" s="9"/>
      <c r="U22" s="9"/>
      <c r="V22" s="9"/>
      <c r="W22" s="4"/>
      <c r="X22" s="4"/>
    </row>
    <row r="23" spans="1:183" ht="11.25" customHeight="1">
      <c r="A23" s="19">
        <v>20</v>
      </c>
      <c r="B23" s="228"/>
      <c r="C23" s="557" t="s">
        <v>180</v>
      </c>
      <c r="D23" s="535"/>
      <c r="E23" s="535"/>
      <c r="F23" s="294"/>
      <c r="G23" s="295"/>
      <c r="H23" s="188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998400</v>
      </c>
      <c r="N23" s="296">
        <v>0</v>
      </c>
      <c r="O23" s="296">
        <v>0</v>
      </c>
      <c r="P23" s="296">
        <v>844000</v>
      </c>
      <c r="Q23" s="296">
        <v>0</v>
      </c>
      <c r="R23" s="297">
        <v>0</v>
      </c>
      <c r="S23" s="298">
        <f t="shared" si="0"/>
        <v>1842400</v>
      </c>
      <c r="T23" s="9"/>
      <c r="U23" s="9"/>
      <c r="V23" s="9"/>
      <c r="W23" s="4"/>
      <c r="X23" s="4"/>
      <c r="Y23" s="19">
        <v>0</v>
      </c>
      <c r="AX23" s="19">
        <v>0</v>
      </c>
      <c r="AY23" s="19">
        <v>336203</v>
      </c>
      <c r="AZ23" s="19">
        <v>0</v>
      </c>
      <c r="BA23" s="19">
        <v>6141098</v>
      </c>
      <c r="BB23" s="19">
        <v>0</v>
      </c>
      <c r="BC23" s="19">
        <v>249528</v>
      </c>
      <c r="BD23" s="19">
        <v>998400</v>
      </c>
      <c r="BE23" s="19">
        <v>1057448</v>
      </c>
      <c r="BF23" s="19">
        <v>0</v>
      </c>
      <c r="BS23" s="19">
        <v>0</v>
      </c>
      <c r="BT23" s="19">
        <v>0</v>
      </c>
      <c r="CS23" s="19">
        <v>0</v>
      </c>
      <c r="CT23" s="19">
        <v>1361597</v>
      </c>
      <c r="CU23" s="19">
        <v>0</v>
      </c>
      <c r="DH23" s="19">
        <v>0</v>
      </c>
      <c r="DI23" s="19">
        <v>0</v>
      </c>
      <c r="EH23" s="19">
        <v>0</v>
      </c>
      <c r="EI23" s="19">
        <v>149396</v>
      </c>
      <c r="EJ23" s="19">
        <v>0</v>
      </c>
      <c r="EW23" s="19">
        <v>0</v>
      </c>
      <c r="EX23" s="19">
        <v>0</v>
      </c>
      <c r="FW23" s="19">
        <v>844000</v>
      </c>
      <c r="FX23" s="19">
        <v>3320535</v>
      </c>
      <c r="FY23" s="19">
        <v>0</v>
      </c>
      <c r="FZ23" s="19">
        <v>323264</v>
      </c>
      <c r="GA23" s="19">
        <v>0</v>
      </c>
    </row>
    <row r="24" spans="1:183" ht="11.25" customHeight="1">
      <c r="A24" s="19">
        <v>21</v>
      </c>
      <c r="B24" s="228"/>
      <c r="C24" s="558" t="s">
        <v>181</v>
      </c>
      <c r="D24" s="542"/>
      <c r="E24" s="542"/>
      <c r="F24" s="213"/>
      <c r="G24" s="231"/>
      <c r="H24" s="192">
        <v>710500</v>
      </c>
      <c r="I24" s="214">
        <v>1400000</v>
      </c>
      <c r="J24" s="214">
        <v>0</v>
      </c>
      <c r="K24" s="214">
        <v>860500</v>
      </c>
      <c r="L24" s="214">
        <v>0</v>
      </c>
      <c r="M24" s="214">
        <v>0</v>
      </c>
      <c r="N24" s="214">
        <v>100000</v>
      </c>
      <c r="O24" s="214">
        <v>22000</v>
      </c>
      <c r="P24" s="214">
        <v>823800</v>
      </c>
      <c r="Q24" s="214">
        <v>0</v>
      </c>
      <c r="R24" s="263">
        <v>0</v>
      </c>
      <c r="S24" s="251">
        <f t="shared" si="0"/>
        <v>3916800</v>
      </c>
      <c r="T24" s="9"/>
      <c r="U24" s="9"/>
      <c r="V24" s="9"/>
      <c r="W24" s="4"/>
      <c r="X24" s="4"/>
      <c r="Y24" s="19">
        <v>0</v>
      </c>
      <c r="AX24" s="19">
        <v>0</v>
      </c>
      <c r="AY24" s="19">
        <v>0</v>
      </c>
      <c r="AZ24" s="19">
        <v>860500</v>
      </c>
      <c r="BA24" s="19">
        <v>490423</v>
      </c>
      <c r="BB24" s="19">
        <v>0</v>
      </c>
      <c r="BC24" s="19">
        <v>0</v>
      </c>
      <c r="BD24" s="19">
        <v>0</v>
      </c>
      <c r="BE24" s="19">
        <v>211561</v>
      </c>
      <c r="BF24" s="19">
        <v>0</v>
      </c>
      <c r="BS24" s="19">
        <v>0</v>
      </c>
      <c r="BT24" s="19">
        <v>0</v>
      </c>
      <c r="CS24" s="19">
        <v>100000</v>
      </c>
      <c r="CT24" s="19">
        <v>235855</v>
      </c>
      <c r="CU24" s="19">
        <v>0</v>
      </c>
      <c r="DH24" s="19">
        <v>1664</v>
      </c>
      <c r="DI24" s="19">
        <v>0</v>
      </c>
      <c r="EH24" s="19">
        <v>22000</v>
      </c>
      <c r="EI24" s="19">
        <v>85814</v>
      </c>
      <c r="EJ24" s="19">
        <v>0</v>
      </c>
      <c r="EW24" s="19">
        <v>0</v>
      </c>
      <c r="EX24" s="19">
        <v>0</v>
      </c>
      <c r="FW24" s="19">
        <v>823800</v>
      </c>
      <c r="FX24" s="19">
        <v>1095279</v>
      </c>
      <c r="FY24" s="19">
        <v>0</v>
      </c>
      <c r="FZ24" s="19">
        <v>0</v>
      </c>
      <c r="GA24" s="19">
        <v>0</v>
      </c>
    </row>
    <row r="25" spans="1:183" ht="11.25" customHeight="1">
      <c r="A25" s="19">
        <v>22</v>
      </c>
      <c r="B25" s="228"/>
      <c r="C25" s="558" t="s">
        <v>182</v>
      </c>
      <c r="D25" s="542"/>
      <c r="E25" s="542"/>
      <c r="F25" s="213"/>
      <c r="G25" s="231"/>
      <c r="H25" s="192">
        <v>629600</v>
      </c>
      <c r="I25" s="214">
        <v>0</v>
      </c>
      <c r="J25" s="214">
        <v>0</v>
      </c>
      <c r="K25" s="214">
        <v>1021600</v>
      </c>
      <c r="L25" s="214">
        <v>0</v>
      </c>
      <c r="M25" s="214">
        <v>0</v>
      </c>
      <c r="N25" s="214">
        <v>105000</v>
      </c>
      <c r="O25" s="214">
        <v>27000</v>
      </c>
      <c r="P25" s="214">
        <v>442200</v>
      </c>
      <c r="Q25" s="214">
        <v>0</v>
      </c>
      <c r="R25" s="263">
        <v>0</v>
      </c>
      <c r="S25" s="251">
        <f t="shared" si="0"/>
        <v>2225400</v>
      </c>
      <c r="T25" s="9"/>
      <c r="U25" s="9"/>
      <c r="V25" s="9"/>
      <c r="W25" s="4"/>
      <c r="X25" s="4"/>
      <c r="Y25" s="19">
        <v>0</v>
      </c>
      <c r="AX25" s="19">
        <v>0</v>
      </c>
      <c r="AY25" s="19">
        <v>152596</v>
      </c>
      <c r="AZ25" s="19">
        <v>1021600</v>
      </c>
      <c r="BA25" s="19">
        <v>6335204</v>
      </c>
      <c r="BB25" s="19">
        <v>0</v>
      </c>
      <c r="BC25" s="19">
        <v>116245</v>
      </c>
      <c r="BD25" s="19">
        <v>0</v>
      </c>
      <c r="BE25" s="19">
        <v>1106665</v>
      </c>
      <c r="BF25" s="19">
        <v>0</v>
      </c>
      <c r="BS25" s="19">
        <v>15420</v>
      </c>
      <c r="BT25" s="19">
        <v>0</v>
      </c>
      <c r="CS25" s="19">
        <v>105000</v>
      </c>
      <c r="CT25" s="19">
        <v>1046108</v>
      </c>
      <c r="CU25" s="19">
        <v>0</v>
      </c>
      <c r="DH25" s="19">
        <v>1</v>
      </c>
      <c r="DI25" s="19">
        <v>0</v>
      </c>
      <c r="EH25" s="19">
        <v>27000</v>
      </c>
      <c r="EI25" s="19">
        <v>146014</v>
      </c>
      <c r="EJ25" s="19">
        <v>0</v>
      </c>
      <c r="EW25" s="19">
        <v>1012</v>
      </c>
      <c r="EX25" s="19">
        <v>0</v>
      </c>
      <c r="FW25" s="19">
        <v>442200</v>
      </c>
      <c r="FX25" s="19">
        <v>3293336</v>
      </c>
      <c r="FY25" s="19">
        <v>0</v>
      </c>
      <c r="FZ25" s="19">
        <v>343695</v>
      </c>
      <c r="GA25" s="19">
        <v>0</v>
      </c>
    </row>
    <row r="26" spans="1:183" ht="11.25" customHeight="1" thickBot="1">
      <c r="A26" s="19">
        <v>23</v>
      </c>
      <c r="B26" s="273"/>
      <c r="C26" s="589" t="s">
        <v>183</v>
      </c>
      <c r="D26" s="578"/>
      <c r="E26" s="234"/>
      <c r="F26" s="234"/>
      <c r="G26" s="235"/>
      <c r="H26" s="285">
        <v>1536</v>
      </c>
      <c r="I26" s="286">
        <v>1</v>
      </c>
      <c r="J26" s="286">
        <v>5221</v>
      </c>
      <c r="K26" s="286">
        <v>1479580</v>
      </c>
      <c r="L26" s="286">
        <v>2807</v>
      </c>
      <c r="M26" s="286">
        <v>1547177</v>
      </c>
      <c r="N26" s="286">
        <v>17830</v>
      </c>
      <c r="O26" s="286">
        <v>1296</v>
      </c>
      <c r="P26" s="286">
        <v>111963</v>
      </c>
      <c r="Q26" s="286">
        <v>34670</v>
      </c>
      <c r="R26" s="287">
        <v>2415</v>
      </c>
      <c r="S26" s="288">
        <f t="shared" si="0"/>
        <v>3204496</v>
      </c>
      <c r="T26" s="9"/>
      <c r="U26" s="9"/>
      <c r="V26" s="9"/>
      <c r="W26" s="4"/>
      <c r="X26" s="4"/>
      <c r="AX26" s="19">
        <v>5221</v>
      </c>
      <c r="AY26" s="19">
        <v>0</v>
      </c>
      <c r="AZ26" s="19">
        <v>1479580</v>
      </c>
      <c r="BA26" s="19">
        <v>120061</v>
      </c>
      <c r="BB26" s="19">
        <v>2807</v>
      </c>
      <c r="BC26" s="19">
        <v>0</v>
      </c>
      <c r="BD26" s="19">
        <v>1547177</v>
      </c>
      <c r="BE26" s="19">
        <v>0</v>
      </c>
      <c r="BF26" s="19">
        <v>0</v>
      </c>
      <c r="BS26" s="19">
        <v>0</v>
      </c>
      <c r="CS26" s="19">
        <v>17830</v>
      </c>
      <c r="CT26" s="19">
        <v>64710</v>
      </c>
      <c r="CU26" s="19">
        <v>0</v>
      </c>
      <c r="DH26" s="19">
        <v>0</v>
      </c>
      <c r="EH26" s="19">
        <v>1296</v>
      </c>
      <c r="EI26" s="19">
        <v>5721</v>
      </c>
      <c r="EJ26" s="19">
        <v>0</v>
      </c>
      <c r="EW26" s="19">
        <v>121673</v>
      </c>
      <c r="FW26" s="19">
        <v>111963</v>
      </c>
      <c r="FX26" s="19">
        <v>0</v>
      </c>
      <c r="FY26" s="19">
        <v>34670</v>
      </c>
      <c r="FZ26" s="19">
        <v>0</v>
      </c>
      <c r="GA26" s="19">
        <v>2415</v>
      </c>
    </row>
    <row r="27" spans="1:183" ht="11.25" customHeight="1">
      <c r="A27" s="19">
        <v>24</v>
      </c>
      <c r="B27" s="531" t="s">
        <v>184</v>
      </c>
      <c r="C27" s="532"/>
      <c r="D27" s="532"/>
      <c r="E27" s="532"/>
      <c r="F27" s="532"/>
      <c r="G27" s="533"/>
      <c r="H27" s="274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25</v>
      </c>
      <c r="N27" s="275">
        <v>0</v>
      </c>
      <c r="O27" s="275">
        <v>0</v>
      </c>
      <c r="P27" s="275">
        <v>25</v>
      </c>
      <c r="Q27" s="275">
        <v>0</v>
      </c>
      <c r="R27" s="276">
        <v>0</v>
      </c>
      <c r="S27" s="272"/>
      <c r="T27" s="9"/>
      <c r="U27" s="9"/>
      <c r="V27" s="9"/>
      <c r="W27" s="4"/>
      <c r="X27" s="4"/>
      <c r="AX27" s="19">
        <v>0</v>
      </c>
      <c r="AY27" s="19">
        <v>183607</v>
      </c>
      <c r="AZ27" s="19">
        <v>0</v>
      </c>
      <c r="BA27" s="19">
        <v>-194106</v>
      </c>
      <c r="BB27" s="19">
        <v>0</v>
      </c>
      <c r="BC27" s="19">
        <v>133283</v>
      </c>
      <c r="BD27" s="19">
        <v>25</v>
      </c>
      <c r="BE27" s="19">
        <v>-49217</v>
      </c>
      <c r="BF27" s="19">
        <v>0</v>
      </c>
      <c r="BS27" s="19">
        <v>0</v>
      </c>
      <c r="CS27" s="19">
        <v>0</v>
      </c>
      <c r="CT27" s="19">
        <v>315489</v>
      </c>
      <c r="CU27" s="19">
        <v>0</v>
      </c>
      <c r="DH27" s="19">
        <v>0</v>
      </c>
      <c r="EH27" s="19">
        <v>0</v>
      </c>
      <c r="EI27" s="19">
        <v>3382</v>
      </c>
      <c r="EJ27" s="19">
        <v>0</v>
      </c>
      <c r="EW27" s="19">
        <v>0</v>
      </c>
      <c r="FW27" s="19">
        <v>25</v>
      </c>
      <c r="FX27" s="19">
        <v>27199</v>
      </c>
      <c r="FY27" s="19">
        <v>0</v>
      </c>
      <c r="FZ27" s="19">
        <v>-20431</v>
      </c>
      <c r="GA27" s="19">
        <v>0</v>
      </c>
    </row>
    <row r="28" spans="2:24" ht="11.25" customHeight="1">
      <c r="B28" s="541" t="s">
        <v>13</v>
      </c>
      <c r="C28" s="540"/>
      <c r="D28" s="540"/>
      <c r="E28" s="540"/>
      <c r="F28" s="21"/>
      <c r="G28" s="227"/>
      <c r="H28" s="256"/>
      <c r="I28" s="16"/>
      <c r="J28" s="16"/>
      <c r="K28" s="16"/>
      <c r="L28" s="16"/>
      <c r="M28" s="16"/>
      <c r="N28" s="16"/>
      <c r="O28" s="16"/>
      <c r="P28" s="16"/>
      <c r="Q28" s="16"/>
      <c r="R28" s="257"/>
      <c r="S28" s="248"/>
      <c r="T28" s="9"/>
      <c r="U28" s="9"/>
      <c r="V28" s="9"/>
      <c r="W28" s="4"/>
      <c r="X28" s="4"/>
    </row>
    <row r="29" spans="1:24" ht="11.25" customHeight="1">
      <c r="A29" s="19">
        <v>25</v>
      </c>
      <c r="B29" s="228"/>
      <c r="C29" s="557" t="s">
        <v>185</v>
      </c>
      <c r="D29" s="535"/>
      <c r="E29" s="535"/>
      <c r="F29" s="290"/>
      <c r="G29" s="299"/>
      <c r="H29" s="307">
        <v>32160</v>
      </c>
      <c r="I29" s="308">
        <v>35058</v>
      </c>
      <c r="J29" s="308"/>
      <c r="K29" s="308">
        <v>30037</v>
      </c>
      <c r="L29" s="308"/>
      <c r="M29" s="308"/>
      <c r="N29" s="308">
        <v>28472</v>
      </c>
      <c r="O29" s="308">
        <v>26520</v>
      </c>
      <c r="P29" s="308">
        <v>32240</v>
      </c>
      <c r="Q29" s="308"/>
      <c r="R29" s="309"/>
      <c r="S29" s="310"/>
      <c r="T29" s="9"/>
      <c r="U29" s="9"/>
      <c r="V29" s="9"/>
      <c r="W29" s="4"/>
      <c r="X29" s="4"/>
    </row>
    <row r="30" spans="1:24" ht="11.25" customHeight="1">
      <c r="A30" s="19">
        <v>26</v>
      </c>
      <c r="B30" s="228"/>
      <c r="C30" s="558" t="s">
        <v>186</v>
      </c>
      <c r="D30" s="542"/>
      <c r="E30" s="542"/>
      <c r="F30" s="542"/>
      <c r="G30" s="543"/>
      <c r="H30" s="258">
        <v>0</v>
      </c>
      <c r="I30" s="215">
        <v>0</v>
      </c>
      <c r="J30" s="215"/>
      <c r="K30" s="215"/>
      <c r="L30" s="215"/>
      <c r="M30" s="215"/>
      <c r="N30" s="215"/>
      <c r="O30" s="215">
        <v>27057</v>
      </c>
      <c r="P30" s="215">
        <v>32342</v>
      </c>
      <c r="Q30" s="215"/>
      <c r="R30" s="259"/>
      <c r="S30" s="302"/>
      <c r="T30" s="9"/>
      <c r="U30" s="9"/>
      <c r="V30" s="9"/>
      <c r="W30" s="4"/>
      <c r="X30" s="4"/>
    </row>
    <row r="31" spans="1:24" ht="11.25" customHeight="1">
      <c r="A31" s="19">
        <v>27</v>
      </c>
      <c r="B31" s="228"/>
      <c r="C31" s="558" t="s">
        <v>187</v>
      </c>
      <c r="D31" s="542"/>
      <c r="E31" s="542"/>
      <c r="F31" s="213"/>
      <c r="G31" s="231"/>
      <c r="H31" s="258">
        <v>32192</v>
      </c>
      <c r="I31" s="215">
        <v>36235</v>
      </c>
      <c r="J31" s="215">
        <v>26645</v>
      </c>
      <c r="K31" s="215">
        <v>30311</v>
      </c>
      <c r="L31" s="215">
        <v>31503</v>
      </c>
      <c r="M31" s="215">
        <v>35298</v>
      </c>
      <c r="N31" s="215">
        <v>28510</v>
      </c>
      <c r="O31" s="215">
        <v>27059</v>
      </c>
      <c r="P31" s="215">
        <v>33053</v>
      </c>
      <c r="Q31" s="215">
        <v>33295</v>
      </c>
      <c r="R31" s="259">
        <v>33531</v>
      </c>
      <c r="S31" s="302"/>
      <c r="T31" s="9"/>
      <c r="U31" s="9"/>
      <c r="V31" s="9"/>
      <c r="W31" s="4"/>
      <c r="X31" s="4"/>
    </row>
    <row r="32" spans="1:24" ht="11.25" customHeight="1">
      <c r="A32" s="19">
        <v>28</v>
      </c>
      <c r="B32" s="229"/>
      <c r="C32" s="573" t="s">
        <v>188</v>
      </c>
      <c r="D32" s="529"/>
      <c r="E32" s="529"/>
      <c r="F32" s="217"/>
      <c r="G32" s="232"/>
      <c r="H32" s="303">
        <v>32898</v>
      </c>
      <c r="I32" s="304">
        <v>36844</v>
      </c>
      <c r="J32" s="304">
        <v>26645</v>
      </c>
      <c r="K32" s="304">
        <v>31103</v>
      </c>
      <c r="L32" s="304">
        <v>31503</v>
      </c>
      <c r="M32" s="304">
        <v>35683</v>
      </c>
      <c r="N32" s="304">
        <v>28574</v>
      </c>
      <c r="O32" s="304">
        <v>27116</v>
      </c>
      <c r="P32" s="304">
        <v>33389</v>
      </c>
      <c r="Q32" s="304"/>
      <c r="R32" s="305"/>
      <c r="S32" s="306"/>
      <c r="T32" s="9"/>
      <c r="U32" s="9"/>
      <c r="V32" s="9"/>
      <c r="W32" s="4"/>
      <c r="X32" s="4"/>
    </row>
    <row r="33" spans="2:24" ht="11.25" customHeight="1">
      <c r="B33" s="541" t="s">
        <v>213</v>
      </c>
      <c r="C33" s="540"/>
      <c r="D33" s="540"/>
      <c r="E33" s="540"/>
      <c r="F33" s="540"/>
      <c r="G33" s="559"/>
      <c r="H33" s="256"/>
      <c r="I33" s="16"/>
      <c r="J33" s="16"/>
      <c r="K33" s="16"/>
      <c r="L33" s="16"/>
      <c r="M33" s="16"/>
      <c r="N33" s="16"/>
      <c r="O33" s="16"/>
      <c r="P33" s="16"/>
      <c r="Q33" s="16"/>
      <c r="R33" s="257"/>
      <c r="S33" s="248"/>
      <c r="T33" s="9"/>
      <c r="U33" s="9"/>
      <c r="V33" s="9"/>
      <c r="W33" s="4"/>
      <c r="X33" s="4"/>
    </row>
    <row r="34" spans="1:24" ht="11.25" customHeight="1">
      <c r="A34" s="19">
        <v>30</v>
      </c>
      <c r="B34" s="228"/>
      <c r="C34" s="539" t="s">
        <v>189</v>
      </c>
      <c r="D34" s="540"/>
      <c r="E34" s="534" t="s">
        <v>190</v>
      </c>
      <c r="F34" s="535"/>
      <c r="G34" s="560"/>
      <c r="H34" s="188">
        <v>200</v>
      </c>
      <c r="I34" s="296">
        <v>200</v>
      </c>
      <c r="J34" s="296">
        <v>200</v>
      </c>
      <c r="K34" s="296">
        <v>200</v>
      </c>
      <c r="L34" s="296">
        <v>200</v>
      </c>
      <c r="M34" s="296">
        <v>200</v>
      </c>
      <c r="N34" s="296">
        <v>200</v>
      </c>
      <c r="O34" s="296">
        <v>100</v>
      </c>
      <c r="P34" s="296">
        <v>150</v>
      </c>
      <c r="Q34" s="296">
        <v>150</v>
      </c>
      <c r="R34" s="297">
        <v>100</v>
      </c>
      <c r="S34" s="300"/>
      <c r="T34" s="9"/>
      <c r="U34" s="9"/>
      <c r="V34" s="9"/>
      <c r="W34" s="4"/>
      <c r="X34" s="4"/>
    </row>
    <row r="35" spans="1:24" ht="11.25" customHeight="1">
      <c r="A35" s="19">
        <v>31</v>
      </c>
      <c r="B35" s="228"/>
      <c r="C35" s="536"/>
      <c r="D35" s="537"/>
      <c r="E35" s="556" t="s">
        <v>191</v>
      </c>
      <c r="F35" s="542"/>
      <c r="G35" s="543"/>
      <c r="H35" s="192">
        <v>0</v>
      </c>
      <c r="I35" s="214">
        <v>0</v>
      </c>
      <c r="J35" s="214">
        <v>200</v>
      </c>
      <c r="K35" s="214">
        <v>200</v>
      </c>
      <c r="L35" s="214">
        <v>200</v>
      </c>
      <c r="M35" s="214">
        <v>200</v>
      </c>
      <c r="N35" s="214">
        <v>0</v>
      </c>
      <c r="O35" s="214">
        <v>100</v>
      </c>
      <c r="P35" s="214">
        <v>0</v>
      </c>
      <c r="Q35" s="214">
        <v>0</v>
      </c>
      <c r="R35" s="263">
        <v>0</v>
      </c>
      <c r="S35" s="249"/>
      <c r="T35" s="9"/>
      <c r="U35" s="9"/>
      <c r="V35" s="9"/>
      <c r="W35" s="4"/>
      <c r="X35" s="4"/>
    </row>
    <row r="36" spans="1:24" ht="11.25" customHeight="1">
      <c r="A36" s="19">
        <v>32</v>
      </c>
      <c r="B36" s="228"/>
      <c r="C36" s="538"/>
      <c r="D36" s="532"/>
      <c r="E36" s="544" t="s">
        <v>192</v>
      </c>
      <c r="F36" s="529"/>
      <c r="G36" s="530"/>
      <c r="H36" s="196">
        <v>0</v>
      </c>
      <c r="I36" s="218">
        <v>0</v>
      </c>
      <c r="J36" s="218">
        <v>0</v>
      </c>
      <c r="K36" s="218">
        <v>5000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8">
        <v>0</v>
      </c>
      <c r="R36" s="262">
        <v>0</v>
      </c>
      <c r="S36" s="301"/>
      <c r="T36" s="9"/>
      <c r="U36" s="9"/>
      <c r="V36" s="9"/>
      <c r="W36" s="4"/>
      <c r="X36" s="4"/>
    </row>
    <row r="37" spans="1:24" ht="11.25" customHeight="1">
      <c r="A37" s="19">
        <v>33</v>
      </c>
      <c r="B37" s="228"/>
      <c r="C37" s="593" t="s">
        <v>229</v>
      </c>
      <c r="D37" s="610"/>
      <c r="E37" s="534" t="s">
        <v>193</v>
      </c>
      <c r="F37" s="535"/>
      <c r="G37" s="560"/>
      <c r="H37" s="188">
        <v>15000</v>
      </c>
      <c r="I37" s="296">
        <v>6000</v>
      </c>
      <c r="J37" s="296">
        <v>0</v>
      </c>
      <c r="K37" s="296">
        <v>11550</v>
      </c>
      <c r="L37" s="296">
        <v>0</v>
      </c>
      <c r="M37" s="296">
        <v>0</v>
      </c>
      <c r="N37" s="296">
        <v>5250</v>
      </c>
      <c r="O37" s="296">
        <v>5000</v>
      </c>
      <c r="P37" s="296">
        <v>0</v>
      </c>
      <c r="Q37" s="296">
        <v>0</v>
      </c>
      <c r="R37" s="297">
        <v>0</v>
      </c>
      <c r="S37" s="300"/>
      <c r="T37" s="9"/>
      <c r="U37" s="9"/>
      <c r="V37" s="9"/>
      <c r="W37" s="4"/>
      <c r="X37" s="4"/>
    </row>
    <row r="38" spans="1:24" ht="11.25" customHeight="1">
      <c r="A38" s="19">
        <v>34</v>
      </c>
      <c r="B38" s="228"/>
      <c r="C38" s="611"/>
      <c r="D38" s="612"/>
      <c r="E38" s="556" t="s">
        <v>194</v>
      </c>
      <c r="F38" s="542"/>
      <c r="G38" s="543"/>
      <c r="H38" s="192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63">
        <v>0</v>
      </c>
      <c r="S38" s="249"/>
      <c r="T38" s="9"/>
      <c r="U38" s="9"/>
      <c r="V38" s="9"/>
      <c r="W38" s="4"/>
      <c r="X38" s="4"/>
    </row>
    <row r="39" spans="1:24" ht="11.25" customHeight="1">
      <c r="A39" s="19">
        <v>35</v>
      </c>
      <c r="B39" s="228"/>
      <c r="C39" s="613"/>
      <c r="D39" s="614"/>
      <c r="E39" s="544" t="s">
        <v>195</v>
      </c>
      <c r="F39" s="529"/>
      <c r="G39" s="530"/>
      <c r="H39" s="274">
        <v>0</v>
      </c>
      <c r="I39" s="275">
        <v>0</v>
      </c>
      <c r="J39" s="275">
        <v>0</v>
      </c>
      <c r="K39" s="275">
        <v>0</v>
      </c>
      <c r="L39" s="275">
        <v>0</v>
      </c>
      <c r="M39" s="275">
        <v>0</v>
      </c>
      <c r="N39" s="275">
        <v>0</v>
      </c>
      <c r="O39" s="275">
        <v>0</v>
      </c>
      <c r="P39" s="275">
        <v>0</v>
      </c>
      <c r="Q39" s="275">
        <v>0</v>
      </c>
      <c r="R39" s="276">
        <v>0</v>
      </c>
      <c r="S39" s="272"/>
      <c r="T39" s="9"/>
      <c r="U39" s="9"/>
      <c r="V39" s="9"/>
      <c r="W39" s="4"/>
      <c r="X39" s="4"/>
    </row>
    <row r="40" spans="1:24" ht="11.25" customHeight="1" thickBot="1">
      <c r="A40" s="19">
        <v>36</v>
      </c>
      <c r="B40" s="273"/>
      <c r="C40" s="563" t="s">
        <v>196</v>
      </c>
      <c r="D40" s="564"/>
      <c r="E40" s="564"/>
      <c r="F40" s="564"/>
      <c r="G40" s="565"/>
      <c r="H40" s="277">
        <v>39234</v>
      </c>
      <c r="I40" s="278">
        <v>39234</v>
      </c>
      <c r="J40" s="278">
        <v>35947</v>
      </c>
      <c r="K40" s="278">
        <v>35947</v>
      </c>
      <c r="L40" s="278">
        <v>32599</v>
      </c>
      <c r="M40" s="278">
        <v>35705</v>
      </c>
      <c r="N40" s="278">
        <v>38991</v>
      </c>
      <c r="O40" s="278">
        <v>29677</v>
      </c>
      <c r="P40" s="278">
        <v>33390</v>
      </c>
      <c r="Q40" s="278">
        <v>33390</v>
      </c>
      <c r="R40" s="279">
        <v>33543</v>
      </c>
      <c r="S40" s="280"/>
      <c r="T40" s="9"/>
      <c r="U40" s="9"/>
      <c r="V40" s="9"/>
      <c r="W40" s="4"/>
      <c r="X40" s="4"/>
    </row>
    <row r="41" spans="2:24" ht="11.25" customHeight="1">
      <c r="B41" s="561" t="s">
        <v>197</v>
      </c>
      <c r="C41" s="537"/>
      <c r="D41" s="537"/>
      <c r="E41" s="537"/>
      <c r="F41" s="537"/>
      <c r="G41" s="562"/>
      <c r="H41" s="269"/>
      <c r="I41" s="270"/>
      <c r="J41" s="270"/>
      <c r="K41" s="270"/>
      <c r="L41" s="270"/>
      <c r="M41" s="270"/>
      <c r="N41" s="270"/>
      <c r="O41" s="270"/>
      <c r="P41" s="270"/>
      <c r="Q41" s="270"/>
      <c r="R41" s="271"/>
      <c r="S41" s="272"/>
      <c r="T41" s="9"/>
      <c r="U41" s="9"/>
      <c r="V41" s="9"/>
      <c r="W41" s="4"/>
      <c r="X41" s="4"/>
    </row>
    <row r="42" spans="1:24" ht="11.25" customHeight="1">
      <c r="A42" s="19">
        <v>2</v>
      </c>
      <c r="B42" s="228"/>
      <c r="C42" s="597" t="s">
        <v>225</v>
      </c>
      <c r="D42" s="575"/>
      <c r="E42" s="540" t="s">
        <v>4</v>
      </c>
      <c r="F42" s="540"/>
      <c r="G42" s="559"/>
      <c r="H42" s="499">
        <v>62053</v>
      </c>
      <c r="I42" s="500">
        <v>131040</v>
      </c>
      <c r="J42" s="500">
        <v>6085</v>
      </c>
      <c r="K42" s="500">
        <v>250933</v>
      </c>
      <c r="L42" s="500">
        <v>10116</v>
      </c>
      <c r="M42" s="500">
        <v>111603</v>
      </c>
      <c r="N42" s="500">
        <v>16057</v>
      </c>
      <c r="O42" s="500">
        <v>1741</v>
      </c>
      <c r="P42" s="500">
        <v>203839</v>
      </c>
      <c r="Q42" s="500">
        <v>11728</v>
      </c>
      <c r="R42" s="485">
        <v>1177</v>
      </c>
      <c r="S42" s="486">
        <f aca="true" t="shared" si="1" ref="S42:S53">SUM(H42:R42)</f>
        <v>806372</v>
      </c>
      <c r="T42" s="9"/>
      <c r="U42" s="9"/>
      <c r="V42" s="9"/>
      <c r="W42" s="4"/>
      <c r="X42" s="4"/>
    </row>
    <row r="43" spans="1:24" ht="11.25" customHeight="1">
      <c r="A43" s="19">
        <v>3</v>
      </c>
      <c r="B43" s="228"/>
      <c r="C43" s="536"/>
      <c r="D43" s="598"/>
      <c r="E43" s="566"/>
      <c r="F43" s="566"/>
      <c r="G43" s="289" t="s">
        <v>198</v>
      </c>
      <c r="H43" s="501">
        <v>1391</v>
      </c>
      <c r="I43" s="502">
        <v>53409</v>
      </c>
      <c r="J43" s="502">
        <v>0</v>
      </c>
      <c r="K43" s="502">
        <v>0</v>
      </c>
      <c r="L43" s="502">
        <v>0</v>
      </c>
      <c r="M43" s="502">
        <v>16577</v>
      </c>
      <c r="N43" s="502">
        <v>0</v>
      </c>
      <c r="O43" s="502">
        <v>0</v>
      </c>
      <c r="P43" s="502">
        <v>7413</v>
      </c>
      <c r="Q43" s="502">
        <v>0</v>
      </c>
      <c r="R43" s="487">
        <v>0</v>
      </c>
      <c r="S43" s="488">
        <f t="shared" si="1"/>
        <v>78790</v>
      </c>
      <c r="T43" s="9"/>
      <c r="U43" s="9"/>
      <c r="V43" s="9"/>
      <c r="W43" s="4"/>
      <c r="X43" s="4"/>
    </row>
    <row r="44" spans="1:24" ht="11.25" customHeight="1">
      <c r="A44" s="19">
        <v>4</v>
      </c>
      <c r="B44" s="228"/>
      <c r="C44" s="536"/>
      <c r="D44" s="598"/>
      <c r="E44" s="567" t="s">
        <v>199</v>
      </c>
      <c r="F44" s="567"/>
      <c r="G44" s="543"/>
      <c r="H44" s="503">
        <v>62053</v>
      </c>
      <c r="I44" s="504">
        <v>131040</v>
      </c>
      <c r="J44" s="504">
        <v>4077</v>
      </c>
      <c r="K44" s="504">
        <v>210265</v>
      </c>
      <c r="L44" s="504">
        <v>833</v>
      </c>
      <c r="M44" s="504">
        <v>161797</v>
      </c>
      <c r="N44" s="504">
        <v>16057</v>
      </c>
      <c r="O44" s="504">
        <v>1741</v>
      </c>
      <c r="P44" s="504">
        <v>203839</v>
      </c>
      <c r="Q44" s="504">
        <v>11728</v>
      </c>
      <c r="R44" s="489">
        <v>1177</v>
      </c>
      <c r="S44" s="490">
        <f t="shared" si="1"/>
        <v>804607</v>
      </c>
      <c r="T44" s="9"/>
      <c r="U44" s="9"/>
      <c r="V44" s="9"/>
      <c r="W44" s="4"/>
      <c r="X44" s="4"/>
    </row>
    <row r="45" spans="1:24" ht="11.25" customHeight="1">
      <c r="A45" s="19">
        <v>5</v>
      </c>
      <c r="B45" s="228"/>
      <c r="C45" s="536"/>
      <c r="D45" s="598"/>
      <c r="E45" s="568"/>
      <c r="F45" s="569"/>
      <c r="G45" s="289" t="s">
        <v>200</v>
      </c>
      <c r="H45" s="503">
        <v>0</v>
      </c>
      <c r="I45" s="504">
        <v>0</v>
      </c>
      <c r="J45" s="504">
        <v>0</v>
      </c>
      <c r="K45" s="504">
        <v>0</v>
      </c>
      <c r="L45" s="504">
        <v>0</v>
      </c>
      <c r="M45" s="504">
        <v>0</v>
      </c>
      <c r="N45" s="504">
        <v>0</v>
      </c>
      <c r="O45" s="504">
        <v>0</v>
      </c>
      <c r="P45" s="504">
        <v>35279</v>
      </c>
      <c r="Q45" s="504">
        <v>0</v>
      </c>
      <c r="R45" s="489">
        <v>0</v>
      </c>
      <c r="S45" s="490">
        <f t="shared" si="1"/>
        <v>35279</v>
      </c>
      <c r="T45" s="9"/>
      <c r="U45" s="9"/>
      <c r="V45" s="9"/>
      <c r="W45" s="4"/>
      <c r="X45" s="4"/>
    </row>
    <row r="46" spans="1:24" ht="11.25" customHeight="1">
      <c r="A46" s="19">
        <v>6</v>
      </c>
      <c r="B46" s="228"/>
      <c r="C46" s="538"/>
      <c r="D46" s="576"/>
      <c r="E46" s="529" t="s">
        <v>201</v>
      </c>
      <c r="F46" s="529"/>
      <c r="G46" s="530"/>
      <c r="H46" s="505">
        <v>0</v>
      </c>
      <c r="I46" s="506">
        <v>0</v>
      </c>
      <c r="J46" s="506">
        <v>2008</v>
      </c>
      <c r="K46" s="506">
        <v>40668</v>
      </c>
      <c r="L46" s="506">
        <v>9283</v>
      </c>
      <c r="M46" s="506">
        <v>-50194</v>
      </c>
      <c r="N46" s="506">
        <v>0</v>
      </c>
      <c r="O46" s="506">
        <v>0</v>
      </c>
      <c r="P46" s="506">
        <v>0</v>
      </c>
      <c r="Q46" s="506">
        <v>0</v>
      </c>
      <c r="R46" s="491">
        <v>0</v>
      </c>
      <c r="S46" s="492">
        <f t="shared" si="1"/>
        <v>1765</v>
      </c>
      <c r="T46" s="13"/>
      <c r="U46" s="13"/>
      <c r="V46" s="9"/>
      <c r="W46" s="4"/>
      <c r="X46" s="4"/>
    </row>
    <row r="47" spans="1:24" ht="11.25" customHeight="1">
      <c r="A47" s="19">
        <v>7</v>
      </c>
      <c r="B47" s="228"/>
      <c r="C47" s="593" t="s">
        <v>226</v>
      </c>
      <c r="D47" s="594"/>
      <c r="E47" s="537" t="s">
        <v>4</v>
      </c>
      <c r="F47" s="537"/>
      <c r="G47" s="562"/>
      <c r="H47" s="499">
        <v>2351532</v>
      </c>
      <c r="I47" s="500">
        <v>2129216</v>
      </c>
      <c r="J47" s="500">
        <v>198408</v>
      </c>
      <c r="K47" s="500">
        <v>6696448</v>
      </c>
      <c r="L47" s="500">
        <v>158095</v>
      </c>
      <c r="M47" s="500">
        <v>1075783</v>
      </c>
      <c r="N47" s="500">
        <v>954796</v>
      </c>
      <c r="O47" s="500">
        <v>152664</v>
      </c>
      <c r="P47" s="500">
        <v>3680609</v>
      </c>
      <c r="Q47" s="500">
        <v>355533</v>
      </c>
      <c r="R47" s="485">
        <v>39657</v>
      </c>
      <c r="S47" s="486">
        <f t="shared" si="1"/>
        <v>17792741</v>
      </c>
      <c r="T47" s="9"/>
      <c r="U47" s="9"/>
      <c r="V47" s="9"/>
      <c r="W47" s="4"/>
      <c r="X47" s="4"/>
    </row>
    <row r="48" spans="1:24" ht="11.25" customHeight="1">
      <c r="A48" s="19">
        <v>8</v>
      </c>
      <c r="B48" s="228"/>
      <c r="C48" s="595"/>
      <c r="D48" s="596"/>
      <c r="E48" s="566"/>
      <c r="F48" s="569"/>
      <c r="G48" s="289" t="s">
        <v>198</v>
      </c>
      <c r="H48" s="503">
        <v>1060240</v>
      </c>
      <c r="I48" s="504">
        <v>185514</v>
      </c>
      <c r="J48" s="504">
        <v>0</v>
      </c>
      <c r="K48" s="504">
        <v>0</v>
      </c>
      <c r="L48" s="504">
        <v>0</v>
      </c>
      <c r="M48" s="504">
        <v>145254</v>
      </c>
      <c r="N48" s="504">
        <v>0</v>
      </c>
      <c r="O48" s="504">
        <v>78736</v>
      </c>
      <c r="P48" s="504">
        <v>573026</v>
      </c>
      <c r="Q48" s="504">
        <v>0</v>
      </c>
      <c r="R48" s="489">
        <v>0</v>
      </c>
      <c r="S48" s="490">
        <f t="shared" si="1"/>
        <v>2042770</v>
      </c>
      <c r="T48" s="9"/>
      <c r="U48" s="9"/>
      <c r="V48" s="9"/>
      <c r="W48" s="4"/>
      <c r="X48" s="4"/>
    </row>
    <row r="49" spans="1:24" ht="11.25" customHeight="1">
      <c r="A49" s="19">
        <v>9</v>
      </c>
      <c r="B49" s="228"/>
      <c r="C49" s="595"/>
      <c r="D49" s="596"/>
      <c r="E49" s="537" t="s">
        <v>199</v>
      </c>
      <c r="F49" s="537"/>
      <c r="G49" s="562"/>
      <c r="H49" s="503">
        <v>2367852</v>
      </c>
      <c r="I49" s="504">
        <v>2215226</v>
      </c>
      <c r="J49" s="504">
        <v>174727</v>
      </c>
      <c r="K49" s="504">
        <v>6524603</v>
      </c>
      <c r="L49" s="504">
        <v>111641</v>
      </c>
      <c r="M49" s="504">
        <v>1236144</v>
      </c>
      <c r="N49" s="504">
        <v>954796</v>
      </c>
      <c r="O49" s="504">
        <v>152664</v>
      </c>
      <c r="P49" s="504">
        <v>3680609</v>
      </c>
      <c r="Q49" s="504">
        <v>355533</v>
      </c>
      <c r="R49" s="489">
        <v>39657</v>
      </c>
      <c r="S49" s="490">
        <f t="shared" si="1"/>
        <v>17813452</v>
      </c>
      <c r="T49" s="9"/>
      <c r="U49" s="9"/>
      <c r="V49" s="9"/>
      <c r="W49" s="4"/>
      <c r="X49" s="4"/>
    </row>
    <row r="50" spans="1:24" ht="11.25" customHeight="1">
      <c r="A50" s="19">
        <v>10</v>
      </c>
      <c r="B50" s="228"/>
      <c r="C50" s="595"/>
      <c r="D50" s="596"/>
      <c r="E50" s="566"/>
      <c r="F50" s="566"/>
      <c r="G50" s="289" t="s">
        <v>200</v>
      </c>
      <c r="H50" s="503">
        <v>0</v>
      </c>
      <c r="I50" s="504">
        <v>0</v>
      </c>
      <c r="J50" s="504">
        <v>0</v>
      </c>
      <c r="K50" s="504">
        <v>0</v>
      </c>
      <c r="L50" s="504">
        <v>0</v>
      </c>
      <c r="M50" s="504">
        <v>0</v>
      </c>
      <c r="N50" s="504">
        <v>500</v>
      </c>
      <c r="O50" s="504">
        <v>5896</v>
      </c>
      <c r="P50" s="504">
        <v>549526</v>
      </c>
      <c r="Q50" s="504">
        <v>0</v>
      </c>
      <c r="R50" s="489">
        <v>0</v>
      </c>
      <c r="S50" s="490">
        <f t="shared" si="1"/>
        <v>555922</v>
      </c>
      <c r="T50" s="9"/>
      <c r="U50" s="9"/>
      <c r="V50" s="9"/>
      <c r="W50" s="4"/>
      <c r="X50" s="4"/>
    </row>
    <row r="51" spans="1:24" ht="11.25" customHeight="1">
      <c r="A51" s="19">
        <v>11</v>
      </c>
      <c r="B51" s="228"/>
      <c r="C51" s="538"/>
      <c r="D51" s="576"/>
      <c r="E51" s="532" t="s">
        <v>201</v>
      </c>
      <c r="F51" s="532"/>
      <c r="G51" s="533"/>
      <c r="H51" s="505">
        <v>-16320</v>
      </c>
      <c r="I51" s="506">
        <v>-86010</v>
      </c>
      <c r="J51" s="506">
        <v>23681</v>
      </c>
      <c r="K51" s="506">
        <v>171845</v>
      </c>
      <c r="L51" s="506">
        <v>46454</v>
      </c>
      <c r="M51" s="506">
        <v>-160361</v>
      </c>
      <c r="N51" s="506">
        <v>0</v>
      </c>
      <c r="O51" s="506">
        <v>0</v>
      </c>
      <c r="P51" s="506">
        <v>0</v>
      </c>
      <c r="Q51" s="506">
        <v>0</v>
      </c>
      <c r="R51" s="491">
        <v>0</v>
      </c>
      <c r="S51" s="492">
        <f t="shared" si="1"/>
        <v>-20711</v>
      </c>
      <c r="T51" s="13"/>
      <c r="U51" s="13"/>
      <c r="V51" s="9"/>
      <c r="W51" s="4"/>
      <c r="X51" s="4"/>
    </row>
    <row r="52" spans="1:24" ht="11.25" customHeight="1">
      <c r="A52" s="19">
        <v>12</v>
      </c>
      <c r="B52" s="228"/>
      <c r="C52" s="539" t="s">
        <v>202</v>
      </c>
      <c r="D52" s="575"/>
      <c r="E52" s="535" t="s">
        <v>203</v>
      </c>
      <c r="F52" s="535"/>
      <c r="G52" s="560"/>
      <c r="H52" s="499">
        <v>412</v>
      </c>
      <c r="I52" s="500">
        <v>576</v>
      </c>
      <c r="J52" s="500">
        <v>156</v>
      </c>
      <c r="K52" s="500">
        <v>716</v>
      </c>
      <c r="L52" s="500">
        <v>95</v>
      </c>
      <c r="M52" s="500">
        <v>588</v>
      </c>
      <c r="N52" s="500">
        <v>184</v>
      </c>
      <c r="O52" s="500">
        <v>30</v>
      </c>
      <c r="P52" s="500">
        <v>1711</v>
      </c>
      <c r="Q52" s="500">
        <v>43</v>
      </c>
      <c r="R52" s="485">
        <v>30</v>
      </c>
      <c r="S52" s="486">
        <f t="shared" si="1"/>
        <v>4541</v>
      </c>
      <c r="T52" s="9"/>
      <c r="U52" s="9"/>
      <c r="V52" s="9"/>
      <c r="W52" s="4"/>
      <c r="X52" s="4"/>
    </row>
    <row r="53" spans="1:24" ht="11.25" customHeight="1">
      <c r="A53" s="19">
        <v>13</v>
      </c>
      <c r="B53" s="229"/>
      <c r="C53" s="538"/>
      <c r="D53" s="576"/>
      <c r="E53" s="532" t="s">
        <v>204</v>
      </c>
      <c r="F53" s="532"/>
      <c r="G53" s="533"/>
      <c r="H53" s="507">
        <v>2114</v>
      </c>
      <c r="I53" s="508">
        <v>1290</v>
      </c>
      <c r="J53" s="508">
        <v>1688</v>
      </c>
      <c r="K53" s="508">
        <v>7622</v>
      </c>
      <c r="L53" s="508">
        <v>640</v>
      </c>
      <c r="M53" s="508">
        <v>2011</v>
      </c>
      <c r="N53" s="508">
        <v>2228</v>
      </c>
      <c r="O53" s="508">
        <v>536</v>
      </c>
      <c r="P53" s="508">
        <v>10523</v>
      </c>
      <c r="Q53" s="508">
        <v>1383</v>
      </c>
      <c r="R53" s="493">
        <v>249</v>
      </c>
      <c r="S53" s="494">
        <f t="shared" si="1"/>
        <v>30284</v>
      </c>
      <c r="T53" s="9"/>
      <c r="U53" s="9"/>
      <c r="V53" s="9"/>
      <c r="W53" s="4"/>
      <c r="X53" s="4"/>
    </row>
    <row r="54" spans="2:24" ht="11.25" customHeight="1">
      <c r="B54" s="541" t="s">
        <v>214</v>
      </c>
      <c r="C54" s="540"/>
      <c r="D54" s="540"/>
      <c r="E54" s="540"/>
      <c r="F54" s="22"/>
      <c r="G54" s="230"/>
      <c r="H54" s="509">
        <v>0</v>
      </c>
      <c r="I54" s="510">
        <v>0</v>
      </c>
      <c r="J54" s="510">
        <v>0</v>
      </c>
      <c r="K54" s="510">
        <v>0</v>
      </c>
      <c r="L54" s="510">
        <v>0</v>
      </c>
      <c r="M54" s="510">
        <v>0</v>
      </c>
      <c r="N54" s="510">
        <v>0</v>
      </c>
      <c r="O54" s="510">
        <v>0</v>
      </c>
      <c r="P54" s="510">
        <v>0</v>
      </c>
      <c r="Q54" s="510">
        <v>0</v>
      </c>
      <c r="R54" s="495">
        <v>0</v>
      </c>
      <c r="S54" s="496"/>
      <c r="T54" s="9"/>
      <c r="U54" s="9"/>
      <c r="V54" s="9"/>
      <c r="W54" s="4"/>
      <c r="X54" s="4"/>
    </row>
    <row r="55" spans="1:24" ht="11.25" customHeight="1">
      <c r="A55" s="19">
        <v>15</v>
      </c>
      <c r="B55" s="228"/>
      <c r="C55" s="570" t="s">
        <v>227</v>
      </c>
      <c r="D55" s="571"/>
      <c r="E55" s="540" t="s">
        <v>4</v>
      </c>
      <c r="F55" s="540"/>
      <c r="G55" s="559"/>
      <c r="H55" s="499">
        <v>48768</v>
      </c>
      <c r="I55" s="500">
        <v>140276</v>
      </c>
      <c r="J55" s="500">
        <v>5911</v>
      </c>
      <c r="K55" s="500">
        <v>248029</v>
      </c>
      <c r="L55" s="500">
        <v>10115</v>
      </c>
      <c r="M55" s="500">
        <v>111822</v>
      </c>
      <c r="N55" s="500">
        <v>19155</v>
      </c>
      <c r="O55" s="500">
        <v>1666</v>
      </c>
      <c r="P55" s="500">
        <v>160151</v>
      </c>
      <c r="Q55" s="500">
        <v>4904</v>
      </c>
      <c r="R55" s="485">
        <v>1065</v>
      </c>
      <c r="S55" s="486">
        <f aca="true" t="shared" si="2" ref="S55:S66">SUM(H55:R55)</f>
        <v>751862</v>
      </c>
      <c r="T55" s="9"/>
      <c r="U55" s="9"/>
      <c r="V55" s="9"/>
      <c r="W55" s="4"/>
      <c r="X55" s="4"/>
    </row>
    <row r="56" spans="1:24" ht="11.25" customHeight="1">
      <c r="A56" s="19">
        <v>16</v>
      </c>
      <c r="B56" s="228"/>
      <c r="C56" s="558"/>
      <c r="D56" s="572"/>
      <c r="E56" s="566"/>
      <c r="F56" s="566"/>
      <c r="G56" s="289" t="s">
        <v>198</v>
      </c>
      <c r="H56" s="503">
        <v>7135</v>
      </c>
      <c r="I56" s="504">
        <v>84165</v>
      </c>
      <c r="J56" s="504">
        <v>0</v>
      </c>
      <c r="K56" s="504">
        <v>147023</v>
      </c>
      <c r="L56" s="504">
        <v>0</v>
      </c>
      <c r="M56" s="504">
        <v>16577</v>
      </c>
      <c r="N56" s="504">
        <v>0</v>
      </c>
      <c r="O56" s="504">
        <v>0</v>
      </c>
      <c r="P56" s="504">
        <v>142186</v>
      </c>
      <c r="Q56" s="504">
        <v>0</v>
      </c>
      <c r="R56" s="489">
        <v>0</v>
      </c>
      <c r="S56" s="490">
        <f t="shared" si="2"/>
        <v>397086</v>
      </c>
      <c r="T56" s="9"/>
      <c r="U56" s="9"/>
      <c r="V56" s="9"/>
      <c r="W56" s="4"/>
      <c r="X56" s="4"/>
    </row>
    <row r="57" spans="1:24" ht="11.25" customHeight="1">
      <c r="A57" s="19">
        <v>17</v>
      </c>
      <c r="B57" s="228"/>
      <c r="C57" s="558"/>
      <c r="D57" s="572"/>
      <c r="E57" s="567" t="s">
        <v>199</v>
      </c>
      <c r="F57" s="567"/>
      <c r="G57" s="543"/>
      <c r="H57" s="503">
        <v>57335</v>
      </c>
      <c r="I57" s="504">
        <v>130046</v>
      </c>
      <c r="J57" s="504">
        <v>4185</v>
      </c>
      <c r="K57" s="504">
        <v>181448</v>
      </c>
      <c r="L57" s="504">
        <v>578</v>
      </c>
      <c r="M57" s="504">
        <v>189662</v>
      </c>
      <c r="N57" s="504">
        <v>12174</v>
      </c>
      <c r="O57" s="504">
        <v>1665</v>
      </c>
      <c r="P57" s="504">
        <v>150535</v>
      </c>
      <c r="Q57" s="504">
        <v>11595</v>
      </c>
      <c r="R57" s="489">
        <v>1136</v>
      </c>
      <c r="S57" s="490">
        <f t="shared" si="2"/>
        <v>740359</v>
      </c>
      <c r="T57" s="9"/>
      <c r="U57" s="9"/>
      <c r="V57" s="9"/>
      <c r="W57" s="4"/>
      <c r="X57" s="4"/>
    </row>
    <row r="58" spans="1:24" ht="11.25" customHeight="1">
      <c r="A58" s="19">
        <v>18</v>
      </c>
      <c r="B58" s="228"/>
      <c r="C58" s="558"/>
      <c r="D58" s="572"/>
      <c r="E58" s="568"/>
      <c r="F58" s="569"/>
      <c r="G58" s="289" t="s">
        <v>200</v>
      </c>
      <c r="H58" s="503">
        <v>0</v>
      </c>
      <c r="I58" s="504">
        <v>0</v>
      </c>
      <c r="J58" s="504">
        <v>0</v>
      </c>
      <c r="K58" s="504">
        <v>0</v>
      </c>
      <c r="L58" s="504">
        <v>0</v>
      </c>
      <c r="M58" s="504">
        <v>0</v>
      </c>
      <c r="N58" s="504">
        <v>0</v>
      </c>
      <c r="O58" s="504">
        <v>0</v>
      </c>
      <c r="P58" s="504">
        <v>0</v>
      </c>
      <c r="Q58" s="504">
        <v>0</v>
      </c>
      <c r="R58" s="489">
        <v>0</v>
      </c>
      <c r="S58" s="490">
        <f t="shared" si="2"/>
        <v>0</v>
      </c>
      <c r="T58" s="9"/>
      <c r="U58" s="9"/>
      <c r="V58" s="9"/>
      <c r="W58" s="4"/>
      <c r="X58" s="4"/>
    </row>
    <row r="59" spans="1:24" ht="11.25" customHeight="1">
      <c r="A59" s="19">
        <v>19</v>
      </c>
      <c r="B59" s="228"/>
      <c r="C59" s="573"/>
      <c r="D59" s="574"/>
      <c r="E59" s="529" t="s">
        <v>201</v>
      </c>
      <c r="F59" s="529"/>
      <c r="G59" s="530"/>
      <c r="H59" s="505">
        <v>-8567</v>
      </c>
      <c r="I59" s="506">
        <v>10230</v>
      </c>
      <c r="J59" s="506">
        <v>1726</v>
      </c>
      <c r="K59" s="506">
        <v>66581</v>
      </c>
      <c r="L59" s="506">
        <v>9537</v>
      </c>
      <c r="M59" s="506">
        <v>-77840</v>
      </c>
      <c r="N59" s="506">
        <v>6981</v>
      </c>
      <c r="O59" s="506">
        <v>1</v>
      </c>
      <c r="P59" s="506">
        <v>9616</v>
      </c>
      <c r="Q59" s="506">
        <v>-6691</v>
      </c>
      <c r="R59" s="491">
        <v>-71</v>
      </c>
      <c r="S59" s="492">
        <f t="shared" si="2"/>
        <v>11503</v>
      </c>
      <c r="T59" s="13"/>
      <c r="U59" s="9"/>
      <c r="V59" s="9"/>
      <c r="W59" s="4"/>
      <c r="X59" s="4"/>
    </row>
    <row r="60" spans="1:24" s="7" customFormat="1" ht="11.25" customHeight="1">
      <c r="A60" s="7">
        <v>20</v>
      </c>
      <c r="B60" s="228"/>
      <c r="C60" s="582" t="s">
        <v>226</v>
      </c>
      <c r="D60" s="583"/>
      <c r="E60" s="537" t="s">
        <v>4</v>
      </c>
      <c r="F60" s="537"/>
      <c r="G60" s="562"/>
      <c r="H60" s="499">
        <v>2377277</v>
      </c>
      <c r="I60" s="500">
        <v>2105993</v>
      </c>
      <c r="J60" s="500">
        <v>342192</v>
      </c>
      <c r="K60" s="500">
        <v>6389127</v>
      </c>
      <c r="L60" s="500">
        <v>259644</v>
      </c>
      <c r="M60" s="500">
        <v>1169270</v>
      </c>
      <c r="N60" s="500">
        <v>1383006</v>
      </c>
      <c r="O60" s="500">
        <v>151062</v>
      </c>
      <c r="P60" s="500">
        <v>3480686</v>
      </c>
      <c r="Q60" s="500">
        <v>328168</v>
      </c>
      <c r="R60" s="485">
        <v>36535</v>
      </c>
      <c r="S60" s="486">
        <f t="shared" si="2"/>
        <v>18022960</v>
      </c>
      <c r="T60" s="9"/>
      <c r="U60" s="9"/>
      <c r="V60" s="9"/>
      <c r="W60" s="8"/>
      <c r="X60" s="8"/>
    </row>
    <row r="61" spans="1:24" ht="11.25" customHeight="1">
      <c r="A61" s="19">
        <v>21</v>
      </c>
      <c r="B61" s="228"/>
      <c r="C61" s="584"/>
      <c r="D61" s="585"/>
      <c r="E61" s="566"/>
      <c r="F61" s="569"/>
      <c r="G61" s="289" t="s">
        <v>198</v>
      </c>
      <c r="H61" s="503">
        <v>1188582</v>
      </c>
      <c r="I61" s="504">
        <v>276356</v>
      </c>
      <c r="J61" s="504">
        <v>0</v>
      </c>
      <c r="K61" s="504">
        <v>637446</v>
      </c>
      <c r="L61" s="504">
        <v>0</v>
      </c>
      <c r="M61" s="504">
        <v>228138</v>
      </c>
      <c r="N61" s="504">
        <v>235855</v>
      </c>
      <c r="O61" s="504">
        <v>85814</v>
      </c>
      <c r="P61" s="504">
        <v>1237465</v>
      </c>
      <c r="Q61" s="504">
        <v>0</v>
      </c>
      <c r="R61" s="489">
        <v>0</v>
      </c>
      <c r="S61" s="490">
        <f t="shared" si="2"/>
        <v>3889656</v>
      </c>
      <c r="T61" s="9"/>
      <c r="U61" s="9"/>
      <c r="V61" s="9"/>
      <c r="W61" s="4"/>
      <c r="X61" s="4"/>
    </row>
    <row r="62" spans="1:24" ht="11.25" customHeight="1">
      <c r="A62" s="19">
        <v>22</v>
      </c>
      <c r="B62" s="228"/>
      <c r="C62" s="584"/>
      <c r="D62" s="585"/>
      <c r="E62" s="537" t="s">
        <v>199</v>
      </c>
      <c r="F62" s="537"/>
      <c r="G62" s="562"/>
      <c r="H62" s="503">
        <v>2334093</v>
      </c>
      <c r="I62" s="504">
        <v>2116868</v>
      </c>
      <c r="J62" s="504">
        <v>156781</v>
      </c>
      <c r="K62" s="504">
        <v>6516652</v>
      </c>
      <c r="L62" s="504">
        <v>116823</v>
      </c>
      <c r="M62" s="504">
        <v>1296327</v>
      </c>
      <c r="N62" s="504">
        <v>1058282</v>
      </c>
      <c r="O62" s="504">
        <v>147679</v>
      </c>
      <c r="P62" s="504">
        <v>3443871</v>
      </c>
      <c r="Q62" s="504">
        <v>355290</v>
      </c>
      <c r="R62" s="489">
        <v>38733</v>
      </c>
      <c r="S62" s="490">
        <f t="shared" si="2"/>
        <v>17581399</v>
      </c>
      <c r="T62" s="9"/>
      <c r="U62" s="9"/>
      <c r="V62" s="9"/>
      <c r="W62" s="4"/>
      <c r="X62" s="4"/>
    </row>
    <row r="63" spans="1:24" ht="11.25" customHeight="1">
      <c r="A63" s="19">
        <v>23</v>
      </c>
      <c r="B63" s="228"/>
      <c r="C63" s="584"/>
      <c r="D63" s="585"/>
      <c r="E63" s="566"/>
      <c r="F63" s="566"/>
      <c r="G63" s="289" t="s">
        <v>200</v>
      </c>
      <c r="H63" s="503">
        <v>0</v>
      </c>
      <c r="I63" s="504">
        <v>0</v>
      </c>
      <c r="J63" s="504">
        <v>0</v>
      </c>
      <c r="K63" s="504">
        <v>120061</v>
      </c>
      <c r="L63" s="504">
        <v>0</v>
      </c>
      <c r="M63" s="504">
        <v>0</v>
      </c>
      <c r="N63" s="504">
        <v>0</v>
      </c>
      <c r="O63" s="504">
        <v>5721</v>
      </c>
      <c r="P63" s="504">
        <v>0</v>
      </c>
      <c r="Q63" s="504">
        <v>0</v>
      </c>
      <c r="R63" s="489">
        <v>0</v>
      </c>
      <c r="S63" s="490">
        <f t="shared" si="2"/>
        <v>125782</v>
      </c>
      <c r="T63" s="9"/>
      <c r="U63" s="9"/>
      <c r="V63" s="9"/>
      <c r="W63" s="4"/>
      <c r="X63" s="4"/>
    </row>
    <row r="64" spans="1:24" ht="11.25" customHeight="1">
      <c r="A64" s="19">
        <v>24</v>
      </c>
      <c r="B64" s="228"/>
      <c r="C64" s="586"/>
      <c r="D64" s="587"/>
      <c r="E64" s="532" t="s">
        <v>201</v>
      </c>
      <c r="F64" s="532"/>
      <c r="G64" s="533"/>
      <c r="H64" s="505">
        <v>43184</v>
      </c>
      <c r="I64" s="506">
        <v>-10875</v>
      </c>
      <c r="J64" s="506">
        <v>185411</v>
      </c>
      <c r="K64" s="506">
        <v>-127525</v>
      </c>
      <c r="L64" s="506">
        <v>142821</v>
      </c>
      <c r="M64" s="506">
        <v>-127057</v>
      </c>
      <c r="N64" s="506">
        <v>324724</v>
      </c>
      <c r="O64" s="506">
        <v>3383</v>
      </c>
      <c r="P64" s="506">
        <v>36815</v>
      </c>
      <c r="Q64" s="506">
        <v>-27122</v>
      </c>
      <c r="R64" s="491">
        <v>-2198</v>
      </c>
      <c r="S64" s="492">
        <f t="shared" si="2"/>
        <v>441561</v>
      </c>
      <c r="T64" s="13"/>
      <c r="U64" s="13"/>
      <c r="V64" s="9"/>
      <c r="W64" s="4"/>
      <c r="X64" s="4"/>
    </row>
    <row r="65" spans="1:24" ht="11.25" customHeight="1">
      <c r="A65" s="19">
        <v>25</v>
      </c>
      <c r="B65" s="228"/>
      <c r="C65" s="539" t="s">
        <v>202</v>
      </c>
      <c r="D65" s="575"/>
      <c r="E65" s="535" t="s">
        <v>203</v>
      </c>
      <c r="F65" s="535"/>
      <c r="G65" s="560"/>
      <c r="H65" s="501">
        <v>277</v>
      </c>
      <c r="I65" s="502">
        <v>341</v>
      </c>
      <c r="J65" s="502">
        <v>153</v>
      </c>
      <c r="K65" s="502">
        <v>386</v>
      </c>
      <c r="L65" s="502">
        <v>106</v>
      </c>
      <c r="M65" s="502">
        <v>430</v>
      </c>
      <c r="N65" s="502">
        <v>184</v>
      </c>
      <c r="O65" s="502">
        <v>28</v>
      </c>
      <c r="P65" s="502">
        <v>1031</v>
      </c>
      <c r="Q65" s="502">
        <v>123</v>
      </c>
      <c r="R65" s="487">
        <v>12</v>
      </c>
      <c r="S65" s="488">
        <f t="shared" si="2"/>
        <v>3071</v>
      </c>
      <c r="T65" s="9"/>
      <c r="U65" s="9"/>
      <c r="V65" s="9"/>
      <c r="W65" s="4"/>
      <c r="X65" s="4"/>
    </row>
    <row r="66" spans="1:24" ht="11.25" customHeight="1" thickBot="1">
      <c r="A66" s="19">
        <v>26</v>
      </c>
      <c r="B66" s="273"/>
      <c r="C66" s="580"/>
      <c r="D66" s="581"/>
      <c r="E66" s="577" t="s">
        <v>204</v>
      </c>
      <c r="F66" s="578"/>
      <c r="G66" s="579"/>
      <c r="H66" s="511">
        <v>2355</v>
      </c>
      <c r="I66" s="512">
        <v>1487</v>
      </c>
      <c r="J66" s="512">
        <v>1652</v>
      </c>
      <c r="K66" s="512">
        <v>6927</v>
      </c>
      <c r="L66" s="512">
        <v>358</v>
      </c>
      <c r="M66" s="512">
        <v>1857</v>
      </c>
      <c r="N66" s="512">
        <v>2190</v>
      </c>
      <c r="O66" s="512">
        <v>455</v>
      </c>
      <c r="P66" s="512">
        <v>7706</v>
      </c>
      <c r="Q66" s="512">
        <v>2212</v>
      </c>
      <c r="R66" s="497">
        <v>227</v>
      </c>
      <c r="S66" s="498">
        <f t="shared" si="2"/>
        <v>27426</v>
      </c>
      <c r="T66" s="9"/>
      <c r="U66" s="9"/>
      <c r="V66" s="9"/>
      <c r="W66" s="4"/>
      <c r="X66" s="4"/>
    </row>
    <row r="67" spans="2:24" ht="11.25" customHeight="1">
      <c r="B67" s="561" t="s">
        <v>205</v>
      </c>
      <c r="C67" s="537"/>
      <c r="D67" s="537"/>
      <c r="E67" s="537"/>
      <c r="F67" s="537"/>
      <c r="G67" s="562"/>
      <c r="H67" s="281"/>
      <c r="I67" s="282"/>
      <c r="J67" s="282"/>
      <c r="K67" s="282"/>
      <c r="L67" s="282"/>
      <c r="M67" s="282"/>
      <c r="N67" s="282"/>
      <c r="O67" s="282"/>
      <c r="P67" s="282"/>
      <c r="Q67" s="282"/>
      <c r="R67" s="283"/>
      <c r="S67" s="284"/>
      <c r="T67" s="9"/>
      <c r="U67" s="9"/>
      <c r="V67" s="9"/>
      <c r="W67" s="4"/>
      <c r="X67" s="4"/>
    </row>
    <row r="68" spans="1:24" ht="11.25" customHeight="1">
      <c r="A68" s="19">
        <v>28</v>
      </c>
      <c r="B68" s="228"/>
      <c r="C68" s="557" t="s">
        <v>206</v>
      </c>
      <c r="D68" s="535"/>
      <c r="E68" s="535"/>
      <c r="F68" s="294"/>
      <c r="G68" s="295"/>
      <c r="H68" s="311">
        <v>32933</v>
      </c>
      <c r="I68" s="312">
        <v>36839</v>
      </c>
      <c r="J68" s="312">
        <v>26654</v>
      </c>
      <c r="K68" s="312">
        <v>31107</v>
      </c>
      <c r="L68" s="312"/>
      <c r="M68" s="312">
        <v>35705</v>
      </c>
      <c r="N68" s="312">
        <v>28611</v>
      </c>
      <c r="O68" s="312"/>
      <c r="P68" s="312">
        <v>33390</v>
      </c>
      <c r="Q68" s="312">
        <v>33390</v>
      </c>
      <c r="R68" s="313">
        <v>33543</v>
      </c>
      <c r="S68" s="314"/>
      <c r="T68" s="9"/>
      <c r="U68" s="9"/>
      <c r="V68" s="9"/>
      <c r="W68" s="4"/>
      <c r="X68" s="4"/>
    </row>
    <row r="69" spans="1:24" ht="11.25" customHeight="1">
      <c r="A69" s="19">
        <v>29</v>
      </c>
      <c r="B69" s="228"/>
      <c r="C69" s="558" t="s">
        <v>207</v>
      </c>
      <c r="D69" s="542"/>
      <c r="E69" s="542"/>
      <c r="F69" s="213"/>
      <c r="G69" s="231"/>
      <c r="H69" s="260" t="s">
        <v>212</v>
      </c>
      <c r="I69" s="216" t="s">
        <v>212</v>
      </c>
      <c r="J69" s="216" t="s">
        <v>88</v>
      </c>
      <c r="K69" s="216" t="s">
        <v>88</v>
      </c>
      <c r="L69" s="216"/>
      <c r="M69" s="216" t="s">
        <v>88</v>
      </c>
      <c r="N69" s="216" t="s">
        <v>88</v>
      </c>
      <c r="O69" s="214"/>
      <c r="P69" s="216" t="s">
        <v>88</v>
      </c>
      <c r="Q69" s="216" t="s">
        <v>88</v>
      </c>
      <c r="R69" s="261" t="s">
        <v>88</v>
      </c>
      <c r="S69" s="249"/>
      <c r="T69" s="9"/>
      <c r="U69" s="9"/>
      <c r="V69" s="9"/>
      <c r="W69" s="4"/>
      <c r="X69" s="4"/>
    </row>
    <row r="70" spans="1:24" ht="11.25" customHeight="1" thickBot="1">
      <c r="A70" s="19">
        <v>30</v>
      </c>
      <c r="B70" s="273"/>
      <c r="C70" s="589" t="s">
        <v>208</v>
      </c>
      <c r="D70" s="578"/>
      <c r="E70" s="578"/>
      <c r="F70" s="234"/>
      <c r="G70" s="235"/>
      <c r="H70" s="285">
        <v>10486</v>
      </c>
      <c r="I70" s="286">
        <v>16773</v>
      </c>
      <c r="J70" s="286">
        <v>3118</v>
      </c>
      <c r="K70" s="286">
        <v>34217</v>
      </c>
      <c r="L70" s="286">
        <v>0</v>
      </c>
      <c r="M70" s="286">
        <v>27453</v>
      </c>
      <c r="N70" s="286">
        <v>2302</v>
      </c>
      <c r="O70" s="286">
        <v>0</v>
      </c>
      <c r="P70" s="286">
        <v>556</v>
      </c>
      <c r="Q70" s="286">
        <v>44</v>
      </c>
      <c r="R70" s="287">
        <v>260</v>
      </c>
      <c r="S70" s="288">
        <f>SUM(H70:R70)</f>
        <v>95209</v>
      </c>
      <c r="T70" s="9"/>
      <c r="U70" s="9"/>
      <c r="V70" s="9"/>
      <c r="W70" s="4"/>
      <c r="X70" s="4"/>
    </row>
    <row r="71" spans="1:24" ht="11.25" customHeight="1">
      <c r="A71" s="19">
        <v>32</v>
      </c>
      <c r="B71" s="608" t="s">
        <v>228</v>
      </c>
      <c r="C71" s="590" t="s">
        <v>209</v>
      </c>
      <c r="D71" s="591"/>
      <c r="E71" s="591"/>
      <c r="F71" s="591"/>
      <c r="G71" s="592"/>
      <c r="H71" s="202">
        <v>0</v>
      </c>
      <c r="I71" s="291">
        <v>0</v>
      </c>
      <c r="J71" s="291">
        <v>0</v>
      </c>
      <c r="K71" s="291">
        <v>0</v>
      </c>
      <c r="L71" s="291">
        <v>0</v>
      </c>
      <c r="M71" s="291">
        <v>0</v>
      </c>
      <c r="N71" s="291">
        <v>0</v>
      </c>
      <c r="O71" s="291">
        <v>0</v>
      </c>
      <c r="P71" s="291">
        <v>0</v>
      </c>
      <c r="Q71" s="291">
        <v>0</v>
      </c>
      <c r="R71" s="292">
        <v>0</v>
      </c>
      <c r="S71" s="293">
        <f>SUM(H71:R71)</f>
        <v>0</v>
      </c>
      <c r="T71" s="9"/>
      <c r="U71" s="9"/>
      <c r="V71" s="9"/>
      <c r="W71" s="4"/>
      <c r="X71" s="4"/>
    </row>
    <row r="72" spans="1:24" ht="11.25" customHeight="1">
      <c r="A72" s="19">
        <v>33</v>
      </c>
      <c r="B72" s="608"/>
      <c r="C72" s="558" t="s">
        <v>210</v>
      </c>
      <c r="D72" s="542"/>
      <c r="E72" s="542"/>
      <c r="F72" s="542"/>
      <c r="G72" s="543"/>
      <c r="H72" s="192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63">
        <v>0</v>
      </c>
      <c r="S72" s="251">
        <f>SUM(H72:R72)</f>
        <v>0</v>
      </c>
      <c r="T72" s="9"/>
      <c r="U72" s="9"/>
      <c r="V72" s="9"/>
      <c r="W72" s="4"/>
      <c r="X72" s="4"/>
    </row>
    <row r="73" spans="1:24" ht="11.25" customHeight="1" thickBot="1">
      <c r="A73" s="19">
        <v>34</v>
      </c>
      <c r="B73" s="609"/>
      <c r="C73" s="466" t="s">
        <v>211</v>
      </c>
      <c r="D73" s="234"/>
      <c r="E73" s="234"/>
      <c r="F73" s="234"/>
      <c r="G73" s="235"/>
      <c r="H73" s="264">
        <f aca="true" t="shared" si="3" ref="H73:R73">H71+H72</f>
        <v>0</v>
      </c>
      <c r="I73" s="265">
        <f t="shared" si="3"/>
        <v>0</v>
      </c>
      <c r="J73" s="265">
        <f t="shared" si="3"/>
        <v>0</v>
      </c>
      <c r="K73" s="265">
        <f t="shared" si="3"/>
        <v>0</v>
      </c>
      <c r="L73" s="265">
        <f t="shared" si="3"/>
        <v>0</v>
      </c>
      <c r="M73" s="265">
        <f t="shared" si="3"/>
        <v>0</v>
      </c>
      <c r="N73" s="265">
        <f t="shared" si="3"/>
        <v>0</v>
      </c>
      <c r="O73" s="265">
        <f t="shared" si="3"/>
        <v>0</v>
      </c>
      <c r="P73" s="265">
        <f t="shared" si="3"/>
        <v>0</v>
      </c>
      <c r="Q73" s="265">
        <f t="shared" si="3"/>
        <v>0</v>
      </c>
      <c r="R73" s="266">
        <f t="shared" si="3"/>
        <v>0</v>
      </c>
      <c r="S73" s="252">
        <f>SUM(H73:R73)</f>
        <v>0</v>
      </c>
      <c r="T73" s="13"/>
      <c r="U73" s="9"/>
      <c r="V73" s="9"/>
      <c r="W73" s="4"/>
      <c r="X73" s="4"/>
    </row>
    <row r="75" spans="8:19" ht="11.25" customHeight="1">
      <c r="H75" s="10">
        <f aca="true" t="shared" si="4" ref="H75:S75">H16-SUM(H23:H26)</f>
        <v>0</v>
      </c>
      <c r="I75" s="10">
        <f t="shared" si="4"/>
        <v>0</v>
      </c>
      <c r="J75" s="10">
        <f t="shared" si="4"/>
        <v>0</v>
      </c>
      <c r="K75" s="10">
        <f t="shared" si="4"/>
        <v>0</v>
      </c>
      <c r="L75" s="10">
        <f t="shared" si="4"/>
        <v>0</v>
      </c>
      <c r="M75" s="10">
        <f t="shared" si="4"/>
        <v>0</v>
      </c>
      <c r="N75" s="10">
        <f t="shared" si="4"/>
        <v>0</v>
      </c>
      <c r="O75" s="10">
        <f t="shared" si="4"/>
        <v>0</v>
      </c>
      <c r="P75" s="10">
        <f t="shared" si="4"/>
        <v>0</v>
      </c>
      <c r="Q75" s="10">
        <f t="shared" si="4"/>
        <v>0</v>
      </c>
      <c r="R75" s="10">
        <f t="shared" si="4"/>
        <v>0</v>
      </c>
      <c r="S75" s="10">
        <f t="shared" si="4"/>
        <v>0</v>
      </c>
    </row>
  </sheetData>
  <mergeCells count="88">
    <mergeCell ref="C13:D13"/>
    <mergeCell ref="C10:D10"/>
    <mergeCell ref="C9:D9"/>
    <mergeCell ref="B71:B73"/>
    <mergeCell ref="C31:E31"/>
    <mergeCell ref="C32:E32"/>
    <mergeCell ref="C69:E69"/>
    <mergeCell ref="C37:D39"/>
    <mergeCell ref="C51:D51"/>
    <mergeCell ref="E61:F61"/>
    <mergeCell ref="E18:F19"/>
    <mergeCell ref="E17:F17"/>
    <mergeCell ref="C14:D14"/>
    <mergeCell ref="B15:E15"/>
    <mergeCell ref="C47:D50"/>
    <mergeCell ref="C42:D46"/>
    <mergeCell ref="E47:G47"/>
    <mergeCell ref="E49:G49"/>
    <mergeCell ref="B1:M1"/>
    <mergeCell ref="C72:G72"/>
    <mergeCell ref="E55:G55"/>
    <mergeCell ref="E57:G57"/>
    <mergeCell ref="C68:E68"/>
    <mergeCell ref="C70:E70"/>
    <mergeCell ref="C71:G71"/>
    <mergeCell ref="E65:G65"/>
    <mergeCell ref="C26:D26"/>
    <mergeCell ref="E43:F43"/>
    <mergeCell ref="E66:G66"/>
    <mergeCell ref="B67:G67"/>
    <mergeCell ref="E60:G60"/>
    <mergeCell ref="E62:G62"/>
    <mergeCell ref="E64:G64"/>
    <mergeCell ref="C65:D65"/>
    <mergeCell ref="C66:D66"/>
    <mergeCell ref="C60:D64"/>
    <mergeCell ref="E63:F63"/>
    <mergeCell ref="E52:G52"/>
    <mergeCell ref="E53:G53"/>
    <mergeCell ref="B54:E54"/>
    <mergeCell ref="E59:G59"/>
    <mergeCell ref="E56:F56"/>
    <mergeCell ref="E58:F58"/>
    <mergeCell ref="C55:D59"/>
    <mergeCell ref="C52:D52"/>
    <mergeCell ref="C53:D53"/>
    <mergeCell ref="E51:G51"/>
    <mergeCell ref="E50:F50"/>
    <mergeCell ref="E42:G42"/>
    <mergeCell ref="E44:G44"/>
    <mergeCell ref="E46:G46"/>
    <mergeCell ref="E45:F45"/>
    <mergeCell ref="E48:F48"/>
    <mergeCell ref="B41:G41"/>
    <mergeCell ref="E36:G36"/>
    <mergeCell ref="E37:G37"/>
    <mergeCell ref="E38:G38"/>
    <mergeCell ref="E39:G39"/>
    <mergeCell ref="C40:G40"/>
    <mergeCell ref="B33:G33"/>
    <mergeCell ref="E34:G34"/>
    <mergeCell ref="E35:G35"/>
    <mergeCell ref="C35:D36"/>
    <mergeCell ref="C34:D34"/>
    <mergeCell ref="B27:G27"/>
    <mergeCell ref="B28:E28"/>
    <mergeCell ref="C29:E29"/>
    <mergeCell ref="C30:G30"/>
    <mergeCell ref="B22:E22"/>
    <mergeCell ref="C23:E23"/>
    <mergeCell ref="C24:E24"/>
    <mergeCell ref="C25:E25"/>
    <mergeCell ref="E20:G20"/>
    <mergeCell ref="E21:G21"/>
    <mergeCell ref="B7:G7"/>
    <mergeCell ref="C11:G11"/>
    <mergeCell ref="C12:G12"/>
    <mergeCell ref="E9:G9"/>
    <mergeCell ref="E10:G10"/>
    <mergeCell ref="C8:D8"/>
    <mergeCell ref="C17:D21"/>
    <mergeCell ref="C16:D16"/>
    <mergeCell ref="P4:R4"/>
    <mergeCell ref="P5:R5"/>
    <mergeCell ref="H4:I4"/>
    <mergeCell ref="H5:I5"/>
    <mergeCell ref="J5:M5"/>
    <mergeCell ref="J4:M4"/>
  </mergeCells>
  <printOptions horizontalCentered="1"/>
  <pageMargins left="0.7874015748031497" right="0.7874015748031497" top="0.35433070866141736" bottom="0.4724409448818898" header="0.3937007874015748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O97"/>
  <sheetViews>
    <sheetView showZeros="0" view="pageBreakPreview" zoomScale="75" zoomScaleSheetLayoutView="75" workbookViewId="0" topLeftCell="A1">
      <pane xSplit="6" ySplit="4" topLeftCell="G5" activePane="bottomRight" state="frozen"/>
      <selection pane="topLeft" activeCell="Q69" sqref="Q69"/>
      <selection pane="topRight" activeCell="Q69" sqref="Q69"/>
      <selection pane="bottomLeft" activeCell="Q69" sqref="Q69"/>
      <selection pane="bottomRight" activeCell="P23" sqref="P23"/>
    </sheetView>
  </sheetViews>
  <sheetFormatPr defaultColWidth="9.00390625" defaultRowHeight="13.5"/>
  <cols>
    <col min="1" max="1" width="6.625" style="7" customWidth="1"/>
    <col min="2" max="2" width="4.50390625" style="7" customWidth="1"/>
    <col min="3" max="3" width="4.375" style="7" customWidth="1"/>
    <col min="4" max="4" width="4.875" style="7" customWidth="1"/>
    <col min="5" max="5" width="9.00390625" style="7" customWidth="1"/>
    <col min="6" max="6" width="14.875" style="7" customWidth="1"/>
    <col min="7" max="12" width="12.75390625" style="35" customWidth="1"/>
    <col min="13" max="15" width="1.75390625" style="7" customWidth="1"/>
    <col min="16" max="72" width="10.625" style="7" customWidth="1"/>
    <col min="73" max="16384" width="9.00390625" style="7" customWidth="1"/>
  </cols>
  <sheetData>
    <row r="2" spans="1:12" ht="18" thickBot="1">
      <c r="A2" s="33" t="s">
        <v>35</v>
      </c>
      <c r="C2" s="34"/>
      <c r="D2" s="34"/>
      <c r="E2" s="34"/>
      <c r="F2" s="34"/>
      <c r="L2" s="36" t="s">
        <v>6</v>
      </c>
    </row>
    <row r="3" spans="1:15" ht="13.5">
      <c r="A3" s="75"/>
      <c r="B3" s="76"/>
      <c r="C3" s="76"/>
      <c r="D3" s="76"/>
      <c r="E3" s="76"/>
      <c r="F3" s="87" t="s">
        <v>36</v>
      </c>
      <c r="G3" s="101" t="s">
        <v>37</v>
      </c>
      <c r="H3" s="77" t="s">
        <v>38</v>
      </c>
      <c r="I3" s="77" t="s">
        <v>39</v>
      </c>
      <c r="J3" s="77" t="s">
        <v>40</v>
      </c>
      <c r="K3" s="104" t="s">
        <v>41</v>
      </c>
      <c r="L3" s="615" t="s">
        <v>5</v>
      </c>
      <c r="M3" s="8"/>
      <c r="N3" s="8"/>
      <c r="O3" s="8"/>
    </row>
    <row r="4" spans="1:15" s="41" customFormat="1" ht="14.25" thickBot="1">
      <c r="A4" s="78"/>
      <c r="B4" s="40" t="s">
        <v>42</v>
      </c>
      <c r="C4" s="40"/>
      <c r="D4" s="40"/>
      <c r="E4" s="40"/>
      <c r="F4" s="88"/>
      <c r="G4" s="102" t="s">
        <v>0</v>
      </c>
      <c r="H4" s="103" t="s">
        <v>1</v>
      </c>
      <c r="I4" s="103" t="s">
        <v>2</v>
      </c>
      <c r="J4" s="103" t="s">
        <v>3</v>
      </c>
      <c r="K4" s="105" t="s">
        <v>7</v>
      </c>
      <c r="L4" s="616"/>
      <c r="M4" s="8"/>
      <c r="N4" s="8"/>
      <c r="O4" s="8"/>
    </row>
    <row r="5" spans="1:15" ht="13.5">
      <c r="A5" s="79" t="s">
        <v>43</v>
      </c>
      <c r="B5" s="42"/>
      <c r="C5" s="42"/>
      <c r="D5" s="42"/>
      <c r="E5" s="42"/>
      <c r="F5" s="89"/>
      <c r="G5" s="99"/>
      <c r="H5" s="100"/>
      <c r="I5" s="100"/>
      <c r="J5" s="100"/>
      <c r="K5" s="106"/>
      <c r="L5" s="109"/>
      <c r="M5" s="43"/>
      <c r="N5" s="43"/>
      <c r="O5" s="43"/>
    </row>
    <row r="6" spans="1:15" s="35" customFormat="1" ht="13.5">
      <c r="A6" s="80"/>
      <c r="B6" s="45" t="s">
        <v>44</v>
      </c>
      <c r="C6" s="46"/>
      <c r="D6" s="46"/>
      <c r="E6" s="46"/>
      <c r="F6" s="90"/>
      <c r="G6" s="60">
        <v>121180</v>
      </c>
      <c r="H6" s="47">
        <v>375877</v>
      </c>
      <c r="I6" s="47">
        <v>19155</v>
      </c>
      <c r="J6" s="47">
        <v>1666</v>
      </c>
      <c r="K6" s="58">
        <v>40428</v>
      </c>
      <c r="L6" s="110">
        <f>SUM(G6:K6)</f>
        <v>558306</v>
      </c>
      <c r="M6" s="48"/>
      <c r="N6" s="48"/>
      <c r="O6" s="48"/>
    </row>
    <row r="7" spans="1:15" s="35" customFormat="1" ht="13.5">
      <c r="A7" s="80"/>
      <c r="B7" s="44"/>
      <c r="C7" s="45" t="s">
        <v>45</v>
      </c>
      <c r="D7" s="46"/>
      <c r="E7" s="46"/>
      <c r="F7" s="90"/>
      <c r="G7" s="331">
        <v>97744</v>
      </c>
      <c r="H7" s="332">
        <v>212277</v>
      </c>
      <c r="I7" s="332">
        <v>19155</v>
      </c>
      <c r="J7" s="332">
        <v>1666</v>
      </c>
      <c r="K7" s="45">
        <v>23934</v>
      </c>
      <c r="L7" s="333">
        <f aca="true" t="shared" si="0" ref="L7:L74">SUM(G7:K7)</f>
        <v>354776</v>
      </c>
      <c r="M7" s="48"/>
      <c r="N7" s="48"/>
      <c r="O7" s="48"/>
    </row>
    <row r="8" spans="1:15" ht="12" customHeight="1">
      <c r="A8" s="81"/>
      <c r="B8" s="49"/>
      <c r="C8" s="49"/>
      <c r="D8" s="334" t="s">
        <v>46</v>
      </c>
      <c r="E8" s="335"/>
      <c r="F8" s="336"/>
      <c r="G8" s="337">
        <v>97744</v>
      </c>
      <c r="H8" s="338">
        <v>212277</v>
      </c>
      <c r="I8" s="338">
        <v>19154</v>
      </c>
      <c r="J8" s="338">
        <v>1666</v>
      </c>
      <c r="K8" s="339">
        <v>22770</v>
      </c>
      <c r="L8" s="340">
        <f t="shared" si="0"/>
        <v>353611</v>
      </c>
      <c r="M8" s="8"/>
      <c r="N8" s="8"/>
      <c r="O8" s="8"/>
    </row>
    <row r="9" spans="1:15" ht="13.5" hidden="1">
      <c r="A9" s="81"/>
      <c r="B9" s="49"/>
      <c r="C9" s="49"/>
      <c r="D9" s="334"/>
      <c r="E9" s="335"/>
      <c r="F9" s="336"/>
      <c r="G9" s="341">
        <v>0</v>
      </c>
      <c r="H9" s="342">
        <v>0</v>
      </c>
      <c r="I9" s="342">
        <v>0</v>
      </c>
      <c r="J9" s="342">
        <v>0</v>
      </c>
      <c r="K9" s="343">
        <v>0</v>
      </c>
      <c r="L9" s="340">
        <f t="shared" si="0"/>
        <v>0</v>
      </c>
      <c r="M9" s="8"/>
      <c r="N9" s="8"/>
      <c r="O9" s="8"/>
    </row>
    <row r="10" spans="1:15" ht="13.5">
      <c r="A10" s="81"/>
      <c r="B10" s="49"/>
      <c r="C10" s="49"/>
      <c r="D10" s="334" t="s">
        <v>47</v>
      </c>
      <c r="E10" s="335"/>
      <c r="F10" s="336"/>
      <c r="G10" s="337">
        <v>0</v>
      </c>
      <c r="H10" s="338">
        <v>0</v>
      </c>
      <c r="I10" s="338">
        <v>0</v>
      </c>
      <c r="J10" s="338">
        <v>0</v>
      </c>
      <c r="K10" s="339">
        <v>0</v>
      </c>
      <c r="L10" s="340">
        <f t="shared" si="0"/>
        <v>0</v>
      </c>
      <c r="M10" s="8"/>
      <c r="N10" s="8"/>
      <c r="O10" s="8"/>
    </row>
    <row r="11" spans="1:15" ht="13.5">
      <c r="A11" s="81"/>
      <c r="B11" s="49"/>
      <c r="C11" s="39"/>
      <c r="D11" s="344" t="s">
        <v>48</v>
      </c>
      <c r="E11" s="345"/>
      <c r="F11" s="346"/>
      <c r="G11" s="347">
        <v>0</v>
      </c>
      <c r="H11" s="348">
        <v>0</v>
      </c>
      <c r="I11" s="348">
        <v>1</v>
      </c>
      <c r="J11" s="348">
        <v>0</v>
      </c>
      <c r="K11" s="349">
        <v>1164</v>
      </c>
      <c r="L11" s="350">
        <f t="shared" si="0"/>
        <v>1165</v>
      </c>
      <c r="M11" s="8"/>
      <c r="N11" s="8"/>
      <c r="O11" s="8"/>
    </row>
    <row r="12" spans="1:15" s="35" customFormat="1" ht="13.5">
      <c r="A12" s="80"/>
      <c r="B12" s="44"/>
      <c r="C12" s="44" t="s">
        <v>49</v>
      </c>
      <c r="D12" s="53"/>
      <c r="E12" s="53"/>
      <c r="F12" s="92"/>
      <c r="G12" s="331">
        <v>23436</v>
      </c>
      <c r="H12" s="332">
        <v>163600</v>
      </c>
      <c r="I12" s="332">
        <v>0</v>
      </c>
      <c r="J12" s="332">
        <v>0</v>
      </c>
      <c r="K12" s="45">
        <v>16494</v>
      </c>
      <c r="L12" s="333">
        <f t="shared" si="0"/>
        <v>203530</v>
      </c>
      <c r="M12" s="48"/>
      <c r="N12" s="48"/>
      <c r="O12" s="48"/>
    </row>
    <row r="13" spans="1:15" ht="13.5">
      <c r="A13" s="81"/>
      <c r="B13" s="49"/>
      <c r="C13" s="49"/>
      <c r="D13" s="334" t="s">
        <v>50</v>
      </c>
      <c r="E13" s="335"/>
      <c r="F13" s="336"/>
      <c r="G13" s="337">
        <v>0</v>
      </c>
      <c r="H13" s="338">
        <v>0</v>
      </c>
      <c r="I13" s="338">
        <v>0</v>
      </c>
      <c r="J13" s="338">
        <v>0</v>
      </c>
      <c r="K13" s="339">
        <v>0</v>
      </c>
      <c r="L13" s="340">
        <f t="shared" si="0"/>
        <v>0</v>
      </c>
      <c r="M13" s="8"/>
      <c r="N13" s="8"/>
      <c r="O13" s="8"/>
    </row>
    <row r="14" spans="1:15" ht="13.5">
      <c r="A14" s="81"/>
      <c r="B14" s="49"/>
      <c r="C14" s="49"/>
      <c r="D14" s="334" t="s">
        <v>51</v>
      </c>
      <c r="E14" s="335"/>
      <c r="F14" s="336"/>
      <c r="G14" s="337">
        <v>0</v>
      </c>
      <c r="H14" s="338">
        <v>0</v>
      </c>
      <c r="I14" s="338">
        <v>0</v>
      </c>
      <c r="J14" s="338">
        <v>0</v>
      </c>
      <c r="K14" s="339">
        <v>0</v>
      </c>
      <c r="L14" s="340">
        <f t="shared" si="0"/>
        <v>0</v>
      </c>
      <c r="M14" s="8"/>
      <c r="N14" s="8"/>
      <c r="O14" s="8"/>
    </row>
    <row r="15" spans="1:15" ht="13.5">
      <c r="A15" s="81"/>
      <c r="B15" s="49"/>
      <c r="C15" s="49"/>
      <c r="D15" s="334" t="s">
        <v>52</v>
      </c>
      <c r="E15" s="335"/>
      <c r="F15" s="336"/>
      <c r="G15" s="337">
        <v>23436</v>
      </c>
      <c r="H15" s="338">
        <v>163600</v>
      </c>
      <c r="I15" s="338">
        <v>0</v>
      </c>
      <c r="J15" s="338">
        <v>0</v>
      </c>
      <c r="K15" s="351">
        <v>16494</v>
      </c>
      <c r="L15" s="340">
        <f t="shared" si="0"/>
        <v>203530</v>
      </c>
      <c r="M15" s="8"/>
      <c r="N15" s="8"/>
      <c r="O15" s="8"/>
    </row>
    <row r="16" spans="1:15" ht="13.5">
      <c r="A16" s="81"/>
      <c r="B16" s="39"/>
      <c r="C16" s="39"/>
      <c r="D16" s="344" t="s">
        <v>53</v>
      </c>
      <c r="E16" s="345"/>
      <c r="F16" s="346"/>
      <c r="G16" s="347">
        <v>0</v>
      </c>
      <c r="H16" s="348">
        <v>0</v>
      </c>
      <c r="I16" s="348">
        <v>0</v>
      </c>
      <c r="J16" s="348">
        <v>0</v>
      </c>
      <c r="K16" s="349">
        <v>0</v>
      </c>
      <c r="L16" s="350">
        <f t="shared" si="0"/>
        <v>0</v>
      </c>
      <c r="M16" s="8"/>
      <c r="N16" s="8"/>
      <c r="O16" s="8"/>
    </row>
    <row r="17" spans="1:15" s="35" customFormat="1" ht="13.5">
      <c r="A17" s="80"/>
      <c r="B17" s="45" t="s">
        <v>54</v>
      </c>
      <c r="C17" s="46"/>
      <c r="D17" s="46"/>
      <c r="E17" s="46"/>
      <c r="F17" s="90"/>
      <c r="G17" s="60">
        <v>70174</v>
      </c>
      <c r="H17" s="47">
        <v>162734</v>
      </c>
      <c r="I17" s="47">
        <v>12174</v>
      </c>
      <c r="J17" s="47">
        <v>1665</v>
      </c>
      <c r="K17" s="58">
        <v>37574</v>
      </c>
      <c r="L17" s="110">
        <f t="shared" si="0"/>
        <v>284321</v>
      </c>
      <c r="M17" s="48"/>
      <c r="N17" s="48"/>
      <c r="O17" s="48"/>
    </row>
    <row r="18" spans="1:15" s="35" customFormat="1" ht="13.5">
      <c r="A18" s="80"/>
      <c r="B18" s="44"/>
      <c r="C18" s="45" t="s">
        <v>55</v>
      </c>
      <c r="D18" s="46"/>
      <c r="E18" s="46"/>
      <c r="F18" s="90"/>
      <c r="G18" s="331">
        <v>43049</v>
      </c>
      <c r="H18" s="332">
        <v>76541</v>
      </c>
      <c r="I18" s="332">
        <v>12174</v>
      </c>
      <c r="J18" s="332">
        <v>111</v>
      </c>
      <c r="K18" s="45">
        <v>25990</v>
      </c>
      <c r="L18" s="333">
        <f t="shared" si="0"/>
        <v>157865</v>
      </c>
      <c r="M18" s="48"/>
      <c r="N18" s="48"/>
      <c r="O18" s="48"/>
    </row>
    <row r="19" spans="1:15" ht="13.5">
      <c r="A19" s="81"/>
      <c r="B19" s="49"/>
      <c r="C19" s="49"/>
      <c r="D19" s="334" t="s">
        <v>56</v>
      </c>
      <c r="E19" s="335"/>
      <c r="F19" s="336"/>
      <c r="G19" s="337">
        <v>0</v>
      </c>
      <c r="H19" s="338">
        <v>0</v>
      </c>
      <c r="I19" s="338">
        <v>0</v>
      </c>
      <c r="J19" s="338">
        <v>0</v>
      </c>
      <c r="K19" s="339">
        <v>0</v>
      </c>
      <c r="L19" s="340">
        <f t="shared" si="0"/>
        <v>0</v>
      </c>
      <c r="M19" s="8"/>
      <c r="N19" s="8"/>
      <c r="O19" s="8"/>
    </row>
    <row r="20" spans="1:15" ht="13.5">
      <c r="A20" s="81"/>
      <c r="B20" s="49"/>
      <c r="C20" s="49"/>
      <c r="D20" s="334" t="s">
        <v>57</v>
      </c>
      <c r="E20" s="335"/>
      <c r="F20" s="336"/>
      <c r="G20" s="337">
        <v>0</v>
      </c>
      <c r="H20" s="338">
        <v>0</v>
      </c>
      <c r="I20" s="338">
        <v>0</v>
      </c>
      <c r="J20" s="338">
        <v>0</v>
      </c>
      <c r="K20" s="339">
        <v>0</v>
      </c>
      <c r="L20" s="340">
        <f t="shared" si="0"/>
        <v>0</v>
      </c>
      <c r="M20" s="8"/>
      <c r="N20" s="8"/>
      <c r="O20" s="8"/>
    </row>
    <row r="21" spans="1:15" ht="13.5">
      <c r="A21" s="81"/>
      <c r="B21" s="49"/>
      <c r="C21" s="39"/>
      <c r="D21" s="344" t="s">
        <v>48</v>
      </c>
      <c r="E21" s="345"/>
      <c r="F21" s="346"/>
      <c r="G21" s="347">
        <v>43049</v>
      </c>
      <c r="H21" s="348">
        <v>76541</v>
      </c>
      <c r="I21" s="348">
        <v>12174</v>
      </c>
      <c r="J21" s="348">
        <v>111</v>
      </c>
      <c r="K21" s="349">
        <v>25990</v>
      </c>
      <c r="L21" s="350">
        <f t="shared" si="0"/>
        <v>157865</v>
      </c>
      <c r="M21" s="8"/>
      <c r="N21" s="8"/>
      <c r="O21" s="8"/>
    </row>
    <row r="22" spans="1:15" s="35" customFormat="1" ht="13.5">
      <c r="A22" s="80"/>
      <c r="B22" s="44"/>
      <c r="C22" s="44" t="s">
        <v>58</v>
      </c>
      <c r="D22" s="53"/>
      <c r="E22" s="53"/>
      <c r="F22" s="92"/>
      <c r="G22" s="331">
        <v>27125</v>
      </c>
      <c r="H22" s="332">
        <v>86193</v>
      </c>
      <c r="I22" s="332">
        <v>0</v>
      </c>
      <c r="J22" s="332">
        <v>1554</v>
      </c>
      <c r="K22" s="45">
        <v>11584</v>
      </c>
      <c r="L22" s="333">
        <f t="shared" si="0"/>
        <v>126456</v>
      </c>
      <c r="M22" s="48"/>
      <c r="N22" s="48"/>
      <c r="O22" s="48"/>
    </row>
    <row r="23" spans="1:15" s="35" customFormat="1" ht="13.5">
      <c r="A23" s="80"/>
      <c r="B23" s="44"/>
      <c r="C23" s="44"/>
      <c r="D23" s="352" t="s">
        <v>59</v>
      </c>
      <c r="E23" s="358"/>
      <c r="F23" s="359"/>
      <c r="G23" s="360">
        <v>23436</v>
      </c>
      <c r="H23" s="361">
        <v>79551</v>
      </c>
      <c r="I23" s="361">
        <v>0</v>
      </c>
      <c r="J23" s="361">
        <v>0</v>
      </c>
      <c r="K23" s="362">
        <v>11139</v>
      </c>
      <c r="L23" s="363">
        <f t="shared" si="0"/>
        <v>114126</v>
      </c>
      <c r="M23" s="48"/>
      <c r="N23" s="48"/>
      <c r="O23" s="48"/>
    </row>
    <row r="24" spans="1:15" ht="13.5">
      <c r="A24" s="81"/>
      <c r="B24" s="49"/>
      <c r="C24" s="49"/>
      <c r="D24" s="353"/>
      <c r="E24" s="334" t="s">
        <v>60</v>
      </c>
      <c r="F24" s="336"/>
      <c r="G24" s="337">
        <v>23436</v>
      </c>
      <c r="H24" s="338">
        <v>79551</v>
      </c>
      <c r="I24" s="338">
        <v>0</v>
      </c>
      <c r="J24" s="338">
        <v>0</v>
      </c>
      <c r="K24" s="339">
        <v>11139</v>
      </c>
      <c r="L24" s="340">
        <f t="shared" si="0"/>
        <v>114126</v>
      </c>
      <c r="M24" s="8"/>
      <c r="N24" s="8"/>
      <c r="O24" s="8"/>
    </row>
    <row r="25" spans="1:15" ht="13.5">
      <c r="A25" s="81"/>
      <c r="B25" s="49"/>
      <c r="C25" s="49"/>
      <c r="D25" s="354"/>
      <c r="E25" s="334" t="s">
        <v>61</v>
      </c>
      <c r="F25" s="336"/>
      <c r="G25" s="337">
        <v>0</v>
      </c>
      <c r="H25" s="338">
        <v>0</v>
      </c>
      <c r="I25" s="338">
        <v>0</v>
      </c>
      <c r="J25" s="338">
        <v>0</v>
      </c>
      <c r="K25" s="339">
        <v>0</v>
      </c>
      <c r="L25" s="340">
        <f t="shared" si="0"/>
        <v>0</v>
      </c>
      <c r="M25" s="8"/>
      <c r="N25" s="8"/>
      <c r="O25" s="8"/>
    </row>
    <row r="26" spans="1:15" ht="13.5">
      <c r="A26" s="81"/>
      <c r="B26" s="39"/>
      <c r="C26" s="39"/>
      <c r="D26" s="344" t="s">
        <v>62</v>
      </c>
      <c r="E26" s="345"/>
      <c r="F26" s="346"/>
      <c r="G26" s="347">
        <v>3689</v>
      </c>
      <c r="H26" s="348">
        <v>6642</v>
      </c>
      <c r="I26" s="348">
        <v>0</v>
      </c>
      <c r="J26" s="348">
        <v>1554</v>
      </c>
      <c r="K26" s="349">
        <v>445</v>
      </c>
      <c r="L26" s="350">
        <f t="shared" si="0"/>
        <v>12330</v>
      </c>
      <c r="M26" s="8"/>
      <c r="N26" s="8"/>
      <c r="O26" s="8"/>
    </row>
    <row r="27" spans="1:15" s="35" customFormat="1" ht="14.25" thickBot="1">
      <c r="A27" s="119"/>
      <c r="B27" s="120" t="s">
        <v>63</v>
      </c>
      <c r="C27" s="121"/>
      <c r="D27" s="121"/>
      <c r="E27" s="121"/>
      <c r="F27" s="122"/>
      <c r="G27" s="355">
        <v>51006</v>
      </c>
      <c r="H27" s="356">
        <v>213143</v>
      </c>
      <c r="I27" s="356">
        <v>6981</v>
      </c>
      <c r="J27" s="356">
        <v>1</v>
      </c>
      <c r="K27" s="120">
        <v>2854</v>
      </c>
      <c r="L27" s="357">
        <f t="shared" si="0"/>
        <v>273985</v>
      </c>
      <c r="M27" s="48"/>
      <c r="N27" s="48"/>
      <c r="O27" s="48"/>
    </row>
    <row r="28" spans="1:15" ht="13.5">
      <c r="A28" s="81" t="s">
        <v>64</v>
      </c>
      <c r="B28" s="34"/>
      <c r="C28" s="34"/>
      <c r="D28" s="34"/>
      <c r="E28" s="34"/>
      <c r="F28" s="96"/>
      <c r="G28" s="115"/>
      <c r="H28" s="116"/>
      <c r="I28" s="116"/>
      <c r="J28" s="116"/>
      <c r="K28" s="117"/>
      <c r="L28" s="118"/>
      <c r="M28" s="8"/>
      <c r="N28" s="8"/>
      <c r="O28" s="8"/>
    </row>
    <row r="29" spans="1:15" s="35" customFormat="1" ht="13.5">
      <c r="A29" s="80"/>
      <c r="B29" s="45" t="s">
        <v>65</v>
      </c>
      <c r="C29" s="46"/>
      <c r="D29" s="46"/>
      <c r="E29" s="46"/>
      <c r="F29" s="90"/>
      <c r="G29" s="331">
        <v>67864</v>
      </c>
      <c r="H29" s="332">
        <v>0</v>
      </c>
      <c r="I29" s="332">
        <v>0</v>
      </c>
      <c r="J29" s="332">
        <v>0</v>
      </c>
      <c r="K29" s="45">
        <v>125692</v>
      </c>
      <c r="L29" s="333">
        <f t="shared" si="0"/>
        <v>193556</v>
      </c>
      <c r="M29" s="48"/>
      <c r="N29" s="48"/>
      <c r="O29" s="48"/>
    </row>
    <row r="30" spans="1:15" ht="13.5">
      <c r="A30" s="81"/>
      <c r="B30" s="49"/>
      <c r="C30" s="334" t="s">
        <v>66</v>
      </c>
      <c r="D30" s="335"/>
      <c r="E30" s="335"/>
      <c r="F30" s="336"/>
      <c r="G30" s="337">
        <v>0</v>
      </c>
      <c r="H30" s="338">
        <v>0</v>
      </c>
      <c r="I30" s="338">
        <v>0</v>
      </c>
      <c r="J30" s="338">
        <v>0</v>
      </c>
      <c r="K30" s="339">
        <v>0</v>
      </c>
      <c r="L30" s="340">
        <f t="shared" si="0"/>
        <v>0</v>
      </c>
      <c r="M30" s="8"/>
      <c r="N30" s="8"/>
      <c r="O30" s="8"/>
    </row>
    <row r="31" spans="1:15" ht="13.5">
      <c r="A31" s="81"/>
      <c r="B31" s="49"/>
      <c r="C31" s="334" t="s">
        <v>67</v>
      </c>
      <c r="D31" s="335"/>
      <c r="E31" s="335"/>
      <c r="F31" s="336"/>
      <c r="G31" s="337">
        <v>0</v>
      </c>
      <c r="H31" s="338">
        <v>0</v>
      </c>
      <c r="I31" s="338">
        <v>0</v>
      </c>
      <c r="J31" s="338">
        <v>0</v>
      </c>
      <c r="K31" s="339">
        <v>0</v>
      </c>
      <c r="L31" s="340">
        <f t="shared" si="0"/>
        <v>0</v>
      </c>
      <c r="M31" s="8"/>
      <c r="N31" s="8"/>
      <c r="O31" s="8"/>
    </row>
    <row r="32" spans="1:15" ht="13.5">
      <c r="A32" s="81"/>
      <c r="B32" s="49"/>
      <c r="C32" s="334" t="s">
        <v>68</v>
      </c>
      <c r="D32" s="335"/>
      <c r="E32" s="335"/>
      <c r="F32" s="336"/>
      <c r="G32" s="337">
        <v>67864</v>
      </c>
      <c r="H32" s="338">
        <v>0</v>
      </c>
      <c r="I32" s="338">
        <v>0</v>
      </c>
      <c r="J32" s="338">
        <v>0</v>
      </c>
      <c r="K32" s="339">
        <v>125692</v>
      </c>
      <c r="L32" s="340">
        <f t="shared" si="0"/>
        <v>193556</v>
      </c>
      <c r="M32" s="8"/>
      <c r="N32" s="8"/>
      <c r="O32" s="8"/>
    </row>
    <row r="33" spans="1:15" ht="13.5">
      <c r="A33" s="81"/>
      <c r="B33" s="49"/>
      <c r="C33" s="334" t="s">
        <v>69</v>
      </c>
      <c r="D33" s="335"/>
      <c r="E33" s="335"/>
      <c r="F33" s="336"/>
      <c r="G33" s="337">
        <v>0</v>
      </c>
      <c r="H33" s="338">
        <v>0</v>
      </c>
      <c r="I33" s="338">
        <v>0</v>
      </c>
      <c r="J33" s="338">
        <v>0</v>
      </c>
      <c r="K33" s="339">
        <v>0</v>
      </c>
      <c r="L33" s="340">
        <f t="shared" si="0"/>
        <v>0</v>
      </c>
      <c r="M33" s="8"/>
      <c r="N33" s="8"/>
      <c r="O33" s="8"/>
    </row>
    <row r="34" spans="1:15" ht="13.5">
      <c r="A34" s="81"/>
      <c r="B34" s="49"/>
      <c r="C34" s="334" t="s">
        <v>70</v>
      </c>
      <c r="D34" s="335"/>
      <c r="E34" s="335"/>
      <c r="F34" s="336"/>
      <c r="G34" s="337">
        <v>0</v>
      </c>
      <c r="H34" s="338">
        <v>0</v>
      </c>
      <c r="I34" s="338">
        <v>0</v>
      </c>
      <c r="J34" s="338">
        <v>0</v>
      </c>
      <c r="K34" s="339">
        <v>0</v>
      </c>
      <c r="L34" s="340">
        <f t="shared" si="0"/>
        <v>0</v>
      </c>
      <c r="M34" s="8"/>
      <c r="N34" s="8"/>
      <c r="O34" s="8"/>
    </row>
    <row r="35" spans="1:15" ht="13.5">
      <c r="A35" s="81"/>
      <c r="B35" s="49"/>
      <c r="C35" s="334" t="s">
        <v>71</v>
      </c>
      <c r="D35" s="335"/>
      <c r="E35" s="335"/>
      <c r="F35" s="336"/>
      <c r="G35" s="337">
        <v>0</v>
      </c>
      <c r="H35" s="338">
        <v>0</v>
      </c>
      <c r="I35" s="338">
        <v>0</v>
      </c>
      <c r="J35" s="338">
        <v>0</v>
      </c>
      <c r="K35" s="339">
        <v>0</v>
      </c>
      <c r="L35" s="340">
        <f t="shared" si="0"/>
        <v>0</v>
      </c>
      <c r="M35" s="8"/>
      <c r="N35" s="8"/>
      <c r="O35" s="8"/>
    </row>
    <row r="36" spans="1:15" ht="13.5">
      <c r="A36" s="81"/>
      <c r="B36" s="49"/>
      <c r="C36" s="334" t="s">
        <v>72</v>
      </c>
      <c r="D36" s="335"/>
      <c r="E36" s="335"/>
      <c r="F36" s="336"/>
      <c r="G36" s="337">
        <v>0</v>
      </c>
      <c r="H36" s="338">
        <v>0</v>
      </c>
      <c r="I36" s="338">
        <v>0</v>
      </c>
      <c r="J36" s="338">
        <v>0</v>
      </c>
      <c r="K36" s="339">
        <v>0</v>
      </c>
      <c r="L36" s="340">
        <f t="shared" si="0"/>
        <v>0</v>
      </c>
      <c r="M36" s="8"/>
      <c r="N36" s="8"/>
      <c r="O36" s="8"/>
    </row>
    <row r="37" spans="1:15" ht="13.5">
      <c r="A37" s="81"/>
      <c r="B37" s="49"/>
      <c r="C37" s="334" t="s">
        <v>73</v>
      </c>
      <c r="D37" s="335"/>
      <c r="E37" s="335"/>
      <c r="F37" s="336"/>
      <c r="G37" s="337">
        <v>0</v>
      </c>
      <c r="H37" s="338">
        <v>0</v>
      </c>
      <c r="I37" s="338">
        <v>0</v>
      </c>
      <c r="J37" s="338">
        <v>0</v>
      </c>
      <c r="K37" s="339">
        <v>0</v>
      </c>
      <c r="L37" s="340">
        <f t="shared" si="0"/>
        <v>0</v>
      </c>
      <c r="M37" s="8"/>
      <c r="N37" s="8"/>
      <c r="O37" s="8"/>
    </row>
    <row r="38" spans="1:15" ht="13.5">
      <c r="A38" s="81"/>
      <c r="B38" s="39"/>
      <c r="C38" s="344" t="s">
        <v>74</v>
      </c>
      <c r="D38" s="345"/>
      <c r="E38" s="345"/>
      <c r="F38" s="346"/>
      <c r="G38" s="347">
        <v>0</v>
      </c>
      <c r="H38" s="348">
        <v>0</v>
      </c>
      <c r="I38" s="348">
        <v>0</v>
      </c>
      <c r="J38" s="348">
        <v>0</v>
      </c>
      <c r="K38" s="349">
        <v>0</v>
      </c>
      <c r="L38" s="350">
        <f t="shared" si="0"/>
        <v>0</v>
      </c>
      <c r="M38" s="8"/>
      <c r="N38" s="8"/>
      <c r="O38" s="8"/>
    </row>
    <row r="39" spans="1:15" s="35" customFormat="1" ht="13.5">
      <c r="A39" s="80"/>
      <c r="B39" s="45" t="s">
        <v>75</v>
      </c>
      <c r="C39" s="46"/>
      <c r="D39" s="46"/>
      <c r="E39" s="46"/>
      <c r="F39" s="90"/>
      <c r="G39" s="60">
        <v>117204</v>
      </c>
      <c r="H39" s="47">
        <v>213139</v>
      </c>
      <c r="I39" s="47">
        <v>0</v>
      </c>
      <c r="J39" s="47">
        <v>0</v>
      </c>
      <c r="K39" s="58">
        <v>125692</v>
      </c>
      <c r="L39" s="110">
        <f t="shared" si="0"/>
        <v>456035</v>
      </c>
      <c r="M39" s="48"/>
      <c r="N39" s="48"/>
      <c r="O39" s="48"/>
    </row>
    <row r="40" spans="1:15" s="35" customFormat="1" ht="13.5">
      <c r="A40" s="80"/>
      <c r="B40" s="44"/>
      <c r="C40" s="45" t="s">
        <v>76</v>
      </c>
      <c r="D40" s="46"/>
      <c r="E40" s="46"/>
      <c r="F40" s="90"/>
      <c r="G40" s="331">
        <v>0</v>
      </c>
      <c r="H40" s="332">
        <v>0</v>
      </c>
      <c r="I40" s="332">
        <v>0</v>
      </c>
      <c r="J40" s="332">
        <v>0</v>
      </c>
      <c r="K40" s="45">
        <v>0</v>
      </c>
      <c r="L40" s="333">
        <f t="shared" si="0"/>
        <v>0</v>
      </c>
      <c r="M40" s="48"/>
      <c r="N40" s="48"/>
      <c r="O40" s="48"/>
    </row>
    <row r="41" spans="1:15" ht="13.5">
      <c r="A41" s="81"/>
      <c r="B41" s="49"/>
      <c r="C41" s="49"/>
      <c r="D41" s="364" t="s">
        <v>77</v>
      </c>
      <c r="E41" s="334" t="s">
        <v>78</v>
      </c>
      <c r="F41" s="336"/>
      <c r="G41" s="337">
        <v>0</v>
      </c>
      <c r="H41" s="338">
        <v>0</v>
      </c>
      <c r="I41" s="338">
        <v>0</v>
      </c>
      <c r="J41" s="338">
        <v>0</v>
      </c>
      <c r="K41" s="339">
        <v>0</v>
      </c>
      <c r="L41" s="340">
        <f t="shared" si="0"/>
        <v>0</v>
      </c>
      <c r="M41" s="8"/>
      <c r="N41" s="8"/>
      <c r="O41" s="8"/>
    </row>
    <row r="42" spans="1:15" ht="13.5">
      <c r="A42" s="81"/>
      <c r="B42" s="49"/>
      <c r="C42" s="49"/>
      <c r="D42" s="354"/>
      <c r="E42" s="334" t="s">
        <v>79</v>
      </c>
      <c r="F42" s="336"/>
      <c r="G42" s="337">
        <v>0</v>
      </c>
      <c r="H42" s="338">
        <v>0</v>
      </c>
      <c r="I42" s="338">
        <v>0</v>
      </c>
      <c r="J42" s="338">
        <v>0</v>
      </c>
      <c r="K42" s="339">
        <v>0</v>
      </c>
      <c r="L42" s="340">
        <f t="shared" si="0"/>
        <v>0</v>
      </c>
      <c r="M42" s="8"/>
      <c r="N42" s="8"/>
      <c r="O42" s="8"/>
    </row>
    <row r="43" spans="1:15" ht="13.5">
      <c r="A43" s="81"/>
      <c r="B43" s="49"/>
      <c r="C43" s="49"/>
      <c r="D43" s="353" t="s">
        <v>80</v>
      </c>
      <c r="E43" s="34"/>
      <c r="F43" s="96"/>
      <c r="G43" s="366"/>
      <c r="H43" s="367"/>
      <c r="I43" s="367"/>
      <c r="J43" s="367"/>
      <c r="K43" s="44"/>
      <c r="L43" s="368"/>
      <c r="M43" s="8"/>
      <c r="N43" s="8"/>
      <c r="O43" s="8"/>
    </row>
    <row r="44" spans="1:15" ht="13.5">
      <c r="A44" s="81"/>
      <c r="B44" s="49"/>
      <c r="C44" s="49"/>
      <c r="D44" s="353"/>
      <c r="E44" s="334" t="s">
        <v>81</v>
      </c>
      <c r="F44" s="336"/>
      <c r="G44" s="337">
        <v>0</v>
      </c>
      <c r="H44" s="338">
        <v>0</v>
      </c>
      <c r="I44" s="338">
        <v>0</v>
      </c>
      <c r="J44" s="338">
        <v>0</v>
      </c>
      <c r="K44" s="339">
        <v>0</v>
      </c>
      <c r="L44" s="340">
        <f t="shared" si="0"/>
        <v>0</v>
      </c>
      <c r="M44" s="8"/>
      <c r="N44" s="8"/>
      <c r="O44" s="8"/>
    </row>
    <row r="45" spans="1:15" ht="13.5">
      <c r="A45" s="81"/>
      <c r="B45" s="49"/>
      <c r="C45" s="49"/>
      <c r="D45" s="353"/>
      <c r="E45" s="369" t="s">
        <v>82</v>
      </c>
      <c r="F45" s="336"/>
      <c r="G45" s="337">
        <v>0</v>
      </c>
      <c r="H45" s="338">
        <v>0</v>
      </c>
      <c r="I45" s="338">
        <v>0</v>
      </c>
      <c r="J45" s="338">
        <v>0</v>
      </c>
      <c r="K45" s="339">
        <v>0</v>
      </c>
      <c r="L45" s="340">
        <f t="shared" si="0"/>
        <v>0</v>
      </c>
      <c r="M45" s="8"/>
      <c r="N45" s="8"/>
      <c r="O45" s="8"/>
    </row>
    <row r="46" spans="1:15" ht="13.5">
      <c r="A46" s="81"/>
      <c r="B46" s="49"/>
      <c r="C46" s="49"/>
      <c r="D46" s="353"/>
      <c r="E46" s="334" t="s">
        <v>83</v>
      </c>
      <c r="F46" s="336"/>
      <c r="G46" s="337">
        <v>0</v>
      </c>
      <c r="H46" s="338">
        <v>0</v>
      </c>
      <c r="I46" s="338">
        <v>0</v>
      </c>
      <c r="J46" s="338">
        <v>0</v>
      </c>
      <c r="K46" s="339">
        <v>0</v>
      </c>
      <c r="L46" s="340">
        <f t="shared" si="0"/>
        <v>0</v>
      </c>
      <c r="M46" s="8"/>
      <c r="N46" s="8"/>
      <c r="O46" s="8"/>
    </row>
    <row r="47" spans="1:15" ht="13.5">
      <c r="A47" s="81"/>
      <c r="B47" s="49"/>
      <c r="C47" s="49"/>
      <c r="D47" s="354"/>
      <c r="E47" s="369" t="s">
        <v>82</v>
      </c>
      <c r="F47" s="336"/>
      <c r="G47" s="337">
        <v>0</v>
      </c>
      <c r="H47" s="338">
        <v>0</v>
      </c>
      <c r="I47" s="338">
        <v>0</v>
      </c>
      <c r="J47" s="338">
        <v>0</v>
      </c>
      <c r="K47" s="339">
        <v>0</v>
      </c>
      <c r="L47" s="340">
        <f t="shared" si="0"/>
        <v>0</v>
      </c>
      <c r="M47" s="8"/>
      <c r="N47" s="8"/>
      <c r="O47" s="8"/>
    </row>
    <row r="48" spans="1:15" ht="13.5">
      <c r="A48" s="81"/>
      <c r="B48" s="49"/>
      <c r="C48" s="49"/>
      <c r="D48" s="353" t="s">
        <v>84</v>
      </c>
      <c r="E48" s="34"/>
      <c r="F48" s="96"/>
      <c r="G48" s="366"/>
      <c r="H48" s="367"/>
      <c r="I48" s="367"/>
      <c r="J48" s="367"/>
      <c r="K48" s="44"/>
      <c r="L48" s="368"/>
      <c r="M48" s="8"/>
      <c r="N48" s="8"/>
      <c r="O48" s="8"/>
    </row>
    <row r="49" spans="1:15" ht="13.5">
      <c r="A49" s="81"/>
      <c r="B49" s="49"/>
      <c r="C49" s="49"/>
      <c r="D49" s="353"/>
      <c r="E49" s="364" t="s">
        <v>85</v>
      </c>
      <c r="F49" s="336"/>
      <c r="G49" s="341"/>
      <c r="H49" s="342"/>
      <c r="I49" s="342"/>
      <c r="J49" s="342"/>
      <c r="K49" s="343"/>
      <c r="L49" s="340"/>
      <c r="M49" s="8"/>
      <c r="N49" s="8"/>
      <c r="O49" s="8"/>
    </row>
    <row r="50" spans="1:15" ht="13.5">
      <c r="A50" s="81"/>
      <c r="B50" s="49"/>
      <c r="C50" s="49"/>
      <c r="D50" s="353"/>
      <c r="E50" s="353"/>
      <c r="F50" s="370" t="s">
        <v>86</v>
      </c>
      <c r="G50" s="337">
        <v>0</v>
      </c>
      <c r="H50" s="338">
        <v>0</v>
      </c>
      <c r="I50" s="338">
        <v>0</v>
      </c>
      <c r="J50" s="338">
        <v>0</v>
      </c>
      <c r="K50" s="339">
        <v>0</v>
      </c>
      <c r="L50" s="340">
        <f t="shared" si="0"/>
        <v>0</v>
      </c>
      <c r="M50" s="8"/>
      <c r="N50" s="8"/>
      <c r="O50" s="8"/>
    </row>
    <row r="51" spans="1:15" ht="13.5">
      <c r="A51" s="81"/>
      <c r="B51" s="49"/>
      <c r="C51" s="49"/>
      <c r="D51" s="353"/>
      <c r="E51" s="353"/>
      <c r="F51" s="370" t="s">
        <v>87</v>
      </c>
      <c r="G51" s="337">
        <v>0</v>
      </c>
      <c r="H51" s="338">
        <v>0</v>
      </c>
      <c r="I51" s="338">
        <v>0</v>
      </c>
      <c r="J51" s="338">
        <v>0</v>
      </c>
      <c r="K51" s="339">
        <v>0</v>
      </c>
      <c r="L51" s="340">
        <f t="shared" si="0"/>
        <v>0</v>
      </c>
      <c r="M51" s="8"/>
      <c r="N51" s="8"/>
      <c r="O51" s="8"/>
    </row>
    <row r="52" spans="1:15" ht="13.5">
      <c r="A52" s="81"/>
      <c r="B52" s="49"/>
      <c r="C52" s="49"/>
      <c r="D52" s="353"/>
      <c r="E52" s="354"/>
      <c r="F52" s="370" t="s">
        <v>88</v>
      </c>
      <c r="G52" s="337">
        <v>0</v>
      </c>
      <c r="H52" s="338">
        <v>0</v>
      </c>
      <c r="I52" s="338">
        <v>0</v>
      </c>
      <c r="J52" s="338">
        <v>0</v>
      </c>
      <c r="K52" s="339">
        <v>0</v>
      </c>
      <c r="L52" s="340">
        <f t="shared" si="0"/>
        <v>0</v>
      </c>
      <c r="M52" s="8"/>
      <c r="N52" s="8"/>
      <c r="O52" s="8"/>
    </row>
    <row r="53" spans="1:15" ht="13.5">
      <c r="A53" s="81"/>
      <c r="B53" s="49"/>
      <c r="C53" s="49"/>
      <c r="D53" s="353"/>
      <c r="E53" s="334" t="s">
        <v>89</v>
      </c>
      <c r="F53" s="336"/>
      <c r="G53" s="337">
        <v>0</v>
      </c>
      <c r="H53" s="338">
        <v>0</v>
      </c>
      <c r="I53" s="338">
        <v>0</v>
      </c>
      <c r="J53" s="338">
        <v>0</v>
      </c>
      <c r="K53" s="339">
        <v>0</v>
      </c>
      <c r="L53" s="340">
        <f t="shared" si="0"/>
        <v>0</v>
      </c>
      <c r="M53" s="8"/>
      <c r="N53" s="8"/>
      <c r="O53" s="8"/>
    </row>
    <row r="54" spans="1:15" ht="13.5">
      <c r="A54" s="81"/>
      <c r="B54" s="49"/>
      <c r="C54" s="49"/>
      <c r="D54" s="353"/>
      <c r="E54" s="334" t="s">
        <v>90</v>
      </c>
      <c r="F54" s="336"/>
      <c r="G54" s="337">
        <v>0</v>
      </c>
      <c r="H54" s="338">
        <v>0</v>
      </c>
      <c r="I54" s="338">
        <v>0</v>
      </c>
      <c r="J54" s="338">
        <v>0</v>
      </c>
      <c r="K54" s="339">
        <v>0</v>
      </c>
      <c r="L54" s="340">
        <f t="shared" si="0"/>
        <v>0</v>
      </c>
      <c r="M54" s="8"/>
      <c r="N54" s="8"/>
      <c r="O54" s="8"/>
    </row>
    <row r="55" spans="1:15" ht="13.5">
      <c r="A55" s="81"/>
      <c r="B55" s="49"/>
      <c r="C55" s="49"/>
      <c r="D55" s="353"/>
      <c r="E55" s="334" t="s">
        <v>91</v>
      </c>
      <c r="F55" s="336"/>
      <c r="G55" s="337">
        <v>0</v>
      </c>
      <c r="H55" s="338">
        <v>0</v>
      </c>
      <c r="I55" s="338">
        <v>0</v>
      </c>
      <c r="J55" s="338">
        <v>0</v>
      </c>
      <c r="K55" s="339">
        <v>0</v>
      </c>
      <c r="L55" s="340">
        <f t="shared" si="0"/>
        <v>0</v>
      </c>
      <c r="M55" s="8"/>
      <c r="N55" s="8"/>
      <c r="O55" s="8"/>
    </row>
    <row r="56" spans="1:15" ht="13.5">
      <c r="A56" s="81"/>
      <c r="B56" s="49"/>
      <c r="C56" s="49"/>
      <c r="D56" s="353"/>
      <c r="E56" s="334" t="s">
        <v>92</v>
      </c>
      <c r="F56" s="336"/>
      <c r="G56" s="337">
        <v>0</v>
      </c>
      <c r="H56" s="338">
        <v>0</v>
      </c>
      <c r="I56" s="338">
        <v>0</v>
      </c>
      <c r="J56" s="338">
        <v>0</v>
      </c>
      <c r="K56" s="339">
        <v>0</v>
      </c>
      <c r="L56" s="340">
        <f t="shared" si="0"/>
        <v>0</v>
      </c>
      <c r="M56" s="8"/>
      <c r="N56" s="8"/>
      <c r="O56" s="8"/>
    </row>
    <row r="57" spans="1:15" ht="13.5">
      <c r="A57" s="81"/>
      <c r="B57" s="49"/>
      <c r="C57" s="39"/>
      <c r="D57" s="365"/>
      <c r="E57" s="344" t="s">
        <v>88</v>
      </c>
      <c r="F57" s="346"/>
      <c r="G57" s="347">
        <v>0</v>
      </c>
      <c r="H57" s="348">
        <v>0</v>
      </c>
      <c r="I57" s="348">
        <v>0</v>
      </c>
      <c r="J57" s="348">
        <v>0</v>
      </c>
      <c r="K57" s="349">
        <v>0</v>
      </c>
      <c r="L57" s="350">
        <f t="shared" si="0"/>
        <v>0</v>
      </c>
      <c r="M57" s="8"/>
      <c r="N57" s="8"/>
      <c r="O57" s="8"/>
    </row>
    <row r="58" spans="1:15" ht="13.5">
      <c r="A58" s="81"/>
      <c r="B58" s="49"/>
      <c r="C58" s="37" t="s">
        <v>93</v>
      </c>
      <c r="D58" s="38"/>
      <c r="E58" s="34"/>
      <c r="F58" s="94"/>
      <c r="G58" s="371">
        <v>117204</v>
      </c>
      <c r="H58" s="372">
        <v>213139</v>
      </c>
      <c r="I58" s="372">
        <v>0</v>
      </c>
      <c r="J58" s="372">
        <v>0</v>
      </c>
      <c r="K58" s="373">
        <v>125692</v>
      </c>
      <c r="L58" s="333">
        <f t="shared" si="0"/>
        <v>456035</v>
      </c>
      <c r="M58" s="8"/>
      <c r="N58" s="8"/>
      <c r="O58" s="8"/>
    </row>
    <row r="59" spans="1:15" ht="13.5">
      <c r="A59" s="81"/>
      <c r="B59" s="49"/>
      <c r="C59" s="49"/>
      <c r="D59" s="364" t="s">
        <v>94</v>
      </c>
      <c r="E59" s="374" t="s">
        <v>95</v>
      </c>
      <c r="F59" s="336"/>
      <c r="G59" s="337">
        <v>0</v>
      </c>
      <c r="H59" s="338">
        <v>0</v>
      </c>
      <c r="I59" s="338">
        <v>0</v>
      </c>
      <c r="J59" s="338">
        <v>0</v>
      </c>
      <c r="K59" s="339">
        <v>0</v>
      </c>
      <c r="L59" s="340">
        <f t="shared" si="0"/>
        <v>0</v>
      </c>
      <c r="M59" s="8"/>
      <c r="N59" s="8"/>
      <c r="O59" s="8"/>
    </row>
    <row r="60" spans="1:15" ht="13.5">
      <c r="A60" s="81"/>
      <c r="B60" s="49"/>
      <c r="C60" s="49"/>
      <c r="D60" s="353"/>
      <c r="E60" s="374" t="s">
        <v>96</v>
      </c>
      <c r="F60" s="336"/>
      <c r="G60" s="337">
        <v>0</v>
      </c>
      <c r="H60" s="338">
        <v>0</v>
      </c>
      <c r="I60" s="338">
        <v>0</v>
      </c>
      <c r="J60" s="338">
        <v>0</v>
      </c>
      <c r="K60" s="339">
        <v>0</v>
      </c>
      <c r="L60" s="340">
        <f t="shared" si="0"/>
        <v>0</v>
      </c>
      <c r="M60" s="8"/>
      <c r="N60" s="8"/>
      <c r="O60" s="8"/>
    </row>
    <row r="61" spans="1:15" ht="13.5">
      <c r="A61" s="81"/>
      <c r="B61" s="49"/>
      <c r="C61" s="39"/>
      <c r="D61" s="376"/>
      <c r="E61" s="375" t="s">
        <v>97</v>
      </c>
      <c r="F61" s="346"/>
      <c r="G61" s="347">
        <v>0</v>
      </c>
      <c r="H61" s="348">
        <v>0</v>
      </c>
      <c r="I61" s="348">
        <v>0</v>
      </c>
      <c r="J61" s="348">
        <v>0</v>
      </c>
      <c r="K61" s="349">
        <v>0</v>
      </c>
      <c r="L61" s="350">
        <f t="shared" si="0"/>
        <v>0</v>
      </c>
      <c r="M61" s="8"/>
      <c r="N61" s="8"/>
      <c r="O61" s="8"/>
    </row>
    <row r="62" spans="1:15" ht="13.5">
      <c r="A62" s="81"/>
      <c r="B62" s="49"/>
      <c r="C62" s="50" t="s">
        <v>98</v>
      </c>
      <c r="D62" s="40"/>
      <c r="E62" s="51"/>
      <c r="F62" s="91"/>
      <c r="G62" s="85">
        <v>0</v>
      </c>
      <c r="H62" s="52">
        <v>0</v>
      </c>
      <c r="I62" s="52">
        <v>0</v>
      </c>
      <c r="J62" s="52">
        <v>0</v>
      </c>
      <c r="K62" s="107">
        <v>0</v>
      </c>
      <c r="L62" s="110">
        <f t="shared" si="0"/>
        <v>0</v>
      </c>
      <c r="M62" s="8"/>
      <c r="N62" s="8"/>
      <c r="O62" s="8"/>
    </row>
    <row r="63" spans="1:15" ht="13.5">
      <c r="A63" s="81"/>
      <c r="B63" s="49"/>
      <c r="C63" s="50" t="s">
        <v>99</v>
      </c>
      <c r="D63" s="51"/>
      <c r="E63" s="51"/>
      <c r="F63" s="91"/>
      <c r="G63" s="85">
        <v>0</v>
      </c>
      <c r="H63" s="52">
        <v>0</v>
      </c>
      <c r="I63" s="52">
        <v>0</v>
      </c>
      <c r="J63" s="52">
        <v>0</v>
      </c>
      <c r="K63" s="107">
        <v>0</v>
      </c>
      <c r="L63" s="110">
        <f t="shared" si="0"/>
        <v>0</v>
      </c>
      <c r="M63" s="8"/>
      <c r="N63" s="8"/>
      <c r="O63" s="8"/>
    </row>
    <row r="64" spans="1:15" ht="13.5">
      <c r="A64" s="81"/>
      <c r="B64" s="39"/>
      <c r="C64" s="50" t="s">
        <v>100</v>
      </c>
      <c r="D64" s="51"/>
      <c r="E64" s="51"/>
      <c r="F64" s="91"/>
      <c r="G64" s="85">
        <v>0</v>
      </c>
      <c r="H64" s="52">
        <v>0</v>
      </c>
      <c r="I64" s="52">
        <v>0</v>
      </c>
      <c r="J64" s="52">
        <v>0</v>
      </c>
      <c r="K64" s="107">
        <v>0</v>
      </c>
      <c r="L64" s="110">
        <f t="shared" si="0"/>
        <v>0</v>
      </c>
      <c r="M64" s="8"/>
      <c r="N64" s="8"/>
      <c r="O64" s="8"/>
    </row>
    <row r="65" spans="1:15" s="35" customFormat="1" ht="14.25" thickBot="1">
      <c r="A65" s="119"/>
      <c r="B65" s="123" t="s">
        <v>101</v>
      </c>
      <c r="C65" s="121"/>
      <c r="D65" s="121"/>
      <c r="E65" s="121"/>
      <c r="F65" s="122"/>
      <c r="G65" s="481">
        <v>-49340</v>
      </c>
      <c r="H65" s="482">
        <v>-213139</v>
      </c>
      <c r="I65" s="482">
        <v>0</v>
      </c>
      <c r="J65" s="482">
        <v>0</v>
      </c>
      <c r="K65" s="483">
        <v>0</v>
      </c>
      <c r="L65" s="484">
        <f t="shared" si="0"/>
        <v>-262479</v>
      </c>
      <c r="M65" s="48"/>
      <c r="N65" s="48"/>
      <c r="O65" s="48"/>
    </row>
    <row r="66" spans="1:15" s="35" customFormat="1" ht="13.5">
      <c r="A66" s="82" t="s">
        <v>102</v>
      </c>
      <c r="B66" s="55"/>
      <c r="C66" s="55"/>
      <c r="D66" s="55"/>
      <c r="E66" s="55"/>
      <c r="F66" s="93"/>
      <c r="G66" s="56">
        <v>1666</v>
      </c>
      <c r="H66" s="124">
        <v>4</v>
      </c>
      <c r="I66" s="124">
        <v>6981</v>
      </c>
      <c r="J66" s="124">
        <v>1</v>
      </c>
      <c r="K66" s="54">
        <v>2854</v>
      </c>
      <c r="L66" s="113">
        <f t="shared" si="0"/>
        <v>11506</v>
      </c>
      <c r="M66" s="48"/>
      <c r="N66" s="48"/>
      <c r="O66" s="48"/>
    </row>
    <row r="67" spans="1:15" ht="13.5">
      <c r="A67" s="83" t="s">
        <v>103</v>
      </c>
      <c r="B67" s="38"/>
      <c r="C67" s="38"/>
      <c r="D67" s="38"/>
      <c r="E67" s="38"/>
      <c r="F67" s="94"/>
      <c r="G67" s="85">
        <v>0</v>
      </c>
      <c r="H67" s="52">
        <v>0</v>
      </c>
      <c r="I67" s="52">
        <v>2630</v>
      </c>
      <c r="J67" s="52">
        <v>0</v>
      </c>
      <c r="K67" s="107">
        <v>0</v>
      </c>
      <c r="L67" s="110">
        <f t="shared" si="0"/>
        <v>2630</v>
      </c>
      <c r="M67" s="8"/>
      <c r="N67" s="8"/>
      <c r="O67" s="8"/>
    </row>
    <row r="68" spans="1:15" ht="13.5">
      <c r="A68" s="83" t="s">
        <v>104</v>
      </c>
      <c r="B68" s="38"/>
      <c r="C68" s="38"/>
      <c r="D68" s="38"/>
      <c r="E68" s="38"/>
      <c r="F68" s="94"/>
      <c r="G68" s="371">
        <v>9117</v>
      </c>
      <c r="H68" s="372">
        <v>149</v>
      </c>
      <c r="I68" s="372">
        <v>2254</v>
      </c>
      <c r="J68" s="372">
        <v>1</v>
      </c>
      <c r="K68" s="373">
        <v>6638</v>
      </c>
      <c r="L68" s="333">
        <f t="shared" si="0"/>
        <v>18159</v>
      </c>
      <c r="M68" s="8"/>
      <c r="N68" s="8"/>
      <c r="O68" s="8"/>
    </row>
    <row r="69" spans="1:15" ht="13.5">
      <c r="A69" s="78"/>
      <c r="B69" s="344" t="s">
        <v>105</v>
      </c>
      <c r="C69" s="345"/>
      <c r="D69" s="345"/>
      <c r="E69" s="345"/>
      <c r="F69" s="346"/>
      <c r="G69" s="347">
        <v>0</v>
      </c>
      <c r="H69" s="348">
        <v>0</v>
      </c>
      <c r="I69" s="348">
        <v>0</v>
      </c>
      <c r="J69" s="348">
        <v>0</v>
      </c>
      <c r="K69" s="349">
        <v>0</v>
      </c>
      <c r="L69" s="350">
        <f t="shared" si="0"/>
        <v>0</v>
      </c>
      <c r="M69" s="8"/>
      <c r="N69" s="8"/>
      <c r="O69" s="8"/>
    </row>
    <row r="70" spans="1:15" ht="13.5">
      <c r="A70" s="78" t="s">
        <v>106</v>
      </c>
      <c r="B70" s="40"/>
      <c r="C70" s="40"/>
      <c r="D70" s="40"/>
      <c r="E70" s="40"/>
      <c r="F70" s="88"/>
      <c r="G70" s="85">
        <v>0</v>
      </c>
      <c r="H70" s="52">
        <v>0</v>
      </c>
      <c r="I70" s="52">
        <v>0</v>
      </c>
      <c r="J70" s="52">
        <v>0</v>
      </c>
      <c r="K70" s="107">
        <v>0</v>
      </c>
      <c r="L70" s="110">
        <f t="shared" si="0"/>
        <v>0</v>
      </c>
      <c r="M70" s="8"/>
      <c r="N70" s="8"/>
      <c r="O70" s="8"/>
    </row>
    <row r="71" spans="1:15" s="35" customFormat="1" ht="13.5">
      <c r="A71" s="84" t="s">
        <v>107</v>
      </c>
      <c r="B71" s="59"/>
      <c r="C71" s="59"/>
      <c r="D71" s="59"/>
      <c r="E71" s="59"/>
      <c r="F71" s="95"/>
      <c r="G71" s="60">
        <v>10783</v>
      </c>
      <c r="H71" s="47">
        <v>153</v>
      </c>
      <c r="I71" s="47">
        <v>6605</v>
      </c>
      <c r="J71" s="47">
        <v>2</v>
      </c>
      <c r="K71" s="58">
        <v>9492</v>
      </c>
      <c r="L71" s="110">
        <f t="shared" si="0"/>
        <v>27035</v>
      </c>
      <c r="M71" s="48"/>
      <c r="N71" s="48"/>
      <c r="O71" s="48"/>
    </row>
    <row r="72" spans="1:15" ht="13.5">
      <c r="A72" s="83" t="s">
        <v>108</v>
      </c>
      <c r="B72" s="38"/>
      <c r="C72" s="38"/>
      <c r="D72" s="38"/>
      <c r="E72" s="38"/>
      <c r="F72" s="94"/>
      <c r="G72" s="331">
        <v>0</v>
      </c>
      <c r="H72" s="332">
        <v>0</v>
      </c>
      <c r="I72" s="332">
        <v>0</v>
      </c>
      <c r="J72" s="332">
        <v>0</v>
      </c>
      <c r="K72" s="45">
        <v>0</v>
      </c>
      <c r="L72" s="333">
        <f t="shared" si="0"/>
        <v>0</v>
      </c>
      <c r="M72" s="8"/>
      <c r="N72" s="8"/>
      <c r="O72" s="8"/>
    </row>
    <row r="73" spans="1:15" ht="13.5">
      <c r="A73" s="81"/>
      <c r="B73" s="364" t="s">
        <v>109</v>
      </c>
      <c r="C73" s="377"/>
      <c r="D73" s="334" t="s">
        <v>110</v>
      </c>
      <c r="E73" s="335"/>
      <c r="F73" s="336"/>
      <c r="G73" s="341">
        <v>0</v>
      </c>
      <c r="H73" s="342">
        <v>0</v>
      </c>
      <c r="I73" s="342">
        <v>0</v>
      </c>
      <c r="J73" s="342">
        <v>0</v>
      </c>
      <c r="K73" s="343">
        <v>0</v>
      </c>
      <c r="L73" s="340">
        <f t="shared" si="0"/>
        <v>0</v>
      </c>
      <c r="M73" s="8"/>
      <c r="N73" s="8"/>
      <c r="O73" s="8"/>
    </row>
    <row r="74" spans="1:15" ht="13.5">
      <c r="A74" s="81"/>
      <c r="B74" s="353"/>
      <c r="C74" s="34"/>
      <c r="D74" s="334" t="s">
        <v>85</v>
      </c>
      <c r="E74" s="335"/>
      <c r="F74" s="336"/>
      <c r="G74" s="341">
        <v>0</v>
      </c>
      <c r="H74" s="342">
        <v>0</v>
      </c>
      <c r="I74" s="342">
        <v>0</v>
      </c>
      <c r="J74" s="342">
        <v>0</v>
      </c>
      <c r="K74" s="343">
        <v>0</v>
      </c>
      <c r="L74" s="340">
        <f t="shared" si="0"/>
        <v>0</v>
      </c>
      <c r="M74" s="8"/>
      <c r="N74" s="8"/>
      <c r="O74" s="8"/>
    </row>
    <row r="75" spans="1:15" ht="13.5">
      <c r="A75" s="78"/>
      <c r="B75" s="365"/>
      <c r="C75" s="40"/>
      <c r="D75" s="344" t="s">
        <v>88</v>
      </c>
      <c r="E75" s="345"/>
      <c r="F75" s="346"/>
      <c r="G75" s="378">
        <v>0</v>
      </c>
      <c r="H75" s="379">
        <v>0</v>
      </c>
      <c r="I75" s="379">
        <v>0</v>
      </c>
      <c r="J75" s="379">
        <v>0</v>
      </c>
      <c r="K75" s="380">
        <v>0</v>
      </c>
      <c r="L75" s="350">
        <f aca="true" t="shared" si="1" ref="L75:L93">SUM(G75:K75)</f>
        <v>0</v>
      </c>
      <c r="M75" s="8"/>
      <c r="N75" s="8"/>
      <c r="O75" s="8"/>
    </row>
    <row r="76" spans="1:15" ht="14.25" thickBot="1">
      <c r="A76" s="126" t="s">
        <v>111</v>
      </c>
      <c r="B76" s="127"/>
      <c r="C76" s="127"/>
      <c r="D76" s="127"/>
      <c r="E76" s="127"/>
      <c r="F76" s="128"/>
      <c r="G76" s="129">
        <v>0</v>
      </c>
      <c r="H76" s="130">
        <v>0</v>
      </c>
      <c r="I76" s="130">
        <v>6605</v>
      </c>
      <c r="J76" s="130">
        <v>1</v>
      </c>
      <c r="K76" s="131">
        <v>0</v>
      </c>
      <c r="L76" s="114">
        <f t="shared" si="1"/>
        <v>6606</v>
      </c>
      <c r="M76" s="8"/>
      <c r="N76" s="8"/>
      <c r="O76" s="8"/>
    </row>
    <row r="77" spans="1:15" ht="13.5">
      <c r="A77" s="81" t="s">
        <v>112</v>
      </c>
      <c r="B77" s="34"/>
      <c r="C77" s="34"/>
      <c r="D77" s="34"/>
      <c r="E77" s="34"/>
      <c r="F77" s="96"/>
      <c r="G77" s="115"/>
      <c r="H77" s="116"/>
      <c r="I77" s="116"/>
      <c r="J77" s="116"/>
      <c r="K77" s="117"/>
      <c r="L77" s="118"/>
      <c r="M77" s="8"/>
      <c r="N77" s="8"/>
      <c r="O77" s="8"/>
    </row>
    <row r="78" spans="1:15" s="35" customFormat="1" ht="13.5">
      <c r="A78" s="80"/>
      <c r="B78" s="410" t="s">
        <v>113</v>
      </c>
      <c r="C78" s="411"/>
      <c r="D78" s="411"/>
      <c r="E78" s="411"/>
      <c r="F78" s="412"/>
      <c r="G78" s="413">
        <v>10783</v>
      </c>
      <c r="H78" s="414">
        <v>153</v>
      </c>
      <c r="I78" s="414">
        <v>0</v>
      </c>
      <c r="J78" s="414">
        <v>1</v>
      </c>
      <c r="K78" s="410">
        <v>9492</v>
      </c>
      <c r="L78" s="404">
        <f t="shared" si="1"/>
        <v>20429</v>
      </c>
      <c r="M78" s="48"/>
      <c r="N78" s="48"/>
      <c r="O78" s="48"/>
    </row>
    <row r="79" spans="1:15" s="35" customFormat="1" ht="14.25" thickBot="1">
      <c r="A79" s="119"/>
      <c r="B79" s="120" t="s">
        <v>114</v>
      </c>
      <c r="C79" s="121"/>
      <c r="D79" s="121"/>
      <c r="E79" s="121"/>
      <c r="F79" s="122"/>
      <c r="G79" s="355">
        <v>0</v>
      </c>
      <c r="H79" s="356">
        <v>0</v>
      </c>
      <c r="I79" s="356">
        <v>0</v>
      </c>
      <c r="J79" s="356">
        <v>0</v>
      </c>
      <c r="K79" s="120">
        <v>0</v>
      </c>
      <c r="L79" s="357">
        <f t="shared" si="1"/>
        <v>0</v>
      </c>
      <c r="M79" s="48"/>
      <c r="N79" s="48"/>
      <c r="O79" s="48"/>
    </row>
    <row r="80" spans="1:12" s="5" customFormat="1" ht="13.5">
      <c r="A80" s="27" t="s">
        <v>221</v>
      </c>
      <c r="B80" s="28"/>
      <c r="C80" s="29"/>
      <c r="D80" s="29"/>
      <c r="E80" s="29"/>
      <c r="F80" s="30"/>
      <c r="G80" s="31">
        <v>0</v>
      </c>
      <c r="H80" s="32">
        <v>0</v>
      </c>
      <c r="I80" s="32">
        <v>0</v>
      </c>
      <c r="J80" s="32">
        <v>0</v>
      </c>
      <c r="K80" s="108">
        <v>0</v>
      </c>
      <c r="L80" s="112">
        <f t="shared" si="1"/>
        <v>0</v>
      </c>
    </row>
    <row r="81" spans="1:12" s="5" customFormat="1" ht="14.25" thickBot="1">
      <c r="A81" s="23" t="s">
        <v>222</v>
      </c>
      <c r="B81" s="24"/>
      <c r="C81" s="25"/>
      <c r="D81" s="25"/>
      <c r="E81" s="25"/>
      <c r="F81" s="26"/>
      <c r="G81" s="72">
        <v>0</v>
      </c>
      <c r="H81" s="73">
        <v>0</v>
      </c>
      <c r="I81" s="73">
        <v>0</v>
      </c>
      <c r="J81" s="73">
        <v>0</v>
      </c>
      <c r="K81" s="71">
        <v>0</v>
      </c>
      <c r="L81" s="125">
        <f t="shared" si="1"/>
        <v>0</v>
      </c>
    </row>
    <row r="82" spans="1:12" s="5" customFormat="1" ht="13.5">
      <c r="A82" s="61" t="s">
        <v>223</v>
      </c>
      <c r="B82" s="62"/>
      <c r="C82" s="63"/>
      <c r="D82" s="63"/>
      <c r="E82" s="63"/>
      <c r="F82" s="97"/>
      <c r="G82" s="381">
        <f>SUM(G83:G84)</f>
        <v>23436</v>
      </c>
      <c r="H82" s="382">
        <f>SUM(H83:H84)</f>
        <v>163600</v>
      </c>
      <c r="I82" s="382">
        <f>SUM(I83:I84)</f>
        <v>0</v>
      </c>
      <c r="J82" s="382">
        <f>SUM(J83:J84)</f>
        <v>0</v>
      </c>
      <c r="K82" s="383">
        <f>SUM(K83:K84)</f>
        <v>16494</v>
      </c>
      <c r="L82" s="368">
        <f t="shared" si="1"/>
        <v>203530</v>
      </c>
    </row>
    <row r="83" spans="1:12" s="5" customFormat="1" ht="13.5">
      <c r="A83" s="64"/>
      <c r="B83" s="62"/>
      <c r="C83" s="63"/>
      <c r="D83" s="63"/>
      <c r="E83" s="384" t="s">
        <v>139</v>
      </c>
      <c r="F83" s="385"/>
      <c r="G83" s="386">
        <v>0</v>
      </c>
      <c r="H83" s="387">
        <v>0</v>
      </c>
      <c r="I83" s="387">
        <v>0</v>
      </c>
      <c r="J83" s="387">
        <v>0</v>
      </c>
      <c r="K83" s="388">
        <v>0</v>
      </c>
      <c r="L83" s="340">
        <f t="shared" si="1"/>
        <v>0</v>
      </c>
    </row>
    <row r="84" spans="1:12" s="5" customFormat="1" ht="13.5">
      <c r="A84" s="65"/>
      <c r="B84" s="66"/>
      <c r="C84" s="67"/>
      <c r="D84" s="67"/>
      <c r="E84" s="389" t="s">
        <v>140</v>
      </c>
      <c r="F84" s="390"/>
      <c r="G84" s="391">
        <v>23436</v>
      </c>
      <c r="H84" s="392">
        <v>163600</v>
      </c>
      <c r="I84" s="392">
        <v>0</v>
      </c>
      <c r="J84" s="392">
        <v>0</v>
      </c>
      <c r="K84" s="393">
        <v>16494</v>
      </c>
      <c r="L84" s="350">
        <f t="shared" si="1"/>
        <v>203530</v>
      </c>
    </row>
    <row r="85" spans="1:12" s="5" customFormat="1" ht="13.5">
      <c r="A85" s="68" t="s">
        <v>224</v>
      </c>
      <c r="B85" s="69"/>
      <c r="C85" s="70"/>
      <c r="D85" s="70"/>
      <c r="E85" s="70"/>
      <c r="F85" s="98"/>
      <c r="G85" s="394">
        <f>SUM(G86:G87)</f>
        <v>67864</v>
      </c>
      <c r="H85" s="395">
        <f>SUM(H86:H87)</f>
        <v>0</v>
      </c>
      <c r="I85" s="395">
        <f>SUM(I86:I87)</f>
        <v>0</v>
      </c>
      <c r="J85" s="395">
        <f>SUM(J86:J87)</f>
        <v>0</v>
      </c>
      <c r="K85" s="396">
        <f>SUM(K86:K87)</f>
        <v>125692</v>
      </c>
      <c r="L85" s="333">
        <f t="shared" si="1"/>
        <v>193556</v>
      </c>
    </row>
    <row r="86" spans="1:12" s="5" customFormat="1" ht="13.5">
      <c r="A86" s="64"/>
      <c r="B86" s="62"/>
      <c r="C86" s="63"/>
      <c r="D86" s="63"/>
      <c r="E86" s="384" t="s">
        <v>139</v>
      </c>
      <c r="F86" s="385"/>
      <c r="G86" s="386">
        <v>0</v>
      </c>
      <c r="H86" s="387">
        <v>0</v>
      </c>
      <c r="I86" s="387">
        <v>0</v>
      </c>
      <c r="J86" s="387">
        <v>0</v>
      </c>
      <c r="K86" s="388">
        <v>0</v>
      </c>
      <c r="L86" s="340">
        <f t="shared" si="1"/>
        <v>0</v>
      </c>
    </row>
    <row r="87" spans="1:12" s="5" customFormat="1" ht="13.5">
      <c r="A87" s="65"/>
      <c r="B87" s="66"/>
      <c r="C87" s="67"/>
      <c r="D87" s="67"/>
      <c r="E87" s="389" t="s">
        <v>140</v>
      </c>
      <c r="F87" s="390"/>
      <c r="G87" s="391">
        <v>67864</v>
      </c>
      <c r="H87" s="392">
        <v>0</v>
      </c>
      <c r="I87" s="392">
        <v>0</v>
      </c>
      <c r="J87" s="392">
        <v>0</v>
      </c>
      <c r="K87" s="393">
        <v>125692</v>
      </c>
      <c r="L87" s="350">
        <f t="shared" si="1"/>
        <v>193556</v>
      </c>
    </row>
    <row r="88" spans="1:12" s="5" customFormat="1" ht="13.5">
      <c r="A88" s="623" t="s">
        <v>253</v>
      </c>
      <c r="B88" s="624"/>
      <c r="C88" s="624"/>
      <c r="D88" s="624"/>
      <c r="E88" s="399" t="s">
        <v>141</v>
      </c>
      <c r="F88" s="400"/>
      <c r="G88" s="401">
        <v>0</v>
      </c>
      <c r="H88" s="402">
        <v>0</v>
      </c>
      <c r="I88" s="402">
        <v>0</v>
      </c>
      <c r="J88" s="402">
        <v>0</v>
      </c>
      <c r="K88" s="403">
        <v>0</v>
      </c>
      <c r="L88" s="404">
        <f t="shared" si="1"/>
        <v>0</v>
      </c>
    </row>
    <row r="89" spans="1:12" s="5" customFormat="1" ht="13.5">
      <c r="A89" s="625"/>
      <c r="B89" s="626"/>
      <c r="C89" s="626"/>
      <c r="D89" s="626"/>
      <c r="E89" s="397" t="s">
        <v>142</v>
      </c>
      <c r="F89" s="398"/>
      <c r="G89" s="31">
        <v>67864</v>
      </c>
      <c r="H89" s="32">
        <v>0</v>
      </c>
      <c r="I89" s="32">
        <v>0</v>
      </c>
      <c r="J89" s="32">
        <v>0</v>
      </c>
      <c r="K89" s="108">
        <v>125692</v>
      </c>
      <c r="L89" s="113">
        <f t="shared" si="1"/>
        <v>193556</v>
      </c>
    </row>
    <row r="90" spans="1:12" s="5" customFormat="1" ht="13.5">
      <c r="A90" s="623" t="s">
        <v>254</v>
      </c>
      <c r="B90" s="624"/>
      <c r="C90" s="624"/>
      <c r="D90" s="624"/>
      <c r="E90" s="399" t="s">
        <v>141</v>
      </c>
      <c r="F90" s="400"/>
      <c r="G90" s="401">
        <v>0</v>
      </c>
      <c r="H90" s="402">
        <v>0</v>
      </c>
      <c r="I90" s="402">
        <v>0</v>
      </c>
      <c r="J90" s="402">
        <v>0</v>
      </c>
      <c r="K90" s="403">
        <v>0</v>
      </c>
      <c r="L90" s="404"/>
    </row>
    <row r="91" spans="1:12" s="5" customFormat="1" ht="13.5">
      <c r="A91" s="625"/>
      <c r="B91" s="626"/>
      <c r="C91" s="626"/>
      <c r="D91" s="626"/>
      <c r="E91" s="397" t="s">
        <v>142</v>
      </c>
      <c r="F91" s="398"/>
      <c r="G91" s="31">
        <v>23436</v>
      </c>
      <c r="H91" s="32">
        <v>79551</v>
      </c>
      <c r="I91" s="32">
        <v>0</v>
      </c>
      <c r="J91" s="32">
        <v>0</v>
      </c>
      <c r="K91" s="108">
        <v>11139</v>
      </c>
      <c r="L91" s="113">
        <f t="shared" si="1"/>
        <v>114126</v>
      </c>
    </row>
    <row r="92" spans="1:12" s="5" customFormat="1" ht="13.5">
      <c r="A92" s="623" t="s">
        <v>255</v>
      </c>
      <c r="B92" s="624"/>
      <c r="C92" s="624"/>
      <c r="D92" s="624"/>
      <c r="E92" s="399" t="s">
        <v>143</v>
      </c>
      <c r="F92" s="400"/>
      <c r="G92" s="401">
        <v>0</v>
      </c>
      <c r="H92" s="402">
        <v>0</v>
      </c>
      <c r="I92" s="402">
        <v>0</v>
      </c>
      <c r="J92" s="402">
        <v>0</v>
      </c>
      <c r="K92" s="403">
        <v>0</v>
      </c>
      <c r="L92" s="404">
        <f t="shared" si="1"/>
        <v>0</v>
      </c>
    </row>
    <row r="93" spans="1:12" s="5" customFormat="1" ht="14.25" thickBot="1">
      <c r="A93" s="627"/>
      <c r="B93" s="628"/>
      <c r="C93" s="628"/>
      <c r="D93" s="628"/>
      <c r="E93" s="405" t="s">
        <v>144</v>
      </c>
      <c r="F93" s="406"/>
      <c r="G93" s="407">
        <v>91300</v>
      </c>
      <c r="H93" s="408">
        <v>79551</v>
      </c>
      <c r="I93" s="408">
        <v>0</v>
      </c>
      <c r="J93" s="408">
        <v>0</v>
      </c>
      <c r="K93" s="409">
        <v>136831</v>
      </c>
      <c r="L93" s="357">
        <f t="shared" si="1"/>
        <v>307682</v>
      </c>
    </row>
    <row r="94" spans="1:12" s="5" customFormat="1" ht="13.5">
      <c r="A94" s="468" t="s">
        <v>249</v>
      </c>
      <c r="B94" s="469"/>
      <c r="C94" s="469"/>
      <c r="D94" s="617" t="s">
        <v>247</v>
      </c>
      <c r="E94" s="618"/>
      <c r="F94" s="619"/>
      <c r="G94" s="473"/>
      <c r="H94" s="472"/>
      <c r="I94" s="474"/>
      <c r="J94" s="474"/>
      <c r="K94" s="475"/>
      <c r="L94" s="478"/>
    </row>
    <row r="95" spans="1:12" s="5" customFormat="1" ht="14.25" thickBot="1">
      <c r="A95" s="470"/>
      <c r="B95" s="471"/>
      <c r="C95" s="480" t="s">
        <v>244</v>
      </c>
      <c r="D95" s="620" t="s">
        <v>248</v>
      </c>
      <c r="E95" s="621"/>
      <c r="F95" s="622"/>
      <c r="G95" s="476">
        <f aca="true" t="shared" si="2" ref="G95:L95">G79/(G7-G10)*100</f>
        <v>0</v>
      </c>
      <c r="H95" s="407">
        <f t="shared" si="2"/>
        <v>0</v>
      </c>
      <c r="I95" s="408">
        <f t="shared" si="2"/>
        <v>0</v>
      </c>
      <c r="J95" s="408">
        <f t="shared" si="2"/>
        <v>0</v>
      </c>
      <c r="K95" s="477">
        <f t="shared" si="2"/>
        <v>0</v>
      </c>
      <c r="L95" s="479">
        <f t="shared" si="2"/>
        <v>0</v>
      </c>
    </row>
    <row r="96" spans="1:12" s="5" customFormat="1" ht="4.5" customHeight="1">
      <c r="A96" s="467"/>
      <c r="B96" s="467"/>
      <c r="C96" s="467"/>
      <c r="D96" s="467"/>
      <c r="E96" s="63"/>
      <c r="F96" s="63"/>
      <c r="G96" s="63"/>
      <c r="H96" s="63"/>
      <c r="I96" s="63"/>
      <c r="J96" s="63"/>
      <c r="K96" s="63"/>
      <c r="L96" s="74"/>
    </row>
    <row r="97" spans="1:15" s="35" customFormat="1" ht="13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74"/>
      <c r="M97" s="48"/>
      <c r="N97" s="48"/>
      <c r="O97" s="48"/>
    </row>
    <row r="98" s="35" customFormat="1" ht="13.5"/>
    <row r="99" s="35" customFormat="1" ht="13.5"/>
    <row r="100" s="35" customFormat="1" ht="13.5"/>
    <row r="101" s="35" customFormat="1" ht="13.5"/>
    <row r="102" s="35" customFormat="1" ht="13.5"/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</sheetData>
  <mergeCells count="6">
    <mergeCell ref="L3:L4"/>
    <mergeCell ref="D94:F94"/>
    <mergeCell ref="D95:F95"/>
    <mergeCell ref="A88:D89"/>
    <mergeCell ref="A90:D91"/>
    <mergeCell ref="A92:D93"/>
  </mergeCells>
  <conditionalFormatting sqref="D94:D95">
    <cfRule type="cellIs" priority="1" dxfId="0" operator="equal" stopIfTrue="1">
      <formula>0</formula>
    </cfRule>
  </conditionalFormatting>
  <printOptions/>
  <pageMargins left="0.75" right="0.75" top="0.61" bottom="0.47" header="0.512" footer="0.51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L31"/>
  <sheetViews>
    <sheetView showZeros="0" view="pageBreakPreview" zoomScaleSheetLayoutView="100" workbookViewId="0" topLeftCell="A2">
      <pane xSplit="6" ySplit="3" topLeftCell="G5" activePane="bottomRight" state="frozen"/>
      <selection pane="topLeft" activeCell="Q69" sqref="Q69"/>
      <selection pane="topRight" activeCell="Q69" sqref="Q69"/>
      <selection pane="bottomLeft" activeCell="Q69" sqref="Q69"/>
      <selection pane="bottomRight" activeCell="N11" sqref="N11"/>
    </sheetView>
  </sheetViews>
  <sheetFormatPr defaultColWidth="9.00390625" defaultRowHeight="21" customHeight="1"/>
  <cols>
    <col min="1" max="1" width="4.00390625" style="132" customWidth="1"/>
    <col min="2" max="2" width="0.12890625" style="132" hidden="1" customWidth="1"/>
    <col min="3" max="3" width="4.25390625" style="132" hidden="1" customWidth="1"/>
    <col min="4" max="4" width="4.25390625" style="132" customWidth="1"/>
    <col min="5" max="5" width="9.00390625" style="132" customWidth="1"/>
    <col min="6" max="6" width="11.625" style="132" customWidth="1"/>
    <col min="7" max="12" width="11.50390625" style="8" customWidth="1"/>
    <col min="13" max="78" width="10.625" style="8" customWidth="1"/>
    <col min="79" max="16384" width="9.00390625" style="8" customWidth="1"/>
  </cols>
  <sheetData>
    <row r="2" spans="1:12" ht="21" customHeight="1" thickBot="1">
      <c r="A2" s="133" t="s">
        <v>14</v>
      </c>
      <c r="B2" s="133"/>
      <c r="C2" s="133"/>
      <c r="L2" s="134" t="s">
        <v>6</v>
      </c>
    </row>
    <row r="3" spans="1:12" ht="21" customHeight="1">
      <c r="A3" s="147" t="s">
        <v>15</v>
      </c>
      <c r="B3" s="148"/>
      <c r="C3" s="148"/>
      <c r="D3" s="148"/>
      <c r="E3" s="149"/>
      <c r="F3" s="163" t="s">
        <v>16</v>
      </c>
      <c r="G3" s="150" t="s">
        <v>9</v>
      </c>
      <c r="H3" s="150" t="s">
        <v>10</v>
      </c>
      <c r="I3" s="150" t="s">
        <v>11</v>
      </c>
      <c r="J3" s="150" t="s">
        <v>12</v>
      </c>
      <c r="K3" s="515" t="s">
        <v>8</v>
      </c>
      <c r="L3" s="629" t="s">
        <v>5</v>
      </c>
    </row>
    <row r="4" spans="1:12" ht="21" customHeight="1" thickBot="1">
      <c r="A4" s="151"/>
      <c r="B4" s="152"/>
      <c r="C4" s="152"/>
      <c r="D4" s="152" t="s">
        <v>17</v>
      </c>
      <c r="E4" s="152"/>
      <c r="F4" s="164"/>
      <c r="G4" s="153" t="s">
        <v>0</v>
      </c>
      <c r="H4" s="153" t="s">
        <v>1</v>
      </c>
      <c r="I4" s="153" t="s">
        <v>2</v>
      </c>
      <c r="J4" s="153" t="s">
        <v>3</v>
      </c>
      <c r="K4" s="516" t="s">
        <v>7</v>
      </c>
      <c r="L4" s="630"/>
    </row>
    <row r="5" spans="1:12" ht="21" customHeight="1">
      <c r="A5" s="156" t="s">
        <v>18</v>
      </c>
      <c r="B5" s="136"/>
      <c r="C5" s="136"/>
      <c r="D5" s="136"/>
      <c r="E5" s="137"/>
      <c r="F5" s="165"/>
      <c r="G5" s="56">
        <v>1144950</v>
      </c>
      <c r="H5" s="124">
        <v>2421737</v>
      </c>
      <c r="I5" s="124">
        <v>0</v>
      </c>
      <c r="J5" s="124">
        <v>0</v>
      </c>
      <c r="K5" s="517">
        <v>273390</v>
      </c>
      <c r="L5" s="113">
        <f>SUM(G5:K5)</f>
        <v>3840077</v>
      </c>
    </row>
    <row r="6" spans="1:12" ht="21" customHeight="1">
      <c r="A6" s="156"/>
      <c r="B6" s="136"/>
      <c r="C6" s="136"/>
      <c r="D6" s="138" t="s">
        <v>19</v>
      </c>
      <c r="E6" s="139"/>
      <c r="F6" s="166"/>
      <c r="G6" s="86"/>
      <c r="H6" s="57"/>
      <c r="I6" s="57"/>
      <c r="J6" s="57"/>
      <c r="K6" s="518"/>
      <c r="L6" s="111"/>
    </row>
    <row r="7" spans="1:12" ht="21" customHeight="1">
      <c r="A7" s="156"/>
      <c r="B7" s="136"/>
      <c r="C7" s="136"/>
      <c r="D7" s="135"/>
      <c r="E7" s="140" t="s">
        <v>20</v>
      </c>
      <c r="F7" s="423" t="s">
        <v>21</v>
      </c>
      <c r="G7" s="424">
        <v>0</v>
      </c>
      <c r="H7" s="425">
        <v>0</v>
      </c>
      <c r="I7" s="425">
        <v>0</v>
      </c>
      <c r="J7" s="425">
        <v>0</v>
      </c>
      <c r="K7" s="519">
        <v>0</v>
      </c>
      <c r="L7" s="426">
        <f aca="true" t="shared" si="0" ref="L7:L28">SUM(G7:K7)</f>
        <v>0</v>
      </c>
    </row>
    <row r="8" spans="1:12" ht="21" customHeight="1">
      <c r="A8" s="156"/>
      <c r="B8" s="136"/>
      <c r="C8" s="136"/>
      <c r="D8" s="135"/>
      <c r="E8" s="141"/>
      <c r="F8" s="415" t="s">
        <v>22</v>
      </c>
      <c r="G8" s="416">
        <v>0</v>
      </c>
      <c r="H8" s="417">
        <v>0</v>
      </c>
      <c r="I8" s="417">
        <v>0</v>
      </c>
      <c r="J8" s="417">
        <v>0</v>
      </c>
      <c r="K8" s="520">
        <v>0</v>
      </c>
      <c r="L8" s="418"/>
    </row>
    <row r="9" spans="1:12" ht="21" customHeight="1">
      <c r="A9" s="156"/>
      <c r="B9" s="136"/>
      <c r="C9" s="136"/>
      <c r="D9" s="135"/>
      <c r="E9" s="142"/>
      <c r="F9" s="419" t="s">
        <v>23</v>
      </c>
      <c r="G9" s="420">
        <v>0</v>
      </c>
      <c r="H9" s="421">
        <v>1710591</v>
      </c>
      <c r="I9" s="421">
        <v>0</v>
      </c>
      <c r="J9" s="421">
        <v>0</v>
      </c>
      <c r="K9" s="521">
        <v>0</v>
      </c>
      <c r="L9" s="422">
        <f t="shared" si="0"/>
        <v>1710591</v>
      </c>
    </row>
    <row r="10" spans="1:12" ht="21" customHeight="1">
      <c r="A10" s="156"/>
      <c r="B10" s="136"/>
      <c r="C10" s="136"/>
      <c r="D10" s="135"/>
      <c r="E10" s="144" t="s">
        <v>24</v>
      </c>
      <c r="F10" s="166"/>
      <c r="G10" s="160">
        <v>1144950</v>
      </c>
      <c r="H10" s="143">
        <v>20635</v>
      </c>
      <c r="I10" s="143">
        <v>0</v>
      </c>
      <c r="J10" s="143">
        <v>0</v>
      </c>
      <c r="K10" s="522">
        <v>126847</v>
      </c>
      <c r="L10" s="154">
        <f t="shared" si="0"/>
        <v>1292432</v>
      </c>
    </row>
    <row r="11" spans="1:12" ht="21" customHeight="1">
      <c r="A11" s="156"/>
      <c r="B11" s="136"/>
      <c r="C11" s="136"/>
      <c r="D11" s="135"/>
      <c r="E11" s="144" t="s">
        <v>25</v>
      </c>
      <c r="F11" s="166"/>
      <c r="G11" s="161">
        <v>0</v>
      </c>
      <c r="H11" s="145">
        <v>0</v>
      </c>
      <c r="I11" s="145"/>
      <c r="J11" s="145"/>
      <c r="K11" s="523">
        <v>0</v>
      </c>
      <c r="L11" s="154">
        <f t="shared" si="0"/>
        <v>0</v>
      </c>
    </row>
    <row r="12" spans="1:12" ht="21" customHeight="1">
      <c r="A12" s="156"/>
      <c r="B12" s="136"/>
      <c r="C12" s="136"/>
      <c r="D12" s="135"/>
      <c r="E12" s="144" t="s">
        <v>26</v>
      </c>
      <c r="F12" s="166"/>
      <c r="G12" s="161">
        <v>0</v>
      </c>
      <c r="H12" s="145">
        <v>0</v>
      </c>
      <c r="I12" s="145">
        <v>0</v>
      </c>
      <c r="J12" s="145">
        <v>0</v>
      </c>
      <c r="K12" s="523">
        <v>0</v>
      </c>
      <c r="L12" s="154">
        <f t="shared" si="0"/>
        <v>0</v>
      </c>
    </row>
    <row r="13" spans="1:12" ht="21" customHeight="1">
      <c r="A13" s="156"/>
      <c r="B13" s="136"/>
      <c r="C13" s="136"/>
      <c r="D13" s="135"/>
      <c r="E13" s="144" t="s">
        <v>27</v>
      </c>
      <c r="F13" s="166"/>
      <c r="G13" s="161">
        <v>0</v>
      </c>
      <c r="H13" s="145">
        <v>0</v>
      </c>
      <c r="I13" s="145">
        <v>0</v>
      </c>
      <c r="J13" s="145">
        <v>0</v>
      </c>
      <c r="K13" s="523">
        <v>0</v>
      </c>
      <c r="L13" s="154">
        <f t="shared" si="0"/>
        <v>0</v>
      </c>
    </row>
    <row r="14" spans="1:12" ht="21" customHeight="1">
      <c r="A14" s="156"/>
      <c r="B14" s="136"/>
      <c r="C14" s="136"/>
      <c r="D14" s="135"/>
      <c r="E14" s="144" t="s">
        <v>28</v>
      </c>
      <c r="F14" s="166"/>
      <c r="G14" s="161">
        <v>0</v>
      </c>
      <c r="H14" s="145">
        <v>0</v>
      </c>
      <c r="I14" s="145">
        <v>0</v>
      </c>
      <c r="J14" s="145">
        <v>0</v>
      </c>
      <c r="K14" s="523">
        <v>0</v>
      </c>
      <c r="L14" s="154">
        <f t="shared" si="0"/>
        <v>0</v>
      </c>
    </row>
    <row r="15" spans="1:12" ht="21" customHeight="1">
      <c r="A15" s="156"/>
      <c r="B15" s="136"/>
      <c r="C15" s="136"/>
      <c r="D15" s="135"/>
      <c r="E15" s="144" t="s">
        <v>29</v>
      </c>
      <c r="F15" s="166"/>
      <c r="G15" s="161">
        <v>0</v>
      </c>
      <c r="H15" s="145">
        <v>0</v>
      </c>
      <c r="I15" s="145"/>
      <c r="J15" s="145"/>
      <c r="K15" s="523">
        <v>0</v>
      </c>
      <c r="L15" s="154"/>
    </row>
    <row r="16" spans="1:12" ht="21" customHeight="1">
      <c r="A16" s="156"/>
      <c r="B16" s="136"/>
      <c r="C16" s="136"/>
      <c r="D16" s="135"/>
      <c r="E16" s="144" t="s">
        <v>30</v>
      </c>
      <c r="F16" s="166"/>
      <c r="G16" s="161">
        <v>0</v>
      </c>
      <c r="H16" s="145">
        <v>0</v>
      </c>
      <c r="I16" s="145">
        <v>0</v>
      </c>
      <c r="J16" s="145">
        <v>0</v>
      </c>
      <c r="K16" s="523">
        <v>0</v>
      </c>
      <c r="L16" s="154">
        <f t="shared" si="0"/>
        <v>0</v>
      </c>
    </row>
    <row r="17" spans="1:12" ht="21" customHeight="1" thickBot="1">
      <c r="A17" s="156"/>
      <c r="B17" s="136"/>
      <c r="C17" s="136"/>
      <c r="D17" s="157"/>
      <c r="E17" s="158" t="s">
        <v>31</v>
      </c>
      <c r="F17" s="167"/>
      <c r="G17" s="162">
        <v>0</v>
      </c>
      <c r="H17" s="159">
        <v>690511</v>
      </c>
      <c r="I17" s="159">
        <v>0</v>
      </c>
      <c r="J17" s="159">
        <v>0</v>
      </c>
      <c r="K17" s="524">
        <v>146543</v>
      </c>
      <c r="L17" s="155">
        <f t="shared" si="0"/>
        <v>837054</v>
      </c>
    </row>
    <row r="18" spans="1:12" ht="21" customHeight="1">
      <c r="A18" s="156"/>
      <c r="B18" s="136"/>
      <c r="C18" s="136"/>
      <c r="D18" s="135" t="s">
        <v>32</v>
      </c>
      <c r="E18" s="137"/>
      <c r="F18" s="165"/>
      <c r="G18" s="115"/>
      <c r="H18" s="116"/>
      <c r="I18" s="116"/>
      <c r="J18" s="116"/>
      <c r="K18" s="525"/>
      <c r="L18" s="118"/>
    </row>
    <row r="19" spans="1:12" ht="21" customHeight="1">
      <c r="A19" s="156"/>
      <c r="B19" s="136"/>
      <c r="C19" s="136"/>
      <c r="D19" s="135"/>
      <c r="E19" s="513" t="s">
        <v>256</v>
      </c>
      <c r="F19" s="166"/>
      <c r="G19" s="160">
        <v>0</v>
      </c>
      <c r="H19" s="143">
        <v>690511</v>
      </c>
      <c r="I19" s="143">
        <v>0</v>
      </c>
      <c r="J19" s="143">
        <v>0</v>
      </c>
      <c r="K19" s="522">
        <v>146543</v>
      </c>
      <c r="L19" s="154">
        <f t="shared" si="0"/>
        <v>837054</v>
      </c>
    </row>
    <row r="20" spans="1:12" ht="21" customHeight="1">
      <c r="A20" s="156"/>
      <c r="B20" s="136"/>
      <c r="C20" s="136"/>
      <c r="D20" s="135"/>
      <c r="E20" s="513" t="s">
        <v>257</v>
      </c>
      <c r="F20" s="166"/>
      <c r="G20" s="160">
        <v>1105871</v>
      </c>
      <c r="H20" s="143">
        <v>0</v>
      </c>
      <c r="I20" s="143">
        <v>0</v>
      </c>
      <c r="J20" s="143">
        <v>0</v>
      </c>
      <c r="K20" s="522">
        <v>0</v>
      </c>
      <c r="L20" s="154">
        <f t="shared" si="0"/>
        <v>1105871</v>
      </c>
    </row>
    <row r="21" spans="1:12" ht="21" customHeight="1">
      <c r="A21" s="156"/>
      <c r="B21" s="136"/>
      <c r="C21" s="136"/>
      <c r="D21" s="135"/>
      <c r="E21" s="513" t="s">
        <v>258</v>
      </c>
      <c r="F21" s="166"/>
      <c r="G21" s="160">
        <v>0</v>
      </c>
      <c r="H21" s="143">
        <v>964889</v>
      </c>
      <c r="I21" s="143">
        <v>0</v>
      </c>
      <c r="J21" s="143">
        <v>0</v>
      </c>
      <c r="K21" s="522">
        <v>0</v>
      </c>
      <c r="L21" s="154">
        <f t="shared" si="0"/>
        <v>964889</v>
      </c>
    </row>
    <row r="22" spans="1:12" ht="21" customHeight="1">
      <c r="A22" s="156"/>
      <c r="B22" s="136"/>
      <c r="C22" s="136"/>
      <c r="D22" s="135"/>
      <c r="E22" s="513" t="s">
        <v>259</v>
      </c>
      <c r="F22" s="166"/>
      <c r="G22" s="160">
        <v>0</v>
      </c>
      <c r="H22" s="143">
        <v>0</v>
      </c>
      <c r="I22" s="143">
        <v>0</v>
      </c>
      <c r="J22" s="143">
        <v>0</v>
      </c>
      <c r="K22" s="522">
        <v>0</v>
      </c>
      <c r="L22" s="154">
        <f t="shared" si="0"/>
        <v>0</v>
      </c>
    </row>
    <row r="23" spans="1:12" ht="21" customHeight="1">
      <c r="A23" s="156"/>
      <c r="B23" s="136"/>
      <c r="C23" s="136"/>
      <c r="D23" s="135"/>
      <c r="E23" s="513" t="s">
        <v>260</v>
      </c>
      <c r="F23" s="166"/>
      <c r="G23" s="160">
        <v>0</v>
      </c>
      <c r="H23" s="143">
        <v>0</v>
      </c>
      <c r="I23" s="143">
        <v>0</v>
      </c>
      <c r="J23" s="143">
        <v>0</v>
      </c>
      <c r="K23" s="522">
        <v>0</v>
      </c>
      <c r="L23" s="154">
        <f t="shared" si="0"/>
        <v>0</v>
      </c>
    </row>
    <row r="24" spans="1:12" ht="21" customHeight="1">
      <c r="A24" s="156"/>
      <c r="B24" s="136"/>
      <c r="C24" s="136"/>
      <c r="D24" s="135"/>
      <c r="E24" s="513" t="s">
        <v>261</v>
      </c>
      <c r="F24" s="166"/>
      <c r="G24" s="160">
        <v>39079</v>
      </c>
      <c r="H24" s="143">
        <v>0</v>
      </c>
      <c r="I24" s="143">
        <v>0</v>
      </c>
      <c r="J24" s="143">
        <v>0</v>
      </c>
      <c r="K24" s="522">
        <v>73482</v>
      </c>
      <c r="L24" s="154">
        <f t="shared" si="0"/>
        <v>112561</v>
      </c>
    </row>
    <row r="25" spans="1:12" ht="21" customHeight="1">
      <c r="A25" s="156"/>
      <c r="B25" s="136"/>
      <c r="C25" s="136"/>
      <c r="D25" s="135"/>
      <c r="E25" s="513" t="s">
        <v>262</v>
      </c>
      <c r="F25" s="166"/>
      <c r="G25" s="160">
        <v>0</v>
      </c>
      <c r="H25" s="143">
        <v>745702</v>
      </c>
      <c r="I25" s="143">
        <v>0</v>
      </c>
      <c r="J25" s="143">
        <v>0</v>
      </c>
      <c r="K25" s="522">
        <v>53365</v>
      </c>
      <c r="L25" s="154">
        <f t="shared" si="0"/>
        <v>799067</v>
      </c>
    </row>
    <row r="26" spans="1:12" ht="21" customHeight="1">
      <c r="A26" s="156"/>
      <c r="B26" s="136"/>
      <c r="C26" s="136"/>
      <c r="D26" s="135"/>
      <c r="E26" s="513" t="s">
        <v>33</v>
      </c>
      <c r="F26" s="166"/>
      <c r="G26" s="160">
        <v>0</v>
      </c>
      <c r="H26" s="143">
        <v>20635</v>
      </c>
      <c r="I26" s="143">
        <v>0</v>
      </c>
      <c r="J26" s="143">
        <v>0</v>
      </c>
      <c r="K26" s="522">
        <v>0</v>
      </c>
      <c r="L26" s="154">
        <f t="shared" si="0"/>
        <v>20635</v>
      </c>
    </row>
    <row r="27" spans="1:12" ht="21" customHeight="1">
      <c r="A27" s="156"/>
      <c r="B27" s="136"/>
      <c r="C27" s="136"/>
      <c r="D27" s="135"/>
      <c r="E27" s="513" t="s">
        <v>34</v>
      </c>
      <c r="F27" s="166"/>
      <c r="G27" s="160">
        <v>0</v>
      </c>
      <c r="H27" s="143">
        <v>0</v>
      </c>
      <c r="I27" s="143">
        <v>0</v>
      </c>
      <c r="J27" s="143">
        <v>0</v>
      </c>
      <c r="K27" s="522">
        <v>0</v>
      </c>
      <c r="L27" s="154">
        <f t="shared" si="0"/>
        <v>0</v>
      </c>
    </row>
    <row r="28" spans="1:12" ht="21" customHeight="1" thickBot="1">
      <c r="A28" s="526"/>
      <c r="B28" s="527"/>
      <c r="C28" s="527"/>
      <c r="D28" s="157"/>
      <c r="E28" s="528" t="s">
        <v>263</v>
      </c>
      <c r="F28" s="167"/>
      <c r="G28" s="162">
        <v>0</v>
      </c>
      <c r="H28" s="159">
        <v>0</v>
      </c>
      <c r="I28" s="159">
        <v>0</v>
      </c>
      <c r="J28" s="159">
        <v>0</v>
      </c>
      <c r="K28" s="524">
        <v>0</v>
      </c>
      <c r="L28" s="154">
        <f t="shared" si="0"/>
        <v>0</v>
      </c>
    </row>
    <row r="29" spans="7:12" ht="21" customHeight="1">
      <c r="G29" s="146">
        <f aca="true" t="shared" si="1" ref="G29:L29">G5-SUM(G7:G17)</f>
        <v>0</v>
      </c>
      <c r="H29" s="146">
        <f t="shared" si="1"/>
        <v>0</v>
      </c>
      <c r="I29" s="146">
        <f t="shared" si="1"/>
        <v>0</v>
      </c>
      <c r="J29" s="146">
        <f t="shared" si="1"/>
        <v>0</v>
      </c>
      <c r="K29" s="146">
        <f t="shared" si="1"/>
        <v>0</v>
      </c>
      <c r="L29" s="146">
        <f t="shared" si="1"/>
        <v>0</v>
      </c>
    </row>
    <row r="30" spans="7:12" ht="21" customHeight="1">
      <c r="G30" s="146">
        <f aca="true" t="shared" si="2" ref="G30:L30">G5-SUM(G19:G28)</f>
        <v>0</v>
      </c>
      <c r="H30" s="146">
        <f t="shared" si="2"/>
        <v>0</v>
      </c>
      <c r="I30" s="146">
        <f t="shared" si="2"/>
        <v>0</v>
      </c>
      <c r="J30" s="146">
        <f t="shared" si="2"/>
        <v>0</v>
      </c>
      <c r="K30" s="146">
        <f t="shared" si="2"/>
        <v>0</v>
      </c>
      <c r="L30" s="146">
        <f t="shared" si="2"/>
        <v>0</v>
      </c>
    </row>
    <row r="31" spans="7:12" ht="21" customHeight="1">
      <c r="G31" s="146"/>
      <c r="H31" s="146">
        <f>+H29-H30</f>
        <v>0</v>
      </c>
      <c r="I31" s="146">
        <f>+I29-I30</f>
        <v>0</v>
      </c>
      <c r="J31" s="146">
        <f>+J29-J30</f>
        <v>0</v>
      </c>
      <c r="K31" s="146">
        <f>+K29-K30</f>
        <v>0</v>
      </c>
      <c r="L31" s="146">
        <f>+L29-L30</f>
        <v>0</v>
      </c>
    </row>
  </sheetData>
  <mergeCells count="1">
    <mergeCell ref="L3:L4"/>
  </mergeCells>
  <printOptions/>
  <pageMargins left="0.75" right="0.75" top="0.61" bottom="1" header="0.512" footer="0.51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view="pageBreakPreview" zoomScaleNormal="75" zoomScaleSheetLayoutView="100" workbookViewId="0" topLeftCell="A1">
      <pane xSplit="4" ySplit="3" topLeftCell="E19" activePane="bottomRight" state="frozen"/>
      <selection pane="topLeft" activeCell="Q69" sqref="Q69"/>
      <selection pane="topRight" activeCell="Q69" sqref="Q69"/>
      <selection pane="bottomLeft" activeCell="Q69" sqref="Q69"/>
      <selection pane="bottomRight" activeCell="E41" sqref="E41"/>
    </sheetView>
  </sheetViews>
  <sheetFormatPr defaultColWidth="9.00390625" defaultRowHeight="13.5"/>
  <cols>
    <col min="1" max="1" width="5.375" style="4" customWidth="1"/>
    <col min="2" max="2" width="8.875" style="4" customWidth="1"/>
    <col min="3" max="3" width="16.125" style="435" customWidth="1"/>
    <col min="4" max="4" width="4.375" style="435" customWidth="1"/>
    <col min="5" max="5" width="9.25390625" style="1" customWidth="1"/>
    <col min="6" max="16" width="9.25390625" style="4" customWidth="1"/>
    <col min="17" max="16384" width="9.00390625" style="4" customWidth="1"/>
  </cols>
  <sheetData>
    <row r="1" ht="16.5" customHeight="1" thickBot="1">
      <c r="A1" s="17" t="s">
        <v>232</v>
      </c>
    </row>
    <row r="2" spans="1:16" ht="16.5" customHeight="1">
      <c r="A2" s="168"/>
      <c r="B2" s="427" t="s">
        <v>115</v>
      </c>
      <c r="C2" s="436"/>
      <c r="D2" s="436"/>
      <c r="E2" s="633" t="s">
        <v>9</v>
      </c>
      <c r="F2" s="634"/>
      <c r="G2" s="633" t="s">
        <v>10</v>
      </c>
      <c r="H2" s="634"/>
      <c r="I2" s="635" t="s">
        <v>11</v>
      </c>
      <c r="J2" s="636"/>
      <c r="K2" s="641" t="s">
        <v>12</v>
      </c>
      <c r="L2" s="641"/>
      <c r="M2" s="635" t="s">
        <v>8</v>
      </c>
      <c r="N2" s="636"/>
      <c r="O2" s="639" t="s">
        <v>117</v>
      </c>
      <c r="P2" s="640"/>
    </row>
    <row r="3" spans="1:16" ht="16.5" customHeight="1">
      <c r="A3" s="169"/>
      <c r="B3" s="428"/>
      <c r="C3" s="437"/>
      <c r="D3" s="437"/>
      <c r="E3" s="631" t="s">
        <v>0</v>
      </c>
      <c r="F3" s="632"/>
      <c r="G3" s="631" t="s">
        <v>1</v>
      </c>
      <c r="H3" s="632"/>
      <c r="I3" s="637" t="s">
        <v>2</v>
      </c>
      <c r="J3" s="638"/>
      <c r="K3" s="642" t="s">
        <v>3</v>
      </c>
      <c r="L3" s="642"/>
      <c r="M3" s="637" t="s">
        <v>7</v>
      </c>
      <c r="N3" s="638"/>
      <c r="O3" s="631"/>
      <c r="P3" s="632"/>
    </row>
    <row r="4" spans="1:16" ht="16.5" customHeight="1">
      <c r="A4" s="169"/>
      <c r="B4" s="428"/>
      <c r="C4" s="437"/>
      <c r="D4" s="437"/>
      <c r="E4" s="177" t="s">
        <v>118</v>
      </c>
      <c r="F4" s="170" t="s">
        <v>119</v>
      </c>
      <c r="G4" s="177" t="s">
        <v>118</v>
      </c>
      <c r="H4" s="170" t="s">
        <v>119</v>
      </c>
      <c r="I4" s="177" t="s">
        <v>118</v>
      </c>
      <c r="J4" s="170" t="s">
        <v>119</v>
      </c>
      <c r="K4" s="185" t="s">
        <v>118</v>
      </c>
      <c r="L4" s="186" t="s">
        <v>119</v>
      </c>
      <c r="M4" s="177" t="s">
        <v>118</v>
      </c>
      <c r="N4" s="170" t="s">
        <v>119</v>
      </c>
      <c r="O4" s="177" t="s">
        <v>118</v>
      </c>
      <c r="P4" s="170" t="s">
        <v>119</v>
      </c>
    </row>
    <row r="5" spans="1:16" ht="16.5" customHeight="1" thickBot="1">
      <c r="A5" s="169" t="s">
        <v>116</v>
      </c>
      <c r="B5" s="431"/>
      <c r="C5" s="446"/>
      <c r="D5" s="447"/>
      <c r="E5" s="178" t="s">
        <v>171</v>
      </c>
      <c r="F5" s="179" t="s">
        <v>120</v>
      </c>
      <c r="G5" s="178" t="s">
        <v>171</v>
      </c>
      <c r="H5" s="179" t="s">
        <v>120</v>
      </c>
      <c r="I5" s="178" t="s">
        <v>171</v>
      </c>
      <c r="J5" s="179" t="s">
        <v>120</v>
      </c>
      <c r="K5" s="182" t="s">
        <v>171</v>
      </c>
      <c r="L5" s="180" t="s">
        <v>120</v>
      </c>
      <c r="M5" s="178" t="s">
        <v>171</v>
      </c>
      <c r="N5" s="179" t="s">
        <v>120</v>
      </c>
      <c r="O5" s="178" t="s">
        <v>171</v>
      </c>
      <c r="P5" s="179" t="s">
        <v>120</v>
      </c>
    </row>
    <row r="6" spans="1:16" ht="16.5" customHeight="1">
      <c r="A6" s="171" t="s">
        <v>121</v>
      </c>
      <c r="B6" s="428"/>
      <c r="C6" s="437"/>
      <c r="D6" s="437"/>
      <c r="E6" s="208"/>
      <c r="F6" s="209"/>
      <c r="G6" s="208"/>
      <c r="H6" s="209"/>
      <c r="I6" s="208"/>
      <c r="J6" s="209"/>
      <c r="K6" s="210"/>
      <c r="L6" s="211"/>
      <c r="M6" s="208"/>
      <c r="N6" s="209"/>
      <c r="O6" s="208"/>
      <c r="P6" s="209"/>
    </row>
    <row r="7" spans="1:16" ht="16.5" customHeight="1">
      <c r="A7" s="169"/>
      <c r="B7" s="432" t="s">
        <v>122</v>
      </c>
      <c r="C7" s="438"/>
      <c r="D7" s="438"/>
      <c r="E7" s="192">
        <v>0</v>
      </c>
      <c r="F7" s="191">
        <f>ROUND(+E7/E$24*100,1)</f>
        <v>0</v>
      </c>
      <c r="G7" s="192">
        <v>0</v>
      </c>
      <c r="H7" s="191">
        <f>ROUND(+G7/G$24*100,1)</f>
        <v>0</v>
      </c>
      <c r="I7" s="192">
        <v>0</v>
      </c>
      <c r="J7" s="191">
        <f>ROUND(+I7/I$24*100,1)</f>
        <v>0</v>
      </c>
      <c r="K7" s="193">
        <v>0</v>
      </c>
      <c r="L7" s="194">
        <f>ROUND(+K7/K$24*100,1)</f>
        <v>0</v>
      </c>
      <c r="M7" s="192">
        <v>0</v>
      </c>
      <c r="N7" s="191">
        <f>ROUND(+M7/M$24*100,1)</f>
        <v>0</v>
      </c>
      <c r="O7" s="192">
        <f aca="true" t="shared" si="0" ref="O7:O13">SUM(E7,G7,I7,K7,M7,)</f>
        <v>0</v>
      </c>
      <c r="P7" s="191">
        <f>ROUND(+O7/O$24*100,1)</f>
        <v>0</v>
      </c>
    </row>
    <row r="8" spans="1:16" ht="16.5" customHeight="1">
      <c r="A8" s="169"/>
      <c r="B8" s="432" t="s">
        <v>123</v>
      </c>
      <c r="C8" s="438"/>
      <c r="D8" s="438"/>
      <c r="E8" s="192">
        <v>0</v>
      </c>
      <c r="F8" s="191">
        <f aca="true" t="shared" si="1" ref="F8:F24">ROUND(+E8/E$24*100,1)</f>
        <v>0</v>
      </c>
      <c r="G8" s="192">
        <v>0</v>
      </c>
      <c r="H8" s="191">
        <f aca="true" t="shared" si="2" ref="H8:H24">ROUND(+G8/G$24*100,1)</f>
        <v>0</v>
      </c>
      <c r="I8" s="192">
        <v>0</v>
      </c>
      <c r="J8" s="191">
        <f aca="true" t="shared" si="3" ref="J8:J24">ROUND(+I8/I$24*100,1)</f>
        <v>0</v>
      </c>
      <c r="K8" s="193">
        <v>0</v>
      </c>
      <c r="L8" s="194">
        <f aca="true" t="shared" si="4" ref="L8:L24">ROUND(+K8/K$24*100,1)</f>
        <v>0</v>
      </c>
      <c r="M8" s="192">
        <v>0</v>
      </c>
      <c r="N8" s="191">
        <f aca="true" t="shared" si="5" ref="N8:N24">ROUND(+M8/M$24*100,1)</f>
        <v>0</v>
      </c>
      <c r="O8" s="192">
        <f t="shared" si="0"/>
        <v>0</v>
      </c>
      <c r="P8" s="191">
        <f aca="true" t="shared" si="6" ref="P8:P24">ROUND(+O8/O$24*100,1)</f>
        <v>0</v>
      </c>
    </row>
    <row r="9" spans="1:16" ht="16.5" customHeight="1">
      <c r="A9" s="169"/>
      <c r="B9" s="432" t="s">
        <v>124</v>
      </c>
      <c r="C9" s="438"/>
      <c r="D9" s="438"/>
      <c r="E9" s="192">
        <v>0</v>
      </c>
      <c r="F9" s="191">
        <f t="shared" si="1"/>
        <v>0</v>
      </c>
      <c r="G9" s="192">
        <v>0</v>
      </c>
      <c r="H9" s="191">
        <f t="shared" si="2"/>
        <v>0</v>
      </c>
      <c r="I9" s="192">
        <v>0</v>
      </c>
      <c r="J9" s="191">
        <f t="shared" si="3"/>
        <v>0</v>
      </c>
      <c r="K9" s="193">
        <v>0</v>
      </c>
      <c r="L9" s="194">
        <f t="shared" si="4"/>
        <v>0</v>
      </c>
      <c r="M9" s="192">
        <v>0</v>
      </c>
      <c r="N9" s="191">
        <f t="shared" si="5"/>
        <v>0</v>
      </c>
      <c r="O9" s="192">
        <f t="shared" si="0"/>
        <v>0</v>
      </c>
      <c r="P9" s="191">
        <f t="shared" si="6"/>
        <v>0</v>
      </c>
    </row>
    <row r="10" spans="1:16" ht="16.5" customHeight="1">
      <c r="A10" s="169"/>
      <c r="B10" s="432" t="s">
        <v>125</v>
      </c>
      <c r="C10" s="438"/>
      <c r="D10" s="438"/>
      <c r="E10" s="192">
        <v>0</v>
      </c>
      <c r="F10" s="191">
        <f t="shared" si="1"/>
        <v>0</v>
      </c>
      <c r="G10" s="192">
        <v>0</v>
      </c>
      <c r="H10" s="191">
        <f t="shared" si="2"/>
        <v>0</v>
      </c>
      <c r="I10" s="192">
        <v>0</v>
      </c>
      <c r="J10" s="191">
        <f t="shared" si="3"/>
        <v>0</v>
      </c>
      <c r="K10" s="193">
        <v>0</v>
      </c>
      <c r="L10" s="194">
        <f t="shared" si="4"/>
        <v>0</v>
      </c>
      <c r="M10" s="192">
        <v>0</v>
      </c>
      <c r="N10" s="191">
        <f t="shared" si="5"/>
        <v>0</v>
      </c>
      <c r="O10" s="192">
        <f t="shared" si="0"/>
        <v>0</v>
      </c>
      <c r="P10" s="191">
        <f t="shared" si="6"/>
        <v>0</v>
      </c>
    </row>
    <row r="11" spans="1:16" ht="16.5" customHeight="1">
      <c r="A11" s="169"/>
      <c r="B11" s="432" t="s">
        <v>126</v>
      </c>
      <c r="C11" s="438"/>
      <c r="D11" s="438"/>
      <c r="E11" s="192">
        <v>0</v>
      </c>
      <c r="F11" s="191">
        <f t="shared" si="1"/>
        <v>0</v>
      </c>
      <c r="G11" s="192">
        <v>0</v>
      </c>
      <c r="H11" s="191">
        <f t="shared" si="2"/>
        <v>0</v>
      </c>
      <c r="I11" s="192">
        <v>0</v>
      </c>
      <c r="J11" s="191">
        <f t="shared" si="3"/>
        <v>0</v>
      </c>
      <c r="K11" s="193">
        <v>0</v>
      </c>
      <c r="L11" s="194">
        <f t="shared" si="4"/>
        <v>0</v>
      </c>
      <c r="M11" s="192">
        <v>0</v>
      </c>
      <c r="N11" s="191">
        <f t="shared" si="5"/>
        <v>0</v>
      </c>
      <c r="O11" s="192">
        <f t="shared" si="0"/>
        <v>0</v>
      </c>
      <c r="P11" s="191">
        <f t="shared" si="6"/>
        <v>0</v>
      </c>
    </row>
    <row r="12" spans="1:16" ht="16.5" customHeight="1">
      <c r="A12" s="173"/>
      <c r="B12" s="433" t="s">
        <v>127</v>
      </c>
      <c r="C12" s="439"/>
      <c r="D12" s="439"/>
      <c r="E12" s="196">
        <v>0</v>
      </c>
      <c r="F12" s="195">
        <f t="shared" si="1"/>
        <v>0</v>
      </c>
      <c r="G12" s="196">
        <v>0</v>
      </c>
      <c r="H12" s="195">
        <f t="shared" si="2"/>
        <v>0</v>
      </c>
      <c r="I12" s="196">
        <v>0</v>
      </c>
      <c r="J12" s="195">
        <f t="shared" si="3"/>
        <v>0</v>
      </c>
      <c r="K12" s="197">
        <v>0</v>
      </c>
      <c r="L12" s="198">
        <f t="shared" si="4"/>
        <v>0</v>
      </c>
      <c r="M12" s="196">
        <v>0</v>
      </c>
      <c r="N12" s="195">
        <f t="shared" si="5"/>
        <v>0</v>
      </c>
      <c r="O12" s="196">
        <f t="shared" si="0"/>
        <v>0</v>
      </c>
      <c r="P12" s="195">
        <f t="shared" si="6"/>
        <v>0</v>
      </c>
    </row>
    <row r="13" spans="1:16" ht="16.5" customHeight="1">
      <c r="A13" s="171" t="s">
        <v>128</v>
      </c>
      <c r="B13" s="429"/>
      <c r="C13" s="440"/>
      <c r="D13" s="440"/>
      <c r="E13" s="207">
        <v>23436</v>
      </c>
      <c r="F13" s="187">
        <f t="shared" si="1"/>
        <v>33.4</v>
      </c>
      <c r="G13" s="188">
        <v>79551</v>
      </c>
      <c r="H13" s="187">
        <f t="shared" si="2"/>
        <v>48.9</v>
      </c>
      <c r="I13" s="188">
        <v>0</v>
      </c>
      <c r="J13" s="187">
        <f t="shared" si="3"/>
        <v>0</v>
      </c>
      <c r="K13" s="189">
        <v>0</v>
      </c>
      <c r="L13" s="190">
        <f t="shared" si="4"/>
        <v>0</v>
      </c>
      <c r="M13" s="188">
        <v>11139</v>
      </c>
      <c r="N13" s="187">
        <f t="shared" si="5"/>
        <v>29.6</v>
      </c>
      <c r="O13" s="188">
        <f t="shared" si="0"/>
        <v>114126</v>
      </c>
      <c r="P13" s="199">
        <f>ROUND(+O13/O$24*100,1)</f>
        <v>40.1</v>
      </c>
    </row>
    <row r="14" spans="1:16" ht="16.5" customHeight="1">
      <c r="A14" s="169"/>
      <c r="B14" s="434" t="s">
        <v>129</v>
      </c>
      <c r="C14" s="441"/>
      <c r="D14" s="441"/>
      <c r="E14" s="202">
        <v>0</v>
      </c>
      <c r="F14" s="203">
        <f t="shared" si="1"/>
        <v>0</v>
      </c>
      <c r="G14" s="202">
        <v>0</v>
      </c>
      <c r="H14" s="203">
        <f t="shared" si="2"/>
        <v>0</v>
      </c>
      <c r="I14" s="202">
        <v>0</v>
      </c>
      <c r="J14" s="203">
        <f t="shared" si="3"/>
        <v>0</v>
      </c>
      <c r="K14" s="204">
        <v>0</v>
      </c>
      <c r="L14" s="205">
        <f t="shared" si="4"/>
        <v>0</v>
      </c>
      <c r="M14" s="202">
        <v>0</v>
      </c>
      <c r="N14" s="203">
        <f t="shared" si="5"/>
        <v>0</v>
      </c>
      <c r="O14" s="202">
        <f aca="true" t="shared" si="7" ref="O14:O24">SUM(E14,G14,I14,K14,M14,)</f>
        <v>0</v>
      </c>
      <c r="P14" s="206">
        <f t="shared" si="6"/>
        <v>0</v>
      </c>
    </row>
    <row r="15" spans="1:16" ht="16.5" customHeight="1">
      <c r="A15" s="169"/>
      <c r="B15" s="432" t="s">
        <v>252</v>
      </c>
      <c r="C15" s="438"/>
      <c r="D15" s="438"/>
      <c r="E15" s="192">
        <v>23436</v>
      </c>
      <c r="F15" s="191">
        <f t="shared" si="1"/>
        <v>33.4</v>
      </c>
      <c r="G15" s="192">
        <v>79551</v>
      </c>
      <c r="H15" s="191">
        <f t="shared" si="2"/>
        <v>48.9</v>
      </c>
      <c r="I15" s="192">
        <v>0</v>
      </c>
      <c r="J15" s="191">
        <f t="shared" si="3"/>
        <v>0</v>
      </c>
      <c r="K15" s="193">
        <v>0</v>
      </c>
      <c r="L15" s="194">
        <f t="shared" si="4"/>
        <v>0</v>
      </c>
      <c r="M15" s="192">
        <v>11139</v>
      </c>
      <c r="N15" s="191">
        <f t="shared" si="5"/>
        <v>29.6</v>
      </c>
      <c r="O15" s="192">
        <f t="shared" si="7"/>
        <v>114126</v>
      </c>
      <c r="P15" s="200">
        <f t="shared" si="6"/>
        <v>40.1</v>
      </c>
    </row>
    <row r="16" spans="1:16" ht="16.5" customHeight="1">
      <c r="A16" s="173"/>
      <c r="B16" s="433" t="s">
        <v>130</v>
      </c>
      <c r="C16" s="439"/>
      <c r="D16" s="439"/>
      <c r="E16" s="196">
        <v>0</v>
      </c>
      <c r="F16" s="195">
        <f t="shared" si="1"/>
        <v>0</v>
      </c>
      <c r="G16" s="196">
        <v>0</v>
      </c>
      <c r="H16" s="195">
        <f t="shared" si="2"/>
        <v>0</v>
      </c>
      <c r="I16" s="196">
        <v>0</v>
      </c>
      <c r="J16" s="195">
        <f t="shared" si="3"/>
        <v>0</v>
      </c>
      <c r="K16" s="197">
        <v>0</v>
      </c>
      <c r="L16" s="198">
        <f t="shared" si="4"/>
        <v>0</v>
      </c>
      <c r="M16" s="196">
        <v>0</v>
      </c>
      <c r="N16" s="195">
        <f t="shared" si="5"/>
        <v>0</v>
      </c>
      <c r="O16" s="196">
        <f t="shared" si="7"/>
        <v>0</v>
      </c>
      <c r="P16" s="201">
        <f t="shared" si="6"/>
        <v>0</v>
      </c>
    </row>
    <row r="17" spans="1:16" ht="16.5" customHeight="1">
      <c r="A17" s="175" t="s">
        <v>131</v>
      </c>
      <c r="B17" s="430"/>
      <c r="C17" s="442"/>
      <c r="D17" s="442"/>
      <c r="E17" s="181">
        <v>0</v>
      </c>
      <c r="F17" s="172">
        <f t="shared" si="1"/>
        <v>0</v>
      </c>
      <c r="G17" s="181">
        <v>339</v>
      </c>
      <c r="H17" s="172">
        <f t="shared" si="2"/>
        <v>0.2</v>
      </c>
      <c r="I17" s="181">
        <v>699</v>
      </c>
      <c r="J17" s="172">
        <f t="shared" si="3"/>
        <v>5.7</v>
      </c>
      <c r="K17" s="176">
        <v>81</v>
      </c>
      <c r="L17" s="18">
        <f t="shared" si="4"/>
        <v>4.9</v>
      </c>
      <c r="M17" s="181">
        <v>4341</v>
      </c>
      <c r="N17" s="172">
        <f t="shared" si="5"/>
        <v>11.6</v>
      </c>
      <c r="O17" s="181">
        <f t="shared" si="7"/>
        <v>5460</v>
      </c>
      <c r="P17" s="174">
        <f t="shared" si="6"/>
        <v>1.9</v>
      </c>
    </row>
    <row r="18" spans="1:16" ht="16.5" customHeight="1">
      <c r="A18" s="175" t="s">
        <v>132</v>
      </c>
      <c r="B18" s="430"/>
      <c r="C18" s="442"/>
      <c r="D18" s="442"/>
      <c r="E18" s="181">
        <v>0</v>
      </c>
      <c r="F18" s="172">
        <f t="shared" si="1"/>
        <v>0</v>
      </c>
      <c r="G18" s="181">
        <v>31</v>
      </c>
      <c r="H18" s="184">
        <f t="shared" si="2"/>
        <v>0</v>
      </c>
      <c r="I18" s="181">
        <v>60</v>
      </c>
      <c r="J18" s="172">
        <f t="shared" si="3"/>
        <v>0.5</v>
      </c>
      <c r="K18" s="176">
        <v>0</v>
      </c>
      <c r="L18" s="18">
        <f t="shared" si="4"/>
        <v>0</v>
      </c>
      <c r="M18" s="181">
        <v>0</v>
      </c>
      <c r="N18" s="172">
        <f t="shared" si="5"/>
        <v>0</v>
      </c>
      <c r="O18" s="181">
        <f t="shared" si="7"/>
        <v>91</v>
      </c>
      <c r="P18" s="174">
        <f t="shared" si="6"/>
        <v>0</v>
      </c>
    </row>
    <row r="19" spans="1:16" ht="16.5" customHeight="1">
      <c r="A19" s="175" t="s">
        <v>133</v>
      </c>
      <c r="B19" s="430"/>
      <c r="C19" s="442"/>
      <c r="D19" s="442"/>
      <c r="E19" s="181">
        <v>0</v>
      </c>
      <c r="F19" s="172">
        <f t="shared" si="1"/>
        <v>0</v>
      </c>
      <c r="G19" s="181">
        <v>210</v>
      </c>
      <c r="H19" s="172">
        <f t="shared" si="2"/>
        <v>0.1</v>
      </c>
      <c r="I19" s="181">
        <v>200</v>
      </c>
      <c r="J19" s="172">
        <f t="shared" si="3"/>
        <v>1.6</v>
      </c>
      <c r="K19" s="176">
        <v>0</v>
      </c>
      <c r="L19" s="18">
        <f t="shared" si="4"/>
        <v>0</v>
      </c>
      <c r="M19" s="181">
        <v>50</v>
      </c>
      <c r="N19" s="172">
        <f t="shared" si="5"/>
        <v>0.1</v>
      </c>
      <c r="O19" s="181">
        <f t="shared" si="7"/>
        <v>460</v>
      </c>
      <c r="P19" s="174">
        <f t="shared" si="6"/>
        <v>0.2</v>
      </c>
    </row>
    <row r="20" spans="1:16" ht="16.5" customHeight="1">
      <c r="A20" s="175" t="s">
        <v>134</v>
      </c>
      <c r="B20" s="430"/>
      <c r="C20" s="442"/>
      <c r="D20" s="442"/>
      <c r="E20" s="181">
        <v>27259</v>
      </c>
      <c r="F20" s="172">
        <f t="shared" si="1"/>
        <v>38.8</v>
      </c>
      <c r="G20" s="181">
        <v>64788</v>
      </c>
      <c r="H20" s="172">
        <f t="shared" si="2"/>
        <v>39.8</v>
      </c>
      <c r="I20" s="181">
        <v>2302</v>
      </c>
      <c r="J20" s="172">
        <f t="shared" si="3"/>
        <v>18.9</v>
      </c>
      <c r="K20" s="176">
        <v>30</v>
      </c>
      <c r="L20" s="18">
        <f t="shared" si="4"/>
        <v>1.8</v>
      </c>
      <c r="M20" s="181">
        <v>8382</v>
      </c>
      <c r="N20" s="172">
        <f t="shared" si="5"/>
        <v>22.3</v>
      </c>
      <c r="O20" s="181">
        <f t="shared" si="7"/>
        <v>102761</v>
      </c>
      <c r="P20" s="174">
        <f t="shared" si="6"/>
        <v>36.1</v>
      </c>
    </row>
    <row r="21" spans="1:16" ht="16.5" customHeight="1">
      <c r="A21" s="175" t="s">
        <v>135</v>
      </c>
      <c r="B21" s="430"/>
      <c r="C21" s="442"/>
      <c r="D21" s="442"/>
      <c r="E21" s="181">
        <v>19479</v>
      </c>
      <c r="F21" s="172">
        <f t="shared" si="1"/>
        <v>27.8</v>
      </c>
      <c r="G21" s="181">
        <v>17815</v>
      </c>
      <c r="H21" s="172">
        <f t="shared" si="2"/>
        <v>10.9</v>
      </c>
      <c r="I21" s="181">
        <v>8913</v>
      </c>
      <c r="J21" s="172">
        <f t="shared" si="3"/>
        <v>73.2</v>
      </c>
      <c r="K21" s="176">
        <v>1554</v>
      </c>
      <c r="L21" s="18">
        <f t="shared" si="4"/>
        <v>93.3</v>
      </c>
      <c r="M21" s="181">
        <v>13662</v>
      </c>
      <c r="N21" s="172">
        <f t="shared" si="5"/>
        <v>36.4</v>
      </c>
      <c r="O21" s="181">
        <f t="shared" si="7"/>
        <v>61423</v>
      </c>
      <c r="P21" s="174">
        <f t="shared" si="6"/>
        <v>21.6</v>
      </c>
    </row>
    <row r="22" spans="1:16" ht="16.5" customHeight="1">
      <c r="A22" s="175" t="s">
        <v>136</v>
      </c>
      <c r="B22" s="430"/>
      <c r="C22" s="442"/>
      <c r="D22" s="442"/>
      <c r="E22" s="183">
        <v>0</v>
      </c>
      <c r="F22" s="172">
        <f t="shared" si="1"/>
        <v>0</v>
      </c>
      <c r="G22" s="181">
        <v>0</v>
      </c>
      <c r="H22" s="172">
        <f t="shared" si="2"/>
        <v>0</v>
      </c>
      <c r="I22" s="181">
        <v>0</v>
      </c>
      <c r="J22" s="172">
        <f t="shared" si="3"/>
        <v>0</v>
      </c>
      <c r="K22" s="176">
        <v>0</v>
      </c>
      <c r="L22" s="18">
        <f t="shared" si="4"/>
        <v>0</v>
      </c>
      <c r="M22" s="181">
        <v>0</v>
      </c>
      <c r="N22" s="172">
        <f t="shared" si="5"/>
        <v>0</v>
      </c>
      <c r="O22" s="181">
        <f t="shared" si="7"/>
        <v>0</v>
      </c>
      <c r="P22" s="172">
        <f t="shared" si="6"/>
        <v>0</v>
      </c>
    </row>
    <row r="23" spans="1:16" ht="16.5" customHeight="1">
      <c r="A23" s="175" t="s">
        <v>137</v>
      </c>
      <c r="B23" s="430"/>
      <c r="C23" s="442"/>
      <c r="D23" s="442"/>
      <c r="E23" s="181">
        <v>0</v>
      </c>
      <c r="F23" s="172">
        <f t="shared" si="1"/>
        <v>0</v>
      </c>
      <c r="G23" s="181">
        <v>0</v>
      </c>
      <c r="H23" s="172">
        <f t="shared" si="2"/>
        <v>0</v>
      </c>
      <c r="I23" s="181">
        <v>0</v>
      </c>
      <c r="J23" s="172">
        <f t="shared" si="3"/>
        <v>0</v>
      </c>
      <c r="K23" s="176">
        <v>0</v>
      </c>
      <c r="L23" s="18">
        <f t="shared" si="4"/>
        <v>0</v>
      </c>
      <c r="M23" s="181">
        <v>0</v>
      </c>
      <c r="N23" s="172">
        <f t="shared" si="5"/>
        <v>0</v>
      </c>
      <c r="O23" s="181">
        <f t="shared" si="7"/>
        <v>0</v>
      </c>
      <c r="P23" s="172">
        <f t="shared" si="6"/>
        <v>0</v>
      </c>
    </row>
    <row r="24" spans="1:16" ht="16.5" customHeight="1" thickBot="1">
      <c r="A24" s="459" t="s">
        <v>138</v>
      </c>
      <c r="B24" s="460"/>
      <c r="C24" s="461"/>
      <c r="D24" s="461"/>
      <c r="E24" s="462">
        <v>70174</v>
      </c>
      <c r="F24" s="463">
        <f t="shared" si="1"/>
        <v>100</v>
      </c>
      <c r="G24" s="462">
        <v>162734</v>
      </c>
      <c r="H24" s="463">
        <f t="shared" si="2"/>
        <v>100</v>
      </c>
      <c r="I24" s="462">
        <v>12174</v>
      </c>
      <c r="J24" s="463">
        <f t="shared" si="3"/>
        <v>100</v>
      </c>
      <c r="K24" s="464">
        <v>1665</v>
      </c>
      <c r="L24" s="465">
        <f t="shared" si="4"/>
        <v>100</v>
      </c>
      <c r="M24" s="462">
        <v>37574</v>
      </c>
      <c r="N24" s="463">
        <f t="shared" si="5"/>
        <v>100</v>
      </c>
      <c r="O24" s="462">
        <f t="shared" si="7"/>
        <v>284321</v>
      </c>
      <c r="P24" s="463">
        <f t="shared" si="6"/>
        <v>100</v>
      </c>
    </row>
    <row r="25" spans="1:16" s="444" customFormat="1" ht="12" customHeight="1" thickTop="1">
      <c r="A25" s="456" t="s">
        <v>233</v>
      </c>
      <c r="B25" s="457"/>
      <c r="C25" s="458" t="s">
        <v>236</v>
      </c>
      <c r="D25" s="649" t="s">
        <v>243</v>
      </c>
      <c r="E25" s="651">
        <f>ROUND('２６表（第２表）'!G6/'２６表（第２表）'!G17*100,1)</f>
        <v>172.7</v>
      </c>
      <c r="F25" s="652"/>
      <c r="G25" s="659">
        <f>ROUND('２６表（第２表）'!H6/'２６表（第２表）'!H17*100,1)</f>
        <v>231</v>
      </c>
      <c r="H25" s="660"/>
      <c r="I25" s="659">
        <f>ROUND('２６表（第２表）'!I6/'２６表（第２表）'!I17*100,1)</f>
        <v>157.3</v>
      </c>
      <c r="J25" s="660"/>
      <c r="K25" s="663">
        <f>ROUND('２６表（第２表）'!J6/'２６表（第２表）'!J17*100,1)</f>
        <v>100.1</v>
      </c>
      <c r="L25" s="664"/>
      <c r="M25" s="663">
        <f>ROUND('２６表（第２表）'!K6/'２６表（第２表）'!K17*100,1)</f>
        <v>107.6</v>
      </c>
      <c r="N25" s="664"/>
      <c r="O25" s="663">
        <f>ROUND('２６表（第２表）'!L6/'２６表（第２表）'!L17*100,1)</f>
        <v>196.4</v>
      </c>
      <c r="P25" s="664"/>
    </row>
    <row r="26" spans="1:16" s="444" customFormat="1" ht="12" customHeight="1">
      <c r="A26" s="451"/>
      <c r="B26" s="454" t="s">
        <v>244</v>
      </c>
      <c r="C26" s="443" t="s">
        <v>237</v>
      </c>
      <c r="D26" s="650"/>
      <c r="E26" s="653"/>
      <c r="F26" s="654"/>
      <c r="G26" s="661"/>
      <c r="H26" s="662"/>
      <c r="I26" s="661"/>
      <c r="J26" s="662"/>
      <c r="K26" s="665"/>
      <c r="L26" s="666"/>
      <c r="M26" s="665"/>
      <c r="N26" s="666"/>
      <c r="O26" s="665"/>
      <c r="P26" s="666"/>
    </row>
    <row r="27" spans="1:16" s="444" customFormat="1" ht="12" customHeight="1">
      <c r="A27" s="449" t="s">
        <v>234</v>
      </c>
      <c r="B27" s="455"/>
      <c r="C27" s="445" t="s">
        <v>242</v>
      </c>
      <c r="D27" s="643" t="s">
        <v>243</v>
      </c>
      <c r="E27" s="655">
        <f>'２６表（第２表）'!G6/('２６表（第２表）'!G17+'２６表（第２表）'!G58)*100</f>
        <v>64.67141286597146</v>
      </c>
      <c r="F27" s="656"/>
      <c r="G27" s="655">
        <f>'２６表（第２表）'!H6/('２６表（第２表）'!H17+'２６表（第２表）'!H58)*100</f>
        <v>100.00106418923413</v>
      </c>
      <c r="H27" s="656"/>
      <c r="I27" s="655">
        <f>'２６表（第２表）'!I6/('２６表（第２表）'!I17+'２６表（第２表）'!I58)*100</f>
        <v>157.34351897486448</v>
      </c>
      <c r="J27" s="656"/>
      <c r="K27" s="655">
        <f>'２６表（第２表）'!J6/('２６表（第２表）'!J17+'２６表（第２表）'!J58)*100</f>
        <v>100.06006006006005</v>
      </c>
      <c r="L27" s="656"/>
      <c r="M27" s="655">
        <f>'２６表（第２表）'!K6/('２６表（第２表）'!K17+'２６表（第２表）'!K58)*100</f>
        <v>24.762044761309767</v>
      </c>
      <c r="N27" s="656"/>
      <c r="O27" s="655">
        <f>'２６表（第２表）'!L6/('２６表（第２表）'!L17+'２６表（第２表）'!L58)*100</f>
        <v>75.41047820237831</v>
      </c>
      <c r="P27" s="656"/>
    </row>
    <row r="28" spans="1:16" s="444" customFormat="1" ht="12" customHeight="1">
      <c r="A28" s="451"/>
      <c r="B28" s="454" t="s">
        <v>244</v>
      </c>
      <c r="C28" s="443" t="s">
        <v>240</v>
      </c>
      <c r="D28" s="650"/>
      <c r="E28" s="657"/>
      <c r="F28" s="658"/>
      <c r="G28" s="657"/>
      <c r="H28" s="658"/>
      <c r="I28" s="657"/>
      <c r="J28" s="658"/>
      <c r="K28" s="657"/>
      <c r="L28" s="658"/>
      <c r="M28" s="657"/>
      <c r="N28" s="658"/>
      <c r="O28" s="657"/>
      <c r="P28" s="658"/>
    </row>
    <row r="29" spans="1:16" s="444" customFormat="1" ht="12" customHeight="1">
      <c r="A29" s="449" t="s">
        <v>235</v>
      </c>
      <c r="B29" s="455"/>
      <c r="C29" s="445" t="s">
        <v>238</v>
      </c>
      <c r="D29" s="643" t="s">
        <v>243</v>
      </c>
      <c r="E29" s="655">
        <f>('２６表（第２表）'!G7-'２６表（第２表）'!G10)/('２６表（第２表）'!G18-'２６表（第２表）'!G20)*100</f>
        <v>227.0528932147088</v>
      </c>
      <c r="F29" s="656"/>
      <c r="G29" s="655">
        <f>('２６表（第２表）'!H7-'２６表（第２表）'!H10)/('２６表（第２表）'!H18-'２６表（第２表）'!H20)*100</f>
        <v>277.33763603820177</v>
      </c>
      <c r="H29" s="656"/>
      <c r="I29" s="655">
        <f>('２６表（第２表）'!I7-'２６表（第２表）'!I10)/('２６表（第２表）'!I18-'２６表（第２表）'!I20)*100</f>
        <v>157.34351897486448</v>
      </c>
      <c r="J29" s="656"/>
      <c r="K29" s="655">
        <f>('２６表（第２表）'!J7-'２６表（第２表）'!J10)/('２６表（第２表）'!J18-'２６表（第２表）'!J20)*100</f>
        <v>1500.900900900901</v>
      </c>
      <c r="L29" s="656"/>
      <c r="M29" s="655">
        <f>('２６表（第２表）'!K7-'２６表（第２表）'!K10)/('２６表（第２表）'!K18-'２６表（第２表）'!K20)*100</f>
        <v>92.0892651019623</v>
      </c>
      <c r="N29" s="656"/>
      <c r="O29" s="655">
        <f>('２６表（第２表）'!L7-'２６表（第２表）'!L10)/('２６表（第２表）'!L18-'２６表（第２表）'!L20)*100</f>
        <v>224.73379153073827</v>
      </c>
      <c r="P29" s="656"/>
    </row>
    <row r="30" spans="1:16" s="444" customFormat="1" ht="12" customHeight="1">
      <c r="A30" s="451"/>
      <c r="B30" s="454" t="s">
        <v>244</v>
      </c>
      <c r="C30" s="443" t="s">
        <v>239</v>
      </c>
      <c r="D30" s="650"/>
      <c r="E30" s="657"/>
      <c r="F30" s="658"/>
      <c r="G30" s="657"/>
      <c r="H30" s="658"/>
      <c r="I30" s="657"/>
      <c r="J30" s="658"/>
      <c r="K30" s="657"/>
      <c r="L30" s="658"/>
      <c r="M30" s="657"/>
      <c r="N30" s="658"/>
      <c r="O30" s="657"/>
      <c r="P30" s="658"/>
    </row>
    <row r="31" spans="1:16" s="444" customFormat="1" ht="12" customHeight="1">
      <c r="A31" s="449" t="s">
        <v>250</v>
      </c>
      <c r="B31" s="450"/>
      <c r="C31" s="445" t="s">
        <v>241</v>
      </c>
      <c r="D31" s="643" t="s">
        <v>243</v>
      </c>
      <c r="E31" s="645">
        <f>'２６表（第２表）'!G19/('２６表（第２表）'!G7)*100</f>
        <v>0</v>
      </c>
      <c r="F31" s="646"/>
      <c r="G31" s="645">
        <f>'２６表（第２表）'!H19/('２６表（第２表）'!H7)*100</f>
        <v>0</v>
      </c>
      <c r="H31" s="646"/>
      <c r="I31" s="645">
        <f>'２６表（第２表）'!I19/('２６表（第２表）'!I7)*100</f>
        <v>0</v>
      </c>
      <c r="J31" s="646"/>
      <c r="K31" s="645">
        <f>'２６表（第２表）'!J19/('２６表（第２表）'!J7)*100</f>
        <v>0</v>
      </c>
      <c r="L31" s="646"/>
      <c r="M31" s="645">
        <f>'２６表（第２表）'!K19/('２６表（第２表）'!K7)*100</f>
        <v>0</v>
      </c>
      <c r="N31" s="646"/>
      <c r="O31" s="645">
        <f>'２６表（第２表）'!L19/('２６表（第２表）'!L7)*100</f>
        <v>0</v>
      </c>
      <c r="P31" s="646"/>
    </row>
    <row r="32" spans="1:16" s="444" customFormat="1" ht="12" customHeight="1" thickBot="1">
      <c r="A32" s="452" t="s">
        <v>245</v>
      </c>
      <c r="B32" s="453"/>
      <c r="C32" s="448" t="s">
        <v>246</v>
      </c>
      <c r="D32" s="644"/>
      <c r="E32" s="647"/>
      <c r="F32" s="648"/>
      <c r="G32" s="647"/>
      <c r="H32" s="648"/>
      <c r="I32" s="647"/>
      <c r="J32" s="648"/>
      <c r="K32" s="647"/>
      <c r="L32" s="648"/>
      <c r="M32" s="647"/>
      <c r="N32" s="648"/>
      <c r="O32" s="647"/>
      <c r="P32" s="648"/>
    </row>
  </sheetData>
  <mergeCells count="39">
    <mergeCell ref="O31:P32"/>
    <mergeCell ref="O29:P30"/>
    <mergeCell ref="M31:N32"/>
    <mergeCell ref="M29:N30"/>
    <mergeCell ref="I25:J26"/>
    <mergeCell ref="I27:J28"/>
    <mergeCell ref="K29:L30"/>
    <mergeCell ref="O25:P26"/>
    <mergeCell ref="O27:P28"/>
    <mergeCell ref="M25:N26"/>
    <mergeCell ref="M27:N28"/>
    <mergeCell ref="K25:L26"/>
    <mergeCell ref="K27:L28"/>
    <mergeCell ref="K31:L32"/>
    <mergeCell ref="G31:H32"/>
    <mergeCell ref="E25:F26"/>
    <mergeCell ref="E29:F30"/>
    <mergeCell ref="E27:F28"/>
    <mergeCell ref="G25:H26"/>
    <mergeCell ref="G27:H28"/>
    <mergeCell ref="G29:H30"/>
    <mergeCell ref="I31:J32"/>
    <mergeCell ref="I29:J30"/>
    <mergeCell ref="D31:D32"/>
    <mergeCell ref="E31:F32"/>
    <mergeCell ref="D25:D26"/>
    <mergeCell ref="D27:D28"/>
    <mergeCell ref="D29:D30"/>
    <mergeCell ref="I2:J2"/>
    <mergeCell ref="I3:J3"/>
    <mergeCell ref="O2:P3"/>
    <mergeCell ref="M2:N2"/>
    <mergeCell ref="M3:N3"/>
    <mergeCell ref="K2:L2"/>
    <mergeCell ref="K3:L3"/>
    <mergeCell ref="G3:H3"/>
    <mergeCell ref="E2:F2"/>
    <mergeCell ref="E3:F3"/>
    <mergeCell ref="G2:H2"/>
  </mergeCells>
  <conditionalFormatting sqref="K31 E31 M31 O31 E33:P65536 G31 I31 H1:P1 G1:G2 P4:P17 H4:H17 C29:C32 H19:H24 K25 P19:P24 F2:F24 E1:E25 E29 E27 I4:O24 M25 O25 I25 G4:G25 G29 I29 K29 M29 O29 G27 I27 K27 M27 O27">
    <cfRule type="cellIs" priority="1" dxfId="0" operator="equal" stopIfTrue="1">
      <formula>0</formula>
    </cfRule>
  </conditionalFormatting>
  <printOptions horizontalCentered="1"/>
  <pageMargins left="0.7874015748031497" right="0.66" top="0.55" bottom="0.984251968503937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2009-02-16T01:02:12Z</cp:lastPrinted>
  <dcterms:created xsi:type="dcterms:W3CDTF">1999-07-27T06:18:02Z</dcterms:created>
  <dcterms:modified xsi:type="dcterms:W3CDTF">2010-03-24T05:23:04Z</dcterms:modified>
  <cp:category/>
  <cp:version/>
  <cp:contentType/>
  <cp:contentStatus/>
</cp:coreProperties>
</file>