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270" windowWidth="11970" windowHeight="3330" activeTab="3"/>
  </bookViews>
  <sheets>
    <sheet name="第1表（18表）" sheetId="1" r:id="rId1"/>
    <sheet name="第2表（2表）" sheetId="2" r:id="rId2"/>
    <sheet name="第3表（24表）" sheetId="3" r:id="rId3"/>
    <sheet name="第4表（21表）" sheetId="4" r:id="rId4"/>
  </sheets>
  <definedNames>
    <definedName name="_xlnm.Print_Area" localSheetId="0">'第1表（18表）'!$A$1:$V$87</definedName>
    <definedName name="_xlnm.Print_Area" localSheetId="1">'第2表（2表）'!$A$2:$X$95</definedName>
    <definedName name="_xlnm.Print_Area" localSheetId="2">'第3表（24表）'!$A$2:$V$28</definedName>
    <definedName name="_xlnm.Print_Area" localSheetId="3">'第4表（21表）'!$A$1:$AN$34</definedName>
    <definedName name="_xlnm.Print_Titles" localSheetId="0">'第1表（18表）'!$A:$D,'第1表（18表）'!$4:$5</definedName>
    <definedName name="_xlnm.Print_Titles" localSheetId="1">'第2表（2表）'!$A:$F,'第2表（2表）'!$2:$4</definedName>
    <definedName name="_xlnm.Print_Titles" localSheetId="2">'第3表（24表）'!$A:$D,'第3表（24表）'!$1:$4</definedName>
    <definedName name="_xlnm.Print_Titles" localSheetId="3">'第4表（21表）'!$A:$D</definedName>
  </definedNames>
  <calcPr fullCalcOnLoad="1"/>
</workbook>
</file>

<file path=xl/sharedStrings.xml><?xml version="1.0" encoding="utf-8"?>
<sst xmlns="http://schemas.openxmlformats.org/spreadsheetml/2006/main" count="480" uniqueCount="296">
  <si>
    <t>結城市</t>
  </si>
  <si>
    <t>ひたちなか市</t>
  </si>
  <si>
    <t>阿見町</t>
  </si>
  <si>
    <t>水戸市</t>
  </si>
  <si>
    <t>082015</t>
  </si>
  <si>
    <t>082074</t>
  </si>
  <si>
    <t>下妻市</t>
  </si>
  <si>
    <t>082104</t>
  </si>
  <si>
    <t>082210</t>
  </si>
  <si>
    <t>鹿嶋市</t>
  </si>
  <si>
    <t>082228</t>
  </si>
  <si>
    <t>084433</t>
  </si>
  <si>
    <t>085219</t>
  </si>
  <si>
    <t>八千代町</t>
  </si>
  <si>
    <t>県　　計</t>
  </si>
  <si>
    <t>１．事業開始年月日</t>
  </si>
  <si>
    <t>うち保留地面積（㎡）</t>
  </si>
  <si>
    <t>（２）総面積（㎡）</t>
  </si>
  <si>
    <t>（３）㎡当たり造成単価（円）</t>
  </si>
  <si>
    <t>（４）完成分</t>
  </si>
  <si>
    <t>事業費（千円）</t>
  </si>
  <si>
    <t>面積（㎡）</t>
  </si>
  <si>
    <t>うち当年度完成分</t>
  </si>
  <si>
    <t>（５）翌年度以降分</t>
  </si>
  <si>
    <t>３．職員数（人）</t>
  </si>
  <si>
    <t>（２）資本勘定所属職員</t>
  </si>
  <si>
    <t>計</t>
  </si>
  <si>
    <t>（２）総面積（㎡）</t>
  </si>
  <si>
    <t>（３）㎡当たり造成予定単価（円）</t>
  </si>
  <si>
    <t>（４）売却予定面積（㎡）</t>
  </si>
  <si>
    <t>（５）㎡当たり造成予定単価（円）</t>
  </si>
  <si>
    <t>３．造成地処分状況</t>
  </si>
  <si>
    <t>（１）当年度状況</t>
  </si>
  <si>
    <t>（ア）売却面積（㎡）</t>
  </si>
  <si>
    <t>（イ）売却代金（千円）</t>
  </si>
  <si>
    <t>（ウ）㎡当たり売却単価（円）</t>
  </si>
  <si>
    <t>（エ）代金収納方法</t>
  </si>
  <si>
    <t>（２）完成地の内訳</t>
  </si>
  <si>
    <t>非売却分（㎡）</t>
  </si>
  <si>
    <t>売却済分（㎡）</t>
  </si>
  <si>
    <t>未売却分（㎡）</t>
  </si>
  <si>
    <t>４．職員数（人）</t>
  </si>
  <si>
    <t>（６）完成分</t>
  </si>
  <si>
    <t>（７）翌年度以降分</t>
  </si>
  <si>
    <t>（イ）受託工事収益</t>
  </si>
  <si>
    <t>（ウ）その他</t>
  </si>
  <si>
    <t>（ア）国庫補助金</t>
  </si>
  <si>
    <t>（イ）都道府県補助金</t>
  </si>
  <si>
    <t>（ウ）他会計繰入金</t>
  </si>
  <si>
    <t>（エ）その他</t>
  </si>
  <si>
    <t>（ア）職員給与費</t>
  </si>
  <si>
    <t>（イ）受託工事費</t>
  </si>
  <si>
    <t>（ア）支払利息</t>
  </si>
  <si>
    <t>ⅰ　地方債利息</t>
  </si>
  <si>
    <t>ⅱ　一時借入金利息</t>
  </si>
  <si>
    <t>（イ）その他</t>
  </si>
  <si>
    <t>ア　地方債</t>
  </si>
  <si>
    <t>イ　他会計出資金</t>
  </si>
  <si>
    <t>ウ　他会計補助金</t>
  </si>
  <si>
    <t>エ　他会計借入金</t>
  </si>
  <si>
    <t>オ　固定資産売却代金</t>
  </si>
  <si>
    <t>カ　国庫補助金</t>
  </si>
  <si>
    <t>キ　都道府県補助金</t>
  </si>
  <si>
    <t>ク　工事負担金</t>
  </si>
  <si>
    <t>ケ　その他</t>
  </si>
  <si>
    <t>ア　建設改良費</t>
  </si>
  <si>
    <t>うち</t>
  </si>
  <si>
    <t>建設利息</t>
  </si>
  <si>
    <t>アの内訳</t>
  </si>
  <si>
    <t>補助対象事業費</t>
  </si>
  <si>
    <t>上記に対する財源としての地方債</t>
  </si>
  <si>
    <t>単独事業費</t>
  </si>
  <si>
    <t>上記に対する財源としての地方債</t>
  </si>
  <si>
    <t>アの財源内訳</t>
  </si>
  <si>
    <t>地方債</t>
  </si>
  <si>
    <t>政府資金</t>
  </si>
  <si>
    <t>その他</t>
  </si>
  <si>
    <t>都道府県補助金</t>
  </si>
  <si>
    <t>工事負担金</t>
  </si>
  <si>
    <t>他会計繰入金</t>
  </si>
  <si>
    <t>その他</t>
  </si>
  <si>
    <t>うち</t>
  </si>
  <si>
    <t>政府資金に係る繰上償還金分</t>
  </si>
  <si>
    <t>その他資金に係る繰上償還金分</t>
  </si>
  <si>
    <t>ウ　他会計長期借入金返還金</t>
  </si>
  <si>
    <t>エ　他会計への繰出金</t>
  </si>
  <si>
    <t>オ　その他</t>
  </si>
  <si>
    <t>うち地方債</t>
  </si>
  <si>
    <t>８．未収入特定財源</t>
  </si>
  <si>
    <t>内訳</t>
  </si>
  <si>
    <t>国庫（県）支出金</t>
  </si>
  <si>
    <t>地方債</t>
  </si>
  <si>
    <t>その他</t>
  </si>
  <si>
    <t>１０．実質収支　（Ｐ）―（Ｑ）</t>
  </si>
  <si>
    <t>黒字</t>
  </si>
  <si>
    <t>Ⅰ　土地区画整理法に基づく造成</t>
  </si>
  <si>
    <t>Ⅱ　内陸工業用地等・住宅用地造成</t>
  </si>
  <si>
    <t>Ⅲ　市街地再開発事業</t>
  </si>
  <si>
    <t>団体名</t>
  </si>
  <si>
    <t>項　　目</t>
  </si>
  <si>
    <t>1.収益的収支</t>
  </si>
  <si>
    <t>（１）総収益　（Ｂ）＋（Ｃ）　                  　（Ａ）</t>
  </si>
  <si>
    <t>ア営業収益                          　　（Ｂ）</t>
  </si>
  <si>
    <t>（ア）料金収入</t>
  </si>
  <si>
    <t>イ営業外収益                           （Ｃ）</t>
  </si>
  <si>
    <t>（２）総費用　（Ｅ）＋（Ｆ）　                   　（Ｄ）</t>
  </si>
  <si>
    <t>ア営業費用　                          　（Ｅ）</t>
  </si>
  <si>
    <t>イ営業外費用　　                       （Ｆ）</t>
  </si>
  <si>
    <t>（３）収支差引（Ａ）―（Ｄ）                 　　（Ｇ）</t>
  </si>
  <si>
    <t>２．資本的収支</t>
  </si>
  <si>
    <t>（１）資本的収入　　                            （Ｈ）</t>
  </si>
  <si>
    <t>（２）資本的支出　                             　（Ｉ）</t>
  </si>
  <si>
    <t>国庫補助金</t>
  </si>
  <si>
    <t>イ　地方債償還金　　                  (J)</t>
  </si>
  <si>
    <t>（３）収支差引（Ｈ）―（Ｉ）　                  　（Ｋ）</t>
  </si>
  <si>
    <t>３.収支再差引（Ｇ）＋（Ｋ）　　                     　（Ｌ）</t>
  </si>
  <si>
    <t>４．積立金　　　　　                       　　　　　　（Ｍ）</t>
  </si>
  <si>
    <t>５.前年度からの繰越金　                         　（Ｎ）</t>
  </si>
  <si>
    <t>６．前年度繰上充用金　　                          （Ｏ）</t>
  </si>
  <si>
    <t>７．形式収支(L)-(M)+(N)-(O)+(X)+(Y)　　　　　 （Ｐ）</t>
  </si>
  <si>
    <t>９．翌年度に繰越すべき財源                      （Ｑ）</t>
  </si>
  <si>
    <t>赤字（△）</t>
  </si>
  <si>
    <t>083411</t>
  </si>
  <si>
    <t>東海村</t>
  </si>
  <si>
    <t>（単位：千円）</t>
  </si>
  <si>
    <t>（１）総事業費（千円）</t>
  </si>
  <si>
    <t>（１）損益勘定所属職員</t>
  </si>
  <si>
    <t>（１）損益勘定所属職員</t>
  </si>
  <si>
    <t>職員給与費</t>
  </si>
  <si>
    <t>082244</t>
  </si>
  <si>
    <t>守谷市</t>
  </si>
  <si>
    <t>083020</t>
  </si>
  <si>
    <t>茨城町</t>
  </si>
  <si>
    <t>常陸太田市</t>
  </si>
  <si>
    <t>082121</t>
  </si>
  <si>
    <t>取手市</t>
  </si>
  <si>
    <t>082171</t>
  </si>
  <si>
    <t>常陸大宮市</t>
  </si>
  <si>
    <t>筑西市</t>
  </si>
  <si>
    <t>082252</t>
  </si>
  <si>
    <t>082279</t>
  </si>
  <si>
    <t>S47.11.9</t>
  </si>
  <si>
    <t>２．土地造成状況</t>
  </si>
  <si>
    <t>八千代町</t>
  </si>
  <si>
    <t>　　　　　　　　団　体　名</t>
  </si>
  <si>
    <t>項　　　　目</t>
  </si>
  <si>
    <t>県　計</t>
  </si>
  <si>
    <t>費用内訳</t>
  </si>
  <si>
    <t>構成比</t>
  </si>
  <si>
    <t>（％）</t>
  </si>
  <si>
    <t>１．職員給与費</t>
  </si>
  <si>
    <t>（１）基本給</t>
  </si>
  <si>
    <t>（２）手当</t>
  </si>
  <si>
    <t>（３）賃金</t>
  </si>
  <si>
    <t>（４）退職給与金</t>
  </si>
  <si>
    <t>（５）法定福利費</t>
  </si>
  <si>
    <t>（６）計</t>
  </si>
  <si>
    <t>２．支払利息</t>
  </si>
  <si>
    <t>（１）一時借入金利息</t>
  </si>
  <si>
    <t>（２）企業債利息</t>
  </si>
  <si>
    <t>（３）その他借入金利息</t>
  </si>
  <si>
    <t>３．光熱水費</t>
  </si>
  <si>
    <t>４．通信運搬費</t>
  </si>
  <si>
    <t>５．修繕費</t>
  </si>
  <si>
    <t>６．委託料</t>
  </si>
  <si>
    <t>７．その他</t>
  </si>
  <si>
    <t>８．受託工事費</t>
  </si>
  <si>
    <t>９．附帯事業費</t>
  </si>
  <si>
    <t>１０．費用合計</t>
  </si>
  <si>
    <t>繰出基準に基づく繰入金</t>
  </si>
  <si>
    <t>繰出基準以外の繰入金</t>
  </si>
  <si>
    <t>基準額</t>
  </si>
  <si>
    <t>実繰入額</t>
  </si>
  <si>
    <t>基準額</t>
  </si>
  <si>
    <t>実繰入額</t>
  </si>
  <si>
    <t>082171</t>
  </si>
  <si>
    <t>082210</t>
  </si>
  <si>
    <t>082228</t>
  </si>
  <si>
    <t>082244</t>
  </si>
  <si>
    <t>082252</t>
  </si>
  <si>
    <t>082279</t>
  </si>
  <si>
    <t>083020</t>
  </si>
  <si>
    <t>083411</t>
  </si>
  <si>
    <t>084433</t>
  </si>
  <si>
    <t>085219</t>
  </si>
  <si>
    <t>082015</t>
  </si>
  <si>
    <t>082074</t>
  </si>
  <si>
    <t>082104</t>
  </si>
  <si>
    <t>082121</t>
  </si>
  <si>
    <t>第１表　施設及び業務概況に関する調</t>
  </si>
  <si>
    <t>区　分</t>
  </si>
  <si>
    <t>団　体　名</t>
  </si>
  <si>
    <t>第２表　歳入歳出決算に関する調</t>
  </si>
  <si>
    <t>（千円）</t>
  </si>
  <si>
    <t>第３表　地方債に関する調</t>
  </si>
  <si>
    <t>宅　　地　　造　　成　　事　　業</t>
  </si>
  <si>
    <t>結城市</t>
  </si>
  <si>
    <t>下妻市</t>
  </si>
  <si>
    <t>ひたちなか市</t>
  </si>
  <si>
    <t>鹿嶋市</t>
  </si>
  <si>
    <t>守谷市</t>
  </si>
  <si>
    <t>茨城町</t>
  </si>
  <si>
    <t>東海村</t>
  </si>
  <si>
    <t>阿見町</t>
  </si>
  <si>
    <t>１１．収益的支出に充てた地方債　　　（Ｘ）</t>
  </si>
  <si>
    <t>１２．収益的支出に充てた他会計借入金　　（Ｙ）</t>
  </si>
  <si>
    <t>１３．収益的収支に関する他会計繰入金合計</t>
  </si>
  <si>
    <t>県　　計</t>
  </si>
  <si>
    <t>１４．資本的収支に関する他会計繰入金合計</t>
  </si>
  <si>
    <t>１５．元金償還金分に
      対して繰入れたもの</t>
  </si>
  <si>
    <t>１６．利息支払分に
      対して繰入れたもの</t>
  </si>
  <si>
    <t>１７．元利償還金に
      対して繰入れたもの</t>
  </si>
  <si>
    <t>１１．総収支比率</t>
  </si>
  <si>
    <t>総収益</t>
  </si>
  <si>
    <t>総費用</t>
  </si>
  <si>
    <t>１２．収益的収支比率</t>
  </si>
  <si>
    <t>　　　　　総収益　　　　　</t>
  </si>
  <si>
    <t>総費用＋地方債償還金</t>
  </si>
  <si>
    <t>１３．営業収支比率</t>
  </si>
  <si>
    <t>営業収益－受託工事収益</t>
  </si>
  <si>
    <t>営業費用－受託工事費用</t>
  </si>
  <si>
    <t>１４．赤字比率</t>
  </si>
  <si>
    <t>　　実質赤字額　　</t>
  </si>
  <si>
    <t>×１００</t>
  </si>
  <si>
    <t>損益勘定所属職員給与費</t>
  </si>
  <si>
    <t>１５．職員給与費対</t>
  </si>
  <si>
    <t>営業収益</t>
  </si>
  <si>
    <t>１８．赤字比率</t>
  </si>
  <si>
    <t>　　　　営業収益－受託工事収益　　×１００</t>
  </si>
  <si>
    <t>082040</t>
  </si>
  <si>
    <t>082040</t>
  </si>
  <si>
    <t>古河市</t>
  </si>
  <si>
    <t>082031</t>
  </si>
  <si>
    <t>082031</t>
  </si>
  <si>
    <t>土浦市</t>
  </si>
  <si>
    <t>082198</t>
  </si>
  <si>
    <t>082198</t>
  </si>
  <si>
    <t>牛久市</t>
  </si>
  <si>
    <t>１％未満</t>
  </si>
  <si>
    <t>１％以上２％未満</t>
  </si>
  <si>
    <t>２％以上３％未満</t>
  </si>
  <si>
    <t>３％以上４％未満</t>
  </si>
  <si>
    <t>４％以上５％未満</t>
  </si>
  <si>
    <t>５％以上６％未満</t>
  </si>
  <si>
    <t>６％以上７％未満</t>
  </si>
  <si>
    <t>８％以上</t>
  </si>
  <si>
    <t>（単位：千円）</t>
  </si>
  <si>
    <t>（２）地方公営企業等金融機構</t>
  </si>
  <si>
    <t>機構資金（旧公庫資金）</t>
  </si>
  <si>
    <t>機構資金（旧公庫資金）に係る繰上償還金分</t>
  </si>
  <si>
    <t>2 即納</t>
  </si>
  <si>
    <t>（％）</t>
  </si>
  <si>
    <t>（ウ）その他</t>
  </si>
  <si>
    <t>（１）政府資金</t>
  </si>
  <si>
    <t>（３）市中銀行</t>
  </si>
  <si>
    <t>財政融資</t>
  </si>
  <si>
    <t>郵　貯</t>
  </si>
  <si>
    <t>簡　保</t>
  </si>
  <si>
    <t>（４）市中銀行以外の金融機関</t>
  </si>
  <si>
    <t>（５）市場公募債</t>
  </si>
  <si>
    <t>（６）共済組合</t>
  </si>
  <si>
    <t>（７）政府保証付外債</t>
  </si>
  <si>
    <t>（８）交付公債</t>
  </si>
  <si>
    <t>（９）その他</t>
  </si>
  <si>
    <t>７％以上７．５％未満</t>
  </si>
  <si>
    <t>７．５％以上８％未満</t>
  </si>
  <si>
    <t>×１００</t>
  </si>
  <si>
    <t>×１００</t>
  </si>
  <si>
    <t>　　　営業収益比率（％）</t>
  </si>
  <si>
    <t>第4表　費用構成表</t>
  </si>
  <si>
    <t>082198</t>
  </si>
  <si>
    <t>水戸市</t>
  </si>
  <si>
    <t>（％）</t>
  </si>
  <si>
    <t>（％）</t>
  </si>
  <si>
    <t>（％）</t>
  </si>
  <si>
    <t xml:space="preserve"> </t>
  </si>
  <si>
    <t>団　　体　　名</t>
  </si>
  <si>
    <t>082015</t>
  </si>
  <si>
    <t>082074</t>
  </si>
  <si>
    <t>082104</t>
  </si>
  <si>
    <t>082121</t>
  </si>
  <si>
    <t>082171</t>
  </si>
  <si>
    <t>082210</t>
  </si>
  <si>
    <t>082228</t>
  </si>
  <si>
    <t>082244</t>
  </si>
  <si>
    <t>082252</t>
  </si>
  <si>
    <t>082279</t>
  </si>
  <si>
    <t>083020</t>
  </si>
  <si>
    <t>083411</t>
  </si>
  <si>
    <t>084433</t>
  </si>
  <si>
    <t>085219</t>
  </si>
  <si>
    <t>項　　　目</t>
  </si>
  <si>
    <t>　県　　計</t>
  </si>
  <si>
    <t>企業債現在高</t>
  </si>
  <si>
    <t>資金別内訳</t>
  </si>
  <si>
    <t>利率別内訳</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</si>
</sst>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0.0;[Red]\-#,##0.0"/>
    <numFmt numFmtId="178" formatCode="0.0"/>
    <numFmt numFmtId="179" formatCode="#,##0.000;[Red]\-#,##0.000"/>
    <numFmt numFmtId="180" formatCode="#,##0.0000;[Red]\-#,##0.0000"/>
    <numFmt numFmtId="181" formatCode="0_);[Red]\(0\)"/>
    <numFmt numFmtId="182" formatCode="#,##0_ ;[Red]\-#,##0\ "/>
    <numFmt numFmtId="183" formatCode="0.0%"/>
    <numFmt numFmtId="184" formatCode="#,##0;&quot;△ &quot;#,##0"/>
    <numFmt numFmtId="185" formatCode="0;&quot;△ &quot;0"/>
    <numFmt numFmtId="186" formatCode="#,##0;&quot;▲ &quot;#,##0"/>
    <numFmt numFmtId="187" formatCode="#,##0.0_ ;[Red]\-#,##0.0\ "/>
    <numFmt numFmtId="188" formatCode="0.0_ "/>
    <numFmt numFmtId="189" formatCode="0.000_ "/>
    <numFmt numFmtId="190" formatCode="0.00_ "/>
    <numFmt numFmtId="191" formatCode="0;_ࠀ"/>
    <numFmt numFmtId="192" formatCode="0;_耀"/>
    <numFmt numFmtId="193" formatCode="0.0;_耀"/>
    <numFmt numFmtId="194" formatCode="0.00000000_ "/>
    <numFmt numFmtId="195" formatCode="0.000000000_ "/>
    <numFmt numFmtId="196" formatCode="0.0000000_ "/>
    <numFmt numFmtId="197" formatCode="0.000000_ "/>
    <numFmt numFmtId="198" formatCode="0.00000_ "/>
    <numFmt numFmtId="199" formatCode="0.0000_ "/>
    <numFmt numFmtId="200" formatCode="0_ "/>
  </numFmts>
  <fonts count="9">
    <font>
      <sz val="11"/>
      <name val="ＭＳ Ｐゴシック"/>
      <family val="3"/>
    </font>
    <font>
      <sz val="6"/>
      <name val="ＭＳ Ｐゴシック"/>
      <family val="3"/>
    </font>
    <font>
      <sz val="8"/>
      <name val="ＭＳ Ｐゴシック"/>
      <family val="3"/>
    </font>
    <font>
      <b/>
      <sz val="14"/>
      <name val="ＭＳ Ｐゴシック"/>
      <family val="3"/>
    </font>
    <font>
      <b/>
      <sz val="18"/>
      <name val="ＭＳ Ｐゴシック"/>
      <family val="3"/>
    </font>
    <font>
      <b/>
      <sz val="12"/>
      <name val="ＭＳ Ｐゴシック"/>
      <family val="3"/>
    </font>
    <font>
      <u val="single"/>
      <sz val="8"/>
      <name val="ＭＳ Ｐゴシック"/>
      <family val="3"/>
    </font>
    <font>
      <sz val="9"/>
      <name val="ＭＳ Ｐゴシック"/>
      <family val="3"/>
    </font>
    <font>
      <u val="single"/>
      <sz val="6"/>
      <name val="ＭＳ Ｐゴシック"/>
      <family val="3"/>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19">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style="thin"/>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medium"/>
      <top style="thin"/>
      <bottom>
        <color indexed="63"/>
      </bottom>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color indexed="63"/>
      </top>
      <bottom style="thin"/>
    </border>
    <border>
      <left style="thin"/>
      <right>
        <color indexed="63"/>
      </right>
      <top style="thin"/>
      <bottom style="mediu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color indexed="63"/>
      </right>
      <top style="medium"/>
      <bottom style="thin"/>
    </border>
    <border>
      <left style="medium"/>
      <right style="medium"/>
      <top style="thin"/>
      <bottom>
        <color indexed="63"/>
      </bottom>
    </border>
    <border>
      <left style="medium"/>
      <right style="medium"/>
      <top style="medium"/>
      <bottom style="thin"/>
    </border>
    <border>
      <left>
        <color indexed="63"/>
      </left>
      <right style="thin"/>
      <top style="medium"/>
      <bottom style="thin"/>
    </border>
    <border>
      <left>
        <color indexed="63"/>
      </left>
      <right style="medium"/>
      <top>
        <color indexed="63"/>
      </top>
      <bottom style="thin"/>
    </border>
    <border>
      <left style="thin"/>
      <right>
        <color indexed="63"/>
      </right>
      <top>
        <color indexed="63"/>
      </top>
      <bottom style="medium"/>
    </border>
    <border>
      <left style="thin"/>
      <right style="thin"/>
      <top>
        <color indexed="63"/>
      </top>
      <bottom style="thin"/>
    </border>
    <border>
      <left style="medium"/>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medium"/>
    </border>
    <border>
      <left style="hair"/>
      <right style="medium"/>
      <top style="hair"/>
      <bottom style="thin"/>
    </border>
    <border>
      <left>
        <color indexed="63"/>
      </left>
      <right style="thin"/>
      <top style="hair"/>
      <bottom style="thin"/>
    </border>
    <border>
      <left style="thin"/>
      <right style="thin"/>
      <top style="hair"/>
      <bottom style="thin"/>
    </border>
    <border>
      <left style="thin"/>
      <right>
        <color indexed="63"/>
      </right>
      <top style="hair"/>
      <bottom style="thin"/>
    </border>
    <border>
      <left style="medium"/>
      <right style="medium"/>
      <top style="hair"/>
      <bottom style="thin"/>
    </border>
    <border>
      <left style="thin"/>
      <right style="medium"/>
      <top>
        <color indexed="63"/>
      </top>
      <bottom>
        <color indexed="63"/>
      </bottom>
    </border>
    <border>
      <left style="hair"/>
      <right style="medium"/>
      <top style="hair"/>
      <bottom style="hair"/>
    </border>
    <border>
      <left>
        <color indexed="63"/>
      </left>
      <right style="thin"/>
      <top style="hair"/>
      <bottom style="hair"/>
    </border>
    <border>
      <left style="thin"/>
      <right style="thin"/>
      <top style="hair"/>
      <bottom style="hair"/>
    </border>
    <border>
      <left style="thin"/>
      <right>
        <color indexed="63"/>
      </right>
      <top style="hair"/>
      <bottom style="hair"/>
    </border>
    <border>
      <left style="medium"/>
      <right style="medium"/>
      <top style="hair"/>
      <bottom style="hair"/>
    </border>
    <border>
      <left>
        <color indexed="63"/>
      </left>
      <right style="thin"/>
      <top style="thin"/>
      <bottom style="hair"/>
    </border>
    <border>
      <left style="thin"/>
      <right style="thin"/>
      <top style="thin"/>
      <bottom style="hair"/>
    </border>
    <border>
      <left style="thin"/>
      <right>
        <color indexed="63"/>
      </right>
      <top style="thin"/>
      <bottom style="hair"/>
    </border>
    <border>
      <left style="medium"/>
      <right style="medium"/>
      <top style="thin"/>
      <bottom style="hair"/>
    </border>
    <border>
      <left style="hair"/>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hair"/>
      <bottom style="medium"/>
    </border>
    <border>
      <left style="thin"/>
      <right style="thin"/>
      <top style="hair"/>
      <bottom style="medium"/>
    </border>
    <border>
      <left style="thin"/>
      <right>
        <color indexed="63"/>
      </right>
      <top style="hair"/>
      <bottom style="medium"/>
    </border>
    <border>
      <left style="medium"/>
      <right style="medium"/>
      <top style="hair"/>
      <bottom style="medium"/>
    </border>
    <border>
      <left style="hair"/>
      <right style="thin"/>
      <top>
        <color indexed="63"/>
      </top>
      <bottom>
        <color indexed="63"/>
      </bottom>
    </border>
    <border>
      <left style="hair"/>
      <right>
        <color indexed="63"/>
      </right>
      <top style="thin"/>
      <bottom style="hair"/>
    </border>
    <border>
      <left style="hair"/>
      <right>
        <color indexed="63"/>
      </right>
      <top>
        <color indexed="63"/>
      </top>
      <bottom style="medium"/>
    </border>
    <border>
      <left style="medium"/>
      <right style="medium"/>
      <top>
        <color indexed="63"/>
      </top>
      <bottom style="medium"/>
    </border>
    <border>
      <left>
        <color indexed="63"/>
      </left>
      <right style="medium"/>
      <top style="thin"/>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hair"/>
      <bottom>
        <color indexed="63"/>
      </bottom>
    </border>
    <border>
      <left style="medium"/>
      <right style="medium"/>
      <top style="hair"/>
      <bottom>
        <color indexed="63"/>
      </bottom>
    </border>
    <border>
      <left style="hair"/>
      <right>
        <color indexed="63"/>
      </right>
      <top>
        <color indexed="63"/>
      </top>
      <bottom style="hair"/>
    </border>
    <border>
      <left style="hair"/>
      <right style="hair"/>
      <top>
        <color indexed="63"/>
      </top>
      <bottom style="hair"/>
    </border>
    <border>
      <left style="medium"/>
      <right style="medium"/>
      <top>
        <color indexed="63"/>
      </top>
      <bottom>
        <color indexed="63"/>
      </bottom>
    </border>
    <border>
      <left style="hair"/>
      <right style="medium"/>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thin"/>
      <bottom style="hair"/>
    </border>
    <border>
      <left style="thin"/>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thin"/>
      <top style="medium"/>
      <bottom>
        <color indexed="63"/>
      </bottom>
    </border>
    <border>
      <left style="medium"/>
      <right style="thin"/>
      <top>
        <color indexed="63"/>
      </top>
      <bottom style="medium"/>
    </border>
    <border>
      <left style="hair"/>
      <right>
        <color indexed="63"/>
      </right>
      <top style="thin"/>
      <bottom>
        <color indexed="63"/>
      </bottom>
    </border>
    <border>
      <left style="thin"/>
      <right style="medium"/>
      <top style="thin"/>
      <bottom style="thin"/>
    </border>
    <border>
      <left style="thin"/>
      <right style="medium"/>
      <top style="thin"/>
      <bottom style="medium"/>
    </border>
    <border>
      <left style="hair"/>
      <right style="thin"/>
      <top style="hair"/>
      <bottom style="hair"/>
    </border>
    <border>
      <left style="thin"/>
      <right style="medium"/>
      <top style="hair"/>
      <bottom style="hair"/>
    </border>
    <border>
      <left style="hair"/>
      <right style="thin"/>
      <top style="hair"/>
      <bottom style="thin"/>
    </border>
    <border>
      <left style="thin"/>
      <right style="medium"/>
      <top style="hair"/>
      <bottom style="thin"/>
    </border>
    <border>
      <left>
        <color indexed="63"/>
      </left>
      <right style="medium"/>
      <top>
        <color indexed="63"/>
      </top>
      <bottom style="hair"/>
    </border>
    <border>
      <left style="hair"/>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23">
    <xf numFmtId="0" fontId="0" fillId="0" borderId="0" xfId="0" applyAlignment="1">
      <alignment/>
    </xf>
    <xf numFmtId="49" fontId="2" fillId="0" borderId="0" xfId="0" applyNumberFormat="1" applyFont="1" applyBorder="1" applyAlignment="1">
      <alignment horizontal="left"/>
    </xf>
    <xf numFmtId="49" fontId="2" fillId="0" borderId="1" xfId="0" applyNumberFormat="1" applyFont="1" applyBorder="1" applyAlignment="1">
      <alignment horizontal="left"/>
    </xf>
    <xf numFmtId="49" fontId="2" fillId="0" borderId="2" xfId="0" applyNumberFormat="1" applyFont="1" applyBorder="1" applyAlignment="1">
      <alignment horizontal="left"/>
    </xf>
    <xf numFmtId="49" fontId="2" fillId="0" borderId="3" xfId="0" applyNumberFormat="1" applyFont="1" applyBorder="1" applyAlignment="1">
      <alignment horizontal="left"/>
    </xf>
    <xf numFmtId="49" fontId="2" fillId="0" borderId="4" xfId="0" applyNumberFormat="1" applyFont="1" applyBorder="1" applyAlignment="1">
      <alignment horizontal="left"/>
    </xf>
    <xf numFmtId="49" fontId="2" fillId="0" borderId="5" xfId="0" applyNumberFormat="1" applyFont="1" applyBorder="1" applyAlignment="1">
      <alignment horizontal="left"/>
    </xf>
    <xf numFmtId="0" fontId="5" fillId="0" borderId="0" xfId="0" applyFont="1" applyAlignment="1">
      <alignment/>
    </xf>
    <xf numFmtId="49" fontId="2" fillId="0" borderId="6" xfId="16" applyNumberFormat="1" applyFont="1" applyBorder="1" applyAlignment="1">
      <alignment horizontal="left" shrinkToFit="1"/>
    </xf>
    <xf numFmtId="49" fontId="3" fillId="0" borderId="0" xfId="0" applyNumberFormat="1" applyFont="1" applyAlignment="1">
      <alignment/>
    </xf>
    <xf numFmtId="38" fontId="0" fillId="0" borderId="0" xfId="16" applyFill="1" applyAlignment="1">
      <alignment vertical="center"/>
    </xf>
    <xf numFmtId="38" fontId="0" fillId="0" borderId="7" xfId="16" applyFill="1" applyBorder="1" applyAlignment="1">
      <alignment vertical="center"/>
    </xf>
    <xf numFmtId="49" fontId="0" fillId="0" borderId="8" xfId="0" applyNumberFormat="1" applyFill="1" applyBorder="1" applyAlignment="1">
      <alignment horizontal="center" vertical="center"/>
    </xf>
    <xf numFmtId="49" fontId="0" fillId="0" borderId="9" xfId="0" applyNumberFormat="1" applyFill="1" applyBorder="1" applyAlignment="1">
      <alignment horizontal="center" vertical="center"/>
    </xf>
    <xf numFmtId="0" fontId="0" fillId="0" borderId="10" xfId="0" applyFill="1" applyBorder="1" applyAlignment="1">
      <alignment vertical="center"/>
    </xf>
    <xf numFmtId="0" fontId="0" fillId="0" borderId="0" xfId="0" applyFill="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38" fontId="0" fillId="0" borderId="14" xfId="16" applyFill="1" applyBorder="1" applyAlignment="1">
      <alignment vertical="center"/>
    </xf>
    <xf numFmtId="38" fontId="0" fillId="0" borderId="15" xfId="16"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4" fillId="0" borderId="0" xfId="0" applyFont="1" applyFill="1" applyAlignment="1">
      <alignment horizontal="center" vertical="center"/>
    </xf>
    <xf numFmtId="0" fontId="0" fillId="0" borderId="18" xfId="0" applyFill="1" applyBorder="1" applyAlignment="1">
      <alignment vertical="center"/>
    </xf>
    <xf numFmtId="0" fontId="0" fillId="0" borderId="9" xfId="0" applyFill="1" applyBorder="1" applyAlignment="1">
      <alignment vertical="center"/>
    </xf>
    <xf numFmtId="0" fontId="0" fillId="0" borderId="19" xfId="0" applyFill="1" applyBorder="1" applyAlignment="1">
      <alignment horizontal="righ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horizontal="center" vertical="center"/>
    </xf>
    <xf numFmtId="0" fontId="0" fillId="0" borderId="24" xfId="0" applyFill="1" applyBorder="1" applyAlignment="1">
      <alignment vertical="center"/>
    </xf>
    <xf numFmtId="57" fontId="0" fillId="0" borderId="14" xfId="0" applyNumberFormat="1" applyFill="1" applyBorder="1" applyAlignment="1">
      <alignment horizontal="center" vertical="center"/>
    </xf>
    <xf numFmtId="57" fontId="0" fillId="0" borderId="25" xfId="0" applyNumberFormat="1" applyFill="1" applyBorder="1" applyAlignment="1">
      <alignment horizontal="center" vertical="center"/>
    </xf>
    <xf numFmtId="49" fontId="0" fillId="0" borderId="25" xfId="0" applyNumberFormat="1" applyFill="1" applyBorder="1" applyAlignment="1">
      <alignment horizontal="center" vertical="center"/>
    </xf>
    <xf numFmtId="0" fontId="0" fillId="0" borderId="2" xfId="0" applyFill="1" applyBorder="1" applyAlignment="1">
      <alignment vertical="center"/>
    </xf>
    <xf numFmtId="57" fontId="0" fillId="0" borderId="25" xfId="0" applyNumberFormat="1" applyFill="1" applyBorder="1" applyAlignment="1">
      <alignment vertical="center"/>
    </xf>
    <xf numFmtId="38" fontId="0" fillId="0" borderId="12" xfId="16" applyFill="1" applyBorder="1" applyAlignment="1">
      <alignment vertical="center"/>
    </xf>
    <xf numFmtId="38" fontId="0" fillId="0" borderId="10" xfId="16" applyFont="1" applyFill="1" applyBorder="1" applyAlignment="1">
      <alignment vertical="center"/>
    </xf>
    <xf numFmtId="38" fontId="0" fillId="0" borderId="17" xfId="16" applyFill="1" applyBorder="1" applyAlignment="1">
      <alignment vertical="center"/>
    </xf>
    <xf numFmtId="38" fontId="0" fillId="0" borderId="25" xfId="16" applyFill="1" applyBorder="1" applyAlignment="1">
      <alignment vertical="center"/>
    </xf>
    <xf numFmtId="38" fontId="0" fillId="0" borderId="26" xfId="16" applyFont="1" applyFill="1" applyBorder="1" applyAlignment="1">
      <alignment vertical="center"/>
    </xf>
    <xf numFmtId="38" fontId="0" fillId="0" borderId="16" xfId="16" applyFill="1" applyBorder="1" applyAlignment="1">
      <alignment vertical="center"/>
    </xf>
    <xf numFmtId="38" fontId="0" fillId="0" borderId="4" xfId="16" applyFill="1" applyBorder="1" applyAlignment="1">
      <alignment vertical="center"/>
    </xf>
    <xf numFmtId="38" fontId="0" fillId="0" borderId="5" xfId="16" applyFill="1" applyBorder="1" applyAlignment="1">
      <alignment vertical="center"/>
    </xf>
    <xf numFmtId="38" fontId="0" fillId="0" borderId="27" xfId="16" applyFill="1" applyBorder="1" applyAlignment="1">
      <alignment vertical="center"/>
    </xf>
    <xf numFmtId="38" fontId="0" fillId="0" borderId="28" xfId="16" applyFill="1" applyBorder="1" applyAlignment="1">
      <alignment vertical="center"/>
    </xf>
    <xf numFmtId="38" fontId="0" fillId="0" borderId="11" xfId="16" applyFont="1" applyFill="1" applyBorder="1" applyAlignment="1">
      <alignment vertical="center"/>
    </xf>
    <xf numFmtId="38" fontId="0" fillId="0" borderId="2" xfId="16" applyFill="1" applyBorder="1" applyAlignment="1">
      <alignment vertical="center"/>
    </xf>
    <xf numFmtId="38" fontId="0" fillId="0" borderId="16" xfId="16" applyFont="1" applyFill="1" applyBorder="1" applyAlignment="1">
      <alignment vertical="center"/>
    </xf>
    <xf numFmtId="38" fontId="0" fillId="0" borderId="20" xfId="16" applyFill="1" applyBorder="1" applyAlignment="1">
      <alignment vertical="center"/>
    </xf>
    <xf numFmtId="38" fontId="0" fillId="0" borderId="29" xfId="16" applyFont="1" applyFill="1" applyBorder="1" applyAlignment="1">
      <alignment vertical="center"/>
    </xf>
    <xf numFmtId="0" fontId="0" fillId="0" borderId="13" xfId="0" applyNumberFormat="1" applyFill="1" applyBorder="1" applyAlignment="1">
      <alignment vertical="center"/>
    </xf>
    <xf numFmtId="0" fontId="0" fillId="0" borderId="24" xfId="0" applyNumberFormat="1" applyFill="1" applyBorder="1" applyAlignment="1">
      <alignment vertical="center"/>
    </xf>
    <xf numFmtId="0" fontId="0" fillId="0" borderId="17" xfId="0" applyNumberFormat="1" applyFill="1" applyBorder="1" applyAlignment="1">
      <alignment vertical="center"/>
    </xf>
    <xf numFmtId="57" fontId="0" fillId="0" borderId="14" xfId="16" applyNumberFormat="1" applyFont="1" applyFill="1" applyBorder="1" applyAlignment="1">
      <alignment vertical="center"/>
    </xf>
    <xf numFmtId="57" fontId="0" fillId="0" borderId="25" xfId="16" applyNumberFormat="1" applyFill="1" applyBorder="1" applyAlignment="1">
      <alignment vertical="center"/>
    </xf>
    <xf numFmtId="57" fontId="0" fillId="0" borderId="25" xfId="16" applyNumberFormat="1" applyFill="1" applyBorder="1" applyAlignment="1">
      <alignment horizontal="center" vertical="center"/>
    </xf>
    <xf numFmtId="57" fontId="0" fillId="0" borderId="0" xfId="0" applyNumberFormat="1" applyFill="1" applyAlignment="1">
      <alignment vertical="center"/>
    </xf>
    <xf numFmtId="0" fontId="0" fillId="0" borderId="11" xfId="0" applyNumberFormat="1" applyFill="1" applyBorder="1" applyAlignment="1">
      <alignment vertical="center"/>
    </xf>
    <xf numFmtId="0" fontId="0" fillId="0" borderId="2" xfId="0" applyNumberFormat="1" applyFill="1" applyBorder="1" applyAlignment="1">
      <alignment vertical="center"/>
    </xf>
    <xf numFmtId="0" fontId="0" fillId="0" borderId="16" xfId="0" applyNumberFormat="1" applyFill="1" applyBorder="1" applyAlignment="1">
      <alignment vertical="center"/>
    </xf>
    <xf numFmtId="0" fontId="0" fillId="0" borderId="25" xfId="0" applyFill="1" applyBorder="1" applyAlignment="1">
      <alignment vertical="center"/>
    </xf>
    <xf numFmtId="38" fontId="0" fillId="0" borderId="30" xfId="16" applyFont="1" applyFill="1" applyBorder="1" applyAlignment="1">
      <alignment vertical="center"/>
    </xf>
    <xf numFmtId="38" fontId="0" fillId="0" borderId="12" xfId="16" applyFont="1" applyFill="1" applyBorder="1" applyAlignment="1">
      <alignment vertical="center"/>
    </xf>
    <xf numFmtId="38" fontId="3" fillId="0" borderId="31" xfId="16" applyFont="1" applyFill="1" applyBorder="1" applyAlignment="1">
      <alignment vertical="center"/>
    </xf>
    <xf numFmtId="38" fontId="0" fillId="0" borderId="32" xfId="16" applyFont="1" applyFill="1" applyBorder="1" applyAlignment="1">
      <alignment vertical="center"/>
    </xf>
    <xf numFmtId="38" fontId="0" fillId="0" borderId="33" xfId="16" applyFill="1" applyBorder="1" applyAlignment="1">
      <alignment vertical="center"/>
    </xf>
    <xf numFmtId="181" fontId="0" fillId="0" borderId="13" xfId="0" applyNumberFormat="1" applyFill="1" applyBorder="1" applyAlignment="1">
      <alignment vertical="center"/>
    </xf>
    <xf numFmtId="181" fontId="0" fillId="0" borderId="24" xfId="0" applyNumberFormat="1" applyFill="1" applyBorder="1" applyAlignment="1">
      <alignment vertical="center"/>
    </xf>
    <xf numFmtId="181" fontId="0" fillId="0" borderId="17" xfId="0" applyNumberFormat="1" applyFill="1" applyBorder="1" applyAlignment="1">
      <alignment vertical="center"/>
    </xf>
    <xf numFmtId="181" fontId="0" fillId="0" borderId="11" xfId="0" applyNumberFormat="1" applyFill="1" applyBorder="1" applyAlignment="1">
      <alignment vertical="center"/>
    </xf>
    <xf numFmtId="181" fontId="0" fillId="0" borderId="2" xfId="0" applyNumberFormat="1" applyFill="1" applyBorder="1" applyAlignment="1">
      <alignment vertical="center"/>
    </xf>
    <xf numFmtId="181" fontId="0" fillId="0" borderId="16" xfId="0" applyNumberFormat="1" applyFill="1" applyBorder="1" applyAlignment="1">
      <alignment vertical="center"/>
    </xf>
    <xf numFmtId="0" fontId="0" fillId="0" borderId="21" xfId="0" applyFill="1" applyBorder="1" applyAlignment="1">
      <alignment horizontal="center" vertical="center"/>
    </xf>
    <xf numFmtId="57" fontId="0" fillId="0" borderId="10" xfId="0" applyNumberFormat="1" applyFill="1" applyBorder="1" applyAlignment="1">
      <alignment horizontal="center" vertical="center"/>
    </xf>
    <xf numFmtId="57" fontId="0" fillId="0" borderId="10" xfId="0" applyNumberFormat="1" applyFill="1" applyBorder="1" applyAlignment="1">
      <alignment vertical="center"/>
    </xf>
    <xf numFmtId="38" fontId="0" fillId="0" borderId="10" xfId="16" applyFill="1" applyBorder="1" applyAlignment="1">
      <alignment vertical="center"/>
    </xf>
    <xf numFmtId="38" fontId="0" fillId="0" borderId="29" xfId="16" applyFill="1" applyBorder="1" applyAlignment="1">
      <alignment vertical="center"/>
    </xf>
    <xf numFmtId="38" fontId="0" fillId="0" borderId="34" xfId="16" applyFill="1" applyBorder="1" applyAlignment="1">
      <alignment vertical="center"/>
    </xf>
    <xf numFmtId="38" fontId="0" fillId="0" borderId="35" xfId="16" applyFill="1" applyBorder="1" applyAlignment="1">
      <alignment vertical="center"/>
    </xf>
    <xf numFmtId="38" fontId="0" fillId="0" borderId="0" xfId="16" applyFill="1" applyBorder="1" applyAlignment="1">
      <alignment vertical="center"/>
    </xf>
    <xf numFmtId="38" fontId="0" fillId="0" borderId="0" xfId="16" applyFont="1" applyFill="1" applyAlignment="1">
      <alignment vertical="center"/>
    </xf>
    <xf numFmtId="38" fontId="0" fillId="0" borderId="0" xfId="16" applyFont="1" applyFill="1" applyAlignment="1">
      <alignment horizontal="right" vertical="center"/>
    </xf>
    <xf numFmtId="38" fontId="0" fillId="0" borderId="26" xfId="16" applyFill="1" applyBorder="1" applyAlignment="1">
      <alignment vertical="center"/>
    </xf>
    <xf numFmtId="38" fontId="0" fillId="0" borderId="36" xfId="16" applyFont="1" applyFill="1" applyBorder="1" applyAlignment="1">
      <alignment vertical="center"/>
    </xf>
    <xf numFmtId="38" fontId="0" fillId="0" borderId="36" xfId="16" applyFill="1" applyBorder="1" applyAlignment="1">
      <alignment vertical="center"/>
    </xf>
    <xf numFmtId="38" fontId="0" fillId="0" borderId="5" xfId="16" applyFont="1" applyFill="1" applyBorder="1" applyAlignment="1">
      <alignment vertical="center"/>
    </xf>
    <xf numFmtId="38" fontId="0" fillId="0" borderId="3" xfId="16" applyFill="1" applyBorder="1" applyAlignment="1">
      <alignment vertical="center"/>
    </xf>
    <xf numFmtId="38" fontId="0" fillId="0" borderId="24" xfId="16" applyFill="1" applyBorder="1" applyAlignment="1">
      <alignment vertical="center"/>
    </xf>
    <xf numFmtId="186" fontId="0" fillId="0" borderId="25" xfId="16" applyNumberFormat="1" applyFill="1" applyBorder="1" applyAlignment="1">
      <alignment vertical="center"/>
    </xf>
    <xf numFmtId="38" fontId="0" fillId="0" borderId="37" xfId="16" applyFill="1" applyBorder="1" applyAlignment="1">
      <alignment vertical="center"/>
    </xf>
    <xf numFmtId="184" fontId="0" fillId="0" borderId="7" xfId="16" applyNumberFormat="1" applyFill="1" applyBorder="1" applyAlignment="1">
      <alignment vertical="center"/>
    </xf>
    <xf numFmtId="38" fontId="0" fillId="0" borderId="18" xfId="16" applyFont="1" applyFill="1" applyBorder="1" applyAlignment="1">
      <alignment vertical="center"/>
    </xf>
    <xf numFmtId="38" fontId="0" fillId="0" borderId="9" xfId="16" applyFill="1" applyBorder="1" applyAlignment="1">
      <alignment vertical="center"/>
    </xf>
    <xf numFmtId="38" fontId="0" fillId="0" borderId="38" xfId="16" applyFill="1" applyBorder="1" applyAlignment="1">
      <alignment vertical="center"/>
    </xf>
    <xf numFmtId="38" fontId="0" fillId="0" borderId="0" xfId="16" applyFont="1" applyFill="1" applyBorder="1" applyAlignment="1">
      <alignment vertical="center"/>
    </xf>
    <xf numFmtId="38" fontId="0" fillId="0" borderId="21" xfId="16" applyFont="1" applyFill="1" applyBorder="1" applyAlignment="1">
      <alignment vertical="center"/>
    </xf>
    <xf numFmtId="38" fontId="0" fillId="0" borderId="21" xfId="16" applyFill="1" applyBorder="1" applyAlignment="1">
      <alignment vertical="center"/>
    </xf>
    <xf numFmtId="183" fontId="0" fillId="0" borderId="0" xfId="16" applyNumberFormat="1" applyFill="1" applyAlignment="1">
      <alignment vertical="center"/>
    </xf>
    <xf numFmtId="38" fontId="0" fillId="0" borderId="18" xfId="16" applyFill="1" applyBorder="1" applyAlignment="1">
      <alignment vertical="center"/>
    </xf>
    <xf numFmtId="186" fontId="0" fillId="0" borderId="10" xfId="16" applyNumberFormat="1" applyFill="1" applyBorder="1" applyAlignment="1">
      <alignment vertical="center"/>
    </xf>
    <xf numFmtId="38" fontId="0" fillId="0" borderId="39" xfId="16" applyFill="1" applyBorder="1" applyAlignment="1">
      <alignment vertical="center"/>
    </xf>
    <xf numFmtId="186" fontId="0" fillId="0" borderId="34" xfId="16" applyNumberFormat="1" applyFill="1" applyBorder="1" applyAlignment="1">
      <alignment vertical="center"/>
    </xf>
    <xf numFmtId="38" fontId="0" fillId="0" borderId="40" xfId="16" applyFill="1" applyBorder="1" applyAlignment="1">
      <alignment vertical="center"/>
    </xf>
    <xf numFmtId="38" fontId="0" fillId="0" borderId="41" xfId="16" applyFill="1" applyBorder="1" applyAlignment="1">
      <alignment vertical="center"/>
    </xf>
    <xf numFmtId="38" fontId="0" fillId="0" borderId="13" xfId="16" applyFont="1" applyFill="1" applyBorder="1" applyAlignment="1">
      <alignment vertical="center"/>
    </xf>
    <xf numFmtId="38" fontId="0" fillId="0" borderId="28" xfId="16" applyFont="1" applyFill="1" applyBorder="1" applyAlignment="1">
      <alignment vertical="center"/>
    </xf>
    <xf numFmtId="186" fontId="0" fillId="0" borderId="14" xfId="16" applyNumberFormat="1" applyFill="1" applyBorder="1" applyAlignment="1">
      <alignment vertical="center"/>
    </xf>
    <xf numFmtId="38" fontId="0" fillId="0" borderId="42" xfId="16" applyFill="1" applyBorder="1" applyAlignment="1">
      <alignment vertical="center"/>
    </xf>
    <xf numFmtId="38" fontId="0" fillId="0" borderId="19" xfId="16" applyFont="1" applyFill="1" applyBorder="1" applyAlignment="1">
      <alignment horizontal="center" vertical="center"/>
    </xf>
    <xf numFmtId="38" fontId="0" fillId="0" borderId="22" xfId="16" applyFill="1" applyBorder="1" applyAlignment="1">
      <alignment vertical="center"/>
    </xf>
    <xf numFmtId="38" fontId="0" fillId="0" borderId="30" xfId="16" applyFill="1" applyBorder="1" applyAlignment="1">
      <alignment vertical="center"/>
    </xf>
    <xf numFmtId="38" fontId="0" fillId="0" borderId="43" xfId="16" applyFill="1" applyBorder="1" applyAlignment="1">
      <alignment vertical="center"/>
    </xf>
    <xf numFmtId="38" fontId="0" fillId="0" borderId="19" xfId="16" applyFont="1" applyFill="1" applyBorder="1" applyAlignment="1">
      <alignment vertical="center"/>
    </xf>
    <xf numFmtId="38" fontId="0" fillId="0" borderId="44" xfId="16" applyFont="1" applyFill="1" applyBorder="1" applyAlignment="1">
      <alignment vertical="center"/>
    </xf>
    <xf numFmtId="184" fontId="0" fillId="0" borderId="15" xfId="16" applyNumberFormat="1" applyFill="1" applyBorder="1" applyAlignment="1">
      <alignment vertical="center"/>
    </xf>
    <xf numFmtId="184" fontId="0" fillId="0" borderId="29" xfId="16" applyNumberFormat="1" applyFill="1" applyBorder="1" applyAlignment="1">
      <alignment vertical="center"/>
    </xf>
    <xf numFmtId="184" fontId="0" fillId="0" borderId="35" xfId="16" applyNumberFormat="1" applyFill="1" applyBorder="1" applyAlignment="1">
      <alignment vertical="center"/>
    </xf>
    <xf numFmtId="184" fontId="0" fillId="0" borderId="6" xfId="16" applyNumberFormat="1" applyFill="1" applyBorder="1" applyAlignment="1">
      <alignment vertical="center"/>
    </xf>
    <xf numFmtId="184" fontId="0" fillId="0" borderId="45" xfId="16" applyNumberFormat="1" applyFill="1" applyBorder="1" applyAlignment="1">
      <alignment vertical="center"/>
    </xf>
    <xf numFmtId="184" fontId="0" fillId="0" borderId="4" xfId="16" applyNumberFormat="1" applyFill="1" applyBorder="1" applyAlignment="1">
      <alignment vertical="center"/>
    </xf>
    <xf numFmtId="184" fontId="0" fillId="0" borderId="46" xfId="16" applyNumberFormat="1" applyFill="1" applyBorder="1" applyAlignment="1">
      <alignment vertical="center"/>
    </xf>
    <xf numFmtId="182" fontId="0" fillId="0" borderId="31" xfId="16" applyNumberFormat="1" applyFill="1" applyBorder="1" applyAlignment="1">
      <alignment vertical="center"/>
    </xf>
    <xf numFmtId="182" fontId="0" fillId="0" borderId="32" xfId="16" applyNumberFormat="1" applyFont="1" applyFill="1" applyBorder="1" applyAlignment="1">
      <alignment vertical="center"/>
    </xf>
    <xf numFmtId="182" fontId="0" fillId="0" borderId="32" xfId="16" applyNumberFormat="1" applyFill="1" applyBorder="1" applyAlignment="1">
      <alignment vertical="center"/>
    </xf>
    <xf numFmtId="182" fontId="0" fillId="0" borderId="33" xfId="16" applyNumberFormat="1" applyFill="1" applyBorder="1" applyAlignment="1">
      <alignment vertical="center"/>
    </xf>
    <xf numFmtId="182" fontId="0" fillId="0" borderId="47" xfId="16" applyNumberFormat="1" applyFill="1" applyBorder="1" applyAlignment="1">
      <alignment vertical="center"/>
    </xf>
    <xf numFmtId="182" fontId="0" fillId="0" borderId="48" xfId="16" applyNumberFormat="1" applyFont="1" applyFill="1" applyBorder="1" applyAlignment="1">
      <alignment vertical="center"/>
    </xf>
    <xf numFmtId="182" fontId="0" fillId="0" borderId="48" xfId="16" applyNumberFormat="1" applyFill="1" applyBorder="1" applyAlignment="1">
      <alignment vertical="center"/>
    </xf>
    <xf numFmtId="182" fontId="0" fillId="0" borderId="49" xfId="16" applyNumberFormat="1" applyFill="1" applyBorder="1" applyAlignment="1">
      <alignment vertical="center"/>
    </xf>
    <xf numFmtId="38" fontId="0" fillId="0" borderId="23" xfId="16" applyFill="1" applyBorder="1" applyAlignment="1">
      <alignment vertical="center"/>
    </xf>
    <xf numFmtId="38" fontId="0" fillId="0" borderId="50" xfId="16" applyFill="1" applyBorder="1" applyAlignment="1">
      <alignment vertical="center"/>
    </xf>
    <xf numFmtId="0" fontId="5" fillId="0" borderId="0" xfId="0" applyFont="1" applyFill="1" applyAlignment="1">
      <alignment vertical="center"/>
    </xf>
    <xf numFmtId="38" fontId="5" fillId="0" borderId="0" xfId="16" applyFont="1" applyFill="1" applyBorder="1" applyAlignment="1">
      <alignment vertical="center"/>
    </xf>
    <xf numFmtId="0" fontId="3" fillId="0" borderId="31" xfId="0" applyFont="1"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38" fontId="0" fillId="0" borderId="24" xfId="16" applyFont="1" applyFill="1" applyBorder="1" applyAlignment="1">
      <alignment vertical="center"/>
    </xf>
    <xf numFmtId="38" fontId="0" fillId="0" borderId="2" xfId="16" applyFont="1" applyFill="1" applyBorder="1" applyAlignment="1">
      <alignment vertical="center"/>
    </xf>
    <xf numFmtId="38" fontId="0" fillId="0" borderId="1" xfId="16" applyFill="1" applyBorder="1" applyAlignment="1">
      <alignment vertical="center"/>
    </xf>
    <xf numFmtId="38" fontId="0" fillId="0" borderId="6" xfId="16" applyFill="1" applyBorder="1" applyAlignment="1">
      <alignment vertical="center"/>
    </xf>
    <xf numFmtId="38" fontId="0" fillId="0" borderId="45" xfId="16" applyFill="1" applyBorder="1" applyAlignment="1">
      <alignment vertical="center"/>
    </xf>
    <xf numFmtId="38" fontId="0" fillId="0" borderId="51" xfId="16" applyFont="1" applyFill="1" applyBorder="1" applyAlignment="1">
      <alignment vertical="center"/>
    </xf>
    <xf numFmtId="38" fontId="0" fillId="0" borderId="52" xfId="16" applyFill="1" applyBorder="1" applyAlignment="1">
      <alignment vertical="center"/>
    </xf>
    <xf numFmtId="38" fontId="0" fillId="0" borderId="53" xfId="16" applyFill="1" applyBorder="1" applyAlignment="1">
      <alignment vertical="center"/>
    </xf>
    <xf numFmtId="38" fontId="0" fillId="0" borderId="54" xfId="16" applyFill="1" applyBorder="1" applyAlignment="1">
      <alignment vertical="center"/>
    </xf>
    <xf numFmtId="38" fontId="0" fillId="0" borderId="55" xfId="16" applyFill="1" applyBorder="1" applyAlignment="1">
      <alignment vertical="center"/>
    </xf>
    <xf numFmtId="38" fontId="0" fillId="0" borderId="56" xfId="16" applyFont="1" applyFill="1" applyBorder="1" applyAlignment="1">
      <alignment vertical="center"/>
    </xf>
    <xf numFmtId="38" fontId="0" fillId="0" borderId="57" xfId="16" applyFont="1" applyFill="1" applyBorder="1" applyAlignment="1">
      <alignment vertical="center"/>
    </xf>
    <xf numFmtId="38" fontId="0" fillId="0" borderId="58" xfId="16" applyFill="1" applyBorder="1" applyAlignment="1">
      <alignment vertical="center"/>
    </xf>
    <xf numFmtId="38" fontId="0" fillId="0" borderId="59" xfId="16" applyFill="1" applyBorder="1" applyAlignment="1">
      <alignment vertical="center"/>
    </xf>
    <xf numFmtId="38" fontId="0" fillId="0" borderId="60" xfId="16" applyFill="1" applyBorder="1" applyAlignment="1">
      <alignment vertical="center"/>
    </xf>
    <xf numFmtId="38" fontId="0" fillId="0" borderId="61" xfId="16" applyFill="1" applyBorder="1" applyAlignment="1">
      <alignment vertical="center"/>
    </xf>
    <xf numFmtId="38" fontId="0" fillId="0" borderId="62" xfId="16" applyFill="1" applyBorder="1" applyAlignment="1">
      <alignment vertical="center"/>
    </xf>
    <xf numFmtId="38" fontId="0" fillId="0" borderId="63" xfId="16" applyFill="1" applyBorder="1" applyAlignment="1">
      <alignment vertical="center"/>
    </xf>
    <xf numFmtId="38" fontId="0" fillId="0" borderId="64" xfId="16" applyFill="1" applyBorder="1" applyAlignment="1">
      <alignment vertical="center"/>
    </xf>
    <xf numFmtId="38" fontId="0" fillId="0" borderId="65" xfId="16" applyFill="1" applyBorder="1" applyAlignment="1">
      <alignment vertical="center"/>
    </xf>
    <xf numFmtId="38" fontId="0" fillId="0" borderId="66" xfId="16" applyFont="1" applyFill="1" applyBorder="1" applyAlignment="1">
      <alignment vertical="center"/>
    </xf>
    <xf numFmtId="38" fontId="0" fillId="0" borderId="67" xfId="16" applyFill="1" applyBorder="1" applyAlignment="1">
      <alignment vertical="center"/>
    </xf>
    <xf numFmtId="38" fontId="0" fillId="0" borderId="68" xfId="16" applyFill="1" applyBorder="1" applyAlignment="1">
      <alignment vertical="center"/>
    </xf>
    <xf numFmtId="38" fontId="0" fillId="0" borderId="69" xfId="16" applyFont="1" applyFill="1" applyBorder="1" applyAlignment="1">
      <alignment vertical="center"/>
    </xf>
    <xf numFmtId="38" fontId="0" fillId="0" borderId="70" xfId="16" applyFont="1" applyFill="1" applyBorder="1" applyAlignment="1">
      <alignment vertical="center"/>
    </xf>
    <xf numFmtId="38" fontId="0" fillId="0" borderId="71" xfId="16" applyFill="1" applyBorder="1" applyAlignment="1">
      <alignment vertical="center"/>
    </xf>
    <xf numFmtId="38" fontId="0" fillId="0" borderId="72" xfId="16" applyFont="1" applyFill="1" applyBorder="1" applyAlignment="1">
      <alignment vertical="center"/>
    </xf>
    <xf numFmtId="38" fontId="0" fillId="0" borderId="73" xfId="16" applyFont="1" applyFill="1" applyBorder="1" applyAlignment="1">
      <alignment vertical="center"/>
    </xf>
    <xf numFmtId="38" fontId="0" fillId="0" borderId="74" xfId="16" applyFill="1" applyBorder="1" applyAlignment="1">
      <alignment vertical="center"/>
    </xf>
    <xf numFmtId="38" fontId="0" fillId="0" borderId="75" xfId="16" applyFill="1" applyBorder="1" applyAlignment="1">
      <alignment vertical="center"/>
    </xf>
    <xf numFmtId="38" fontId="0" fillId="0" borderId="76" xfId="16" applyFill="1" applyBorder="1" applyAlignment="1">
      <alignment vertical="center"/>
    </xf>
    <xf numFmtId="38" fontId="0" fillId="0" borderId="77" xfId="16" applyFill="1" applyBorder="1" applyAlignment="1">
      <alignment vertical="center"/>
    </xf>
    <xf numFmtId="38" fontId="0" fillId="0" borderId="78" xfId="16" applyFill="1" applyBorder="1" applyAlignment="1">
      <alignment vertical="center"/>
    </xf>
    <xf numFmtId="38" fontId="0" fillId="0" borderId="79" xfId="16" applyFont="1" applyFill="1" applyBorder="1" applyAlignment="1">
      <alignment vertical="center"/>
    </xf>
    <xf numFmtId="38" fontId="0" fillId="0" borderId="53" xfId="16" applyFont="1" applyFill="1" applyBorder="1" applyAlignment="1">
      <alignment horizontal="center" vertical="center"/>
    </xf>
    <xf numFmtId="38" fontId="0" fillId="0" borderId="58" xfId="16" applyFill="1" applyBorder="1" applyAlignment="1">
      <alignment horizontal="right" vertical="center"/>
    </xf>
    <xf numFmtId="38" fontId="0" fillId="0" borderId="59" xfId="16" applyFill="1" applyBorder="1" applyAlignment="1">
      <alignment horizontal="right" vertical="center"/>
    </xf>
    <xf numFmtId="38" fontId="0" fillId="0" borderId="52" xfId="16" applyFont="1" applyFill="1" applyBorder="1" applyAlignment="1">
      <alignment horizontal="center" vertical="center"/>
    </xf>
    <xf numFmtId="38" fontId="0" fillId="0" borderId="80" xfId="16" applyFill="1" applyBorder="1" applyAlignment="1">
      <alignment vertical="center"/>
    </xf>
    <xf numFmtId="38" fontId="0" fillId="0" borderId="81" xfId="16" applyFill="1" applyBorder="1" applyAlignment="1">
      <alignment vertical="center"/>
    </xf>
    <xf numFmtId="38" fontId="0" fillId="0" borderId="44" xfId="16" applyFill="1" applyBorder="1" applyAlignment="1">
      <alignment vertical="center"/>
    </xf>
    <xf numFmtId="38" fontId="0" fillId="0" borderId="82" xfId="16" applyFill="1" applyBorder="1" applyAlignment="1">
      <alignment vertical="center"/>
    </xf>
    <xf numFmtId="38" fontId="0" fillId="0" borderId="83" xfId="16" applyFill="1" applyBorder="1" applyAlignment="1">
      <alignment vertical="center"/>
    </xf>
    <xf numFmtId="38" fontId="0" fillId="0" borderId="46" xfId="16" applyFill="1" applyBorder="1" applyAlignment="1">
      <alignment vertical="center"/>
    </xf>
    <xf numFmtId="38" fontId="0" fillId="0" borderId="70" xfId="16" applyFill="1" applyBorder="1" applyAlignment="1">
      <alignment vertical="center"/>
    </xf>
    <xf numFmtId="38" fontId="0" fillId="0" borderId="84" xfId="16" applyFont="1" applyFill="1" applyBorder="1" applyAlignment="1">
      <alignment vertical="center"/>
    </xf>
    <xf numFmtId="38" fontId="0" fillId="0" borderId="85" xfId="16" applyFill="1" applyBorder="1" applyAlignment="1">
      <alignment vertical="center"/>
    </xf>
    <xf numFmtId="38" fontId="0" fillId="0" borderId="86" xfId="16" applyFill="1" applyBorder="1" applyAlignment="1">
      <alignment vertical="center"/>
    </xf>
    <xf numFmtId="38" fontId="0" fillId="0" borderId="87" xfId="16" applyFont="1" applyFill="1" applyBorder="1" applyAlignment="1">
      <alignment vertical="center"/>
    </xf>
    <xf numFmtId="38" fontId="0" fillId="0" borderId="68" xfId="16" applyFont="1" applyFill="1" applyBorder="1" applyAlignment="1">
      <alignment vertical="center"/>
    </xf>
    <xf numFmtId="38" fontId="0" fillId="0" borderId="88" xfId="16" applyFill="1" applyBorder="1" applyAlignment="1">
      <alignment vertical="center"/>
    </xf>
    <xf numFmtId="38" fontId="0" fillId="0" borderId="89" xfId="16" applyFill="1" applyBorder="1" applyAlignment="1">
      <alignment vertical="center"/>
    </xf>
    <xf numFmtId="38" fontId="0" fillId="0" borderId="90" xfId="16" applyFill="1" applyBorder="1" applyAlignment="1">
      <alignment vertical="center"/>
    </xf>
    <xf numFmtId="38" fontId="0" fillId="0" borderId="91" xfId="16" applyFill="1" applyBorder="1" applyAlignment="1">
      <alignment vertical="center"/>
    </xf>
    <xf numFmtId="38" fontId="0" fillId="0" borderId="92" xfId="16" applyFill="1" applyBorder="1" applyAlignment="1">
      <alignment vertical="center"/>
    </xf>
    <xf numFmtId="38" fontId="0" fillId="0" borderId="93" xfId="16" applyFill="1" applyBorder="1" applyAlignment="1">
      <alignment vertical="center"/>
    </xf>
    <xf numFmtId="38" fontId="0" fillId="0" borderId="94" xfId="16" applyFill="1" applyBorder="1" applyAlignment="1">
      <alignment vertical="center"/>
    </xf>
    <xf numFmtId="38" fontId="0" fillId="0" borderId="67" xfId="16" applyFont="1" applyFill="1" applyBorder="1" applyAlignment="1">
      <alignment vertical="center"/>
    </xf>
    <xf numFmtId="38" fontId="0" fillId="0" borderId="95" xfId="16" applyFill="1" applyBorder="1" applyAlignment="1">
      <alignment vertical="center"/>
    </xf>
    <xf numFmtId="38" fontId="0" fillId="0" borderId="87" xfId="16" applyFont="1" applyFill="1" applyBorder="1" applyAlignment="1">
      <alignment vertical="center"/>
    </xf>
    <xf numFmtId="38" fontId="1" fillId="0" borderId="69" xfId="16" applyFont="1" applyFill="1" applyBorder="1" applyAlignment="1">
      <alignment vertical="center"/>
    </xf>
    <xf numFmtId="38" fontId="0" fillId="0" borderId="96" xfId="16" applyFill="1" applyBorder="1" applyAlignment="1">
      <alignment vertical="center"/>
    </xf>
    <xf numFmtId="38" fontId="0" fillId="0" borderId="97" xfId="16" applyFont="1" applyFill="1" applyBorder="1" applyAlignment="1">
      <alignment vertical="center"/>
    </xf>
    <xf numFmtId="38" fontId="0" fillId="0" borderId="98" xfId="16" applyFont="1" applyFill="1" applyBorder="1" applyAlignment="1">
      <alignment vertical="center"/>
    </xf>
    <xf numFmtId="38" fontId="0" fillId="0" borderId="99" xfId="16" applyFill="1" applyBorder="1" applyAlignment="1">
      <alignment vertical="center"/>
    </xf>
    <xf numFmtId="38" fontId="0" fillId="0" borderId="100" xfId="16" applyFill="1" applyBorder="1" applyAlignment="1">
      <alignment vertical="center"/>
    </xf>
    <xf numFmtId="38" fontId="2" fillId="0" borderId="69" xfId="16" applyFont="1" applyFill="1" applyBorder="1" applyAlignment="1">
      <alignment vertical="center"/>
    </xf>
    <xf numFmtId="38" fontId="2" fillId="0" borderId="84" xfId="16" applyFont="1" applyFill="1" applyBorder="1" applyAlignment="1">
      <alignment vertical="center"/>
    </xf>
    <xf numFmtId="38" fontId="0" fillId="0" borderId="101" xfId="16" applyFill="1" applyBorder="1" applyAlignment="1">
      <alignment vertical="center"/>
    </xf>
    <xf numFmtId="38" fontId="0" fillId="0" borderId="102" xfId="16" applyFill="1" applyBorder="1" applyAlignment="1">
      <alignment vertical="center"/>
    </xf>
    <xf numFmtId="38" fontId="0" fillId="0" borderId="103" xfId="16" applyFill="1" applyBorder="1" applyAlignment="1">
      <alignment vertical="center"/>
    </xf>
    <xf numFmtId="38" fontId="0" fillId="0" borderId="64" xfId="16" applyFont="1" applyFill="1" applyBorder="1" applyAlignment="1">
      <alignment vertical="center"/>
    </xf>
    <xf numFmtId="38" fontId="0" fillId="0" borderId="104" xfId="16" applyFill="1" applyBorder="1" applyAlignment="1">
      <alignment vertical="center"/>
    </xf>
    <xf numFmtId="38" fontId="0" fillId="0" borderId="8" xfId="16" applyFill="1" applyBorder="1" applyAlignment="1">
      <alignment vertical="center"/>
    </xf>
    <xf numFmtId="38" fontId="0" fillId="0" borderId="105" xfId="16" applyFill="1" applyBorder="1" applyAlignment="1">
      <alignment vertical="center"/>
    </xf>
    <xf numFmtId="38" fontId="0" fillId="0" borderId="106" xfId="16" applyFill="1" applyBorder="1" applyAlignment="1">
      <alignment vertical="center"/>
    </xf>
    <xf numFmtId="38" fontId="0" fillId="0" borderId="107" xfId="16" applyFill="1" applyBorder="1" applyAlignment="1">
      <alignment vertical="center"/>
    </xf>
    <xf numFmtId="38" fontId="0" fillId="0" borderId="71" xfId="16" applyFont="1" applyFill="1" applyBorder="1" applyAlignment="1">
      <alignment vertical="center"/>
    </xf>
    <xf numFmtId="38" fontId="0" fillId="0" borderId="108" xfId="16" applyFill="1" applyBorder="1" applyAlignment="1">
      <alignment vertical="center"/>
    </xf>
    <xf numFmtId="38" fontId="0" fillId="0" borderId="109" xfId="16" applyFill="1" applyBorder="1" applyAlignment="1">
      <alignment vertical="center"/>
    </xf>
    <xf numFmtId="177" fontId="0" fillId="0" borderId="0" xfId="16" applyNumberFormat="1" applyFill="1" applyBorder="1" applyAlignment="1">
      <alignment vertical="center"/>
    </xf>
    <xf numFmtId="0" fontId="3" fillId="0" borderId="0" xfId="0" applyFont="1" applyFill="1" applyAlignment="1">
      <alignment horizontal="center" vertical="center"/>
    </xf>
    <xf numFmtId="49" fontId="2" fillId="0" borderId="9" xfId="16" applyNumberFormat="1" applyFont="1" applyBorder="1" applyAlignment="1">
      <alignment horizontal="left"/>
    </xf>
    <xf numFmtId="38" fontId="0" fillId="0" borderId="57" xfId="16" applyFont="1" applyFill="1" applyBorder="1" applyAlignment="1">
      <alignment vertical="center" shrinkToFit="1"/>
    </xf>
    <xf numFmtId="38" fontId="0" fillId="0" borderId="53" xfId="16" applyFont="1" applyFill="1" applyBorder="1" applyAlignment="1">
      <alignment horizontal="right" vertical="center"/>
    </xf>
    <xf numFmtId="0" fontId="0" fillId="2" borderId="42" xfId="0" applyFont="1" applyFill="1" applyBorder="1" applyAlignment="1">
      <alignment vertical="center"/>
    </xf>
    <xf numFmtId="0" fontId="0" fillId="2" borderId="38" xfId="0" applyFont="1" applyFill="1" applyBorder="1" applyAlignment="1">
      <alignment vertical="center"/>
    </xf>
    <xf numFmtId="0" fontId="0" fillId="2" borderId="39" xfId="0" applyFont="1" applyFill="1" applyBorder="1" applyAlignment="1">
      <alignment vertical="center"/>
    </xf>
    <xf numFmtId="38" fontId="0" fillId="2" borderId="41" xfId="16" applyFont="1" applyFill="1" applyBorder="1" applyAlignment="1">
      <alignment horizontal="center" vertical="center"/>
    </xf>
    <xf numFmtId="38" fontId="0" fillId="2" borderId="3" xfId="16" applyFill="1" applyBorder="1" applyAlignment="1">
      <alignment vertical="center"/>
    </xf>
    <xf numFmtId="38" fontId="0" fillId="2" borderId="37" xfId="16" applyFill="1" applyBorder="1" applyAlignment="1">
      <alignment vertical="center"/>
    </xf>
    <xf numFmtId="38" fontId="0" fillId="2" borderId="26" xfId="16" applyFill="1" applyBorder="1" applyAlignment="1">
      <alignment vertical="center"/>
    </xf>
    <xf numFmtId="38" fontId="0" fillId="2" borderId="40" xfId="16" applyFill="1" applyBorder="1" applyAlignment="1">
      <alignment vertical="center"/>
    </xf>
    <xf numFmtId="57" fontId="0" fillId="2" borderId="14" xfId="0" applyNumberFormat="1" applyFill="1" applyBorder="1" applyAlignment="1">
      <alignment vertical="center"/>
    </xf>
    <xf numFmtId="57" fontId="0" fillId="2" borderId="25" xfId="0" applyNumberFormat="1" applyFill="1" applyBorder="1" applyAlignment="1">
      <alignment vertical="center"/>
    </xf>
    <xf numFmtId="57" fontId="0" fillId="2" borderId="10" xfId="0" applyNumberFormat="1" applyFill="1" applyBorder="1" applyAlignment="1">
      <alignment vertical="center"/>
    </xf>
    <xf numFmtId="38" fontId="0" fillId="2" borderId="34" xfId="16" applyFill="1" applyBorder="1" applyAlignment="1">
      <alignment vertical="center"/>
    </xf>
    <xf numFmtId="38" fontId="0" fillId="2" borderId="1" xfId="16" applyFill="1" applyBorder="1" applyAlignment="1">
      <alignment vertical="center"/>
    </xf>
    <xf numFmtId="38" fontId="0" fillId="2" borderId="27" xfId="16" applyFill="1" applyBorder="1" applyAlignment="1">
      <alignment vertical="center"/>
    </xf>
    <xf numFmtId="38" fontId="0" fillId="2" borderId="5" xfId="16" applyFill="1" applyBorder="1" applyAlignment="1">
      <alignment vertical="center"/>
    </xf>
    <xf numFmtId="38" fontId="0" fillId="2" borderId="96" xfId="16" applyFill="1" applyBorder="1" applyAlignment="1">
      <alignment vertical="center"/>
    </xf>
    <xf numFmtId="38" fontId="0" fillId="2" borderId="42" xfId="16" applyFill="1" applyBorder="1" applyAlignment="1">
      <alignment vertical="center"/>
    </xf>
    <xf numFmtId="38" fontId="0" fillId="2" borderId="38" xfId="16" applyFill="1" applyBorder="1" applyAlignment="1">
      <alignment vertical="center"/>
    </xf>
    <xf numFmtId="38" fontId="0" fillId="2" borderId="39" xfId="16" applyFill="1" applyBorder="1" applyAlignment="1">
      <alignment vertical="center"/>
    </xf>
    <xf numFmtId="38" fontId="0" fillId="2" borderId="41" xfId="16" applyFill="1" applyBorder="1" applyAlignment="1">
      <alignment vertical="center"/>
    </xf>
    <xf numFmtId="57" fontId="0" fillId="2" borderId="14" xfId="16" applyNumberFormat="1" applyFont="1" applyFill="1" applyBorder="1" applyAlignment="1">
      <alignment vertical="center"/>
    </xf>
    <xf numFmtId="57" fontId="0" fillId="2" borderId="25" xfId="16" applyNumberFormat="1" applyFill="1" applyBorder="1" applyAlignment="1">
      <alignment vertical="center"/>
    </xf>
    <xf numFmtId="0" fontId="0" fillId="2" borderId="37" xfId="0" applyFill="1" applyBorder="1" applyAlignment="1">
      <alignment vertical="center"/>
    </xf>
    <xf numFmtId="0" fontId="0" fillId="2" borderId="26" xfId="0" applyFill="1" applyBorder="1" applyAlignment="1">
      <alignment vertical="center"/>
    </xf>
    <xf numFmtId="38" fontId="0" fillId="2" borderId="14" xfId="16" applyFill="1" applyBorder="1" applyAlignment="1">
      <alignment vertical="center"/>
    </xf>
    <xf numFmtId="38" fontId="0" fillId="2" borderId="25" xfId="16" applyFill="1" applyBorder="1" applyAlignment="1">
      <alignment vertical="center"/>
    </xf>
    <xf numFmtId="38" fontId="0" fillId="2" borderId="10" xfId="16" applyFill="1" applyBorder="1" applyAlignment="1">
      <alignment vertical="center"/>
    </xf>
    <xf numFmtId="38" fontId="0" fillId="2" borderId="55" xfId="16" applyFill="1" applyBorder="1" applyAlignment="1">
      <alignment vertical="center"/>
    </xf>
    <xf numFmtId="38" fontId="0" fillId="2" borderId="6" xfId="16" applyFill="1" applyBorder="1" applyAlignment="1">
      <alignment vertical="center"/>
    </xf>
    <xf numFmtId="38" fontId="0" fillId="2" borderId="45" xfId="16" applyFill="1" applyBorder="1" applyAlignment="1">
      <alignment vertical="center"/>
    </xf>
    <xf numFmtId="38" fontId="0" fillId="2" borderId="4" xfId="16" applyFill="1" applyBorder="1" applyAlignment="1">
      <alignment vertical="center"/>
    </xf>
    <xf numFmtId="38" fontId="0" fillId="2" borderId="46" xfId="16" applyFill="1" applyBorder="1" applyAlignment="1">
      <alignment vertical="center"/>
    </xf>
    <xf numFmtId="185" fontId="0" fillId="2" borderId="6" xfId="16" applyNumberFormat="1" applyFill="1" applyBorder="1" applyAlignment="1">
      <alignment vertical="center"/>
    </xf>
    <xf numFmtId="185" fontId="0" fillId="2" borderId="45" xfId="16" applyNumberFormat="1" applyFill="1" applyBorder="1" applyAlignment="1">
      <alignment vertical="center"/>
    </xf>
    <xf numFmtId="185" fontId="0" fillId="2" borderId="4" xfId="16" applyNumberFormat="1" applyFill="1" applyBorder="1" applyAlignment="1">
      <alignment vertical="center"/>
    </xf>
    <xf numFmtId="185" fontId="0" fillId="2" borderId="46" xfId="16" applyNumberFormat="1" applyFill="1" applyBorder="1" applyAlignment="1">
      <alignment vertical="center"/>
    </xf>
    <xf numFmtId="0" fontId="2" fillId="0" borderId="18" xfId="0" applyFont="1" applyFill="1" applyBorder="1" applyAlignment="1">
      <alignment vertical="center"/>
    </xf>
    <xf numFmtId="0" fontId="2" fillId="0" borderId="9" xfId="0" applyFont="1" applyFill="1" applyBorder="1" applyAlignment="1">
      <alignment vertical="center"/>
    </xf>
    <xf numFmtId="0" fontId="2" fillId="0" borderId="9" xfId="0" applyFont="1" applyFill="1" applyBorder="1" applyAlignment="1">
      <alignment horizontal="righ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2" fillId="0" borderId="21" xfId="0" applyFont="1" applyFill="1" applyBorder="1" applyAlignment="1">
      <alignment horizontal="right" vertical="center"/>
    </xf>
    <xf numFmtId="49" fontId="0" fillId="0" borderId="26" xfId="0" applyNumberFormat="1" applyFont="1" applyBorder="1" applyAlignment="1">
      <alignment horizontal="left" shrinkToFit="1"/>
    </xf>
    <xf numFmtId="49" fontId="0" fillId="0" borderId="25" xfId="0" applyNumberFormat="1" applyFont="1" applyBorder="1" applyAlignment="1">
      <alignment horizontal="left" shrinkToFit="1"/>
    </xf>
    <xf numFmtId="49" fontId="0" fillId="0" borderId="10" xfId="0" applyNumberFormat="1" applyFont="1" applyBorder="1" applyAlignment="1">
      <alignment horizontal="left"/>
    </xf>
    <xf numFmtId="49" fontId="0" fillId="0" borderId="14" xfId="0" applyNumberFormat="1" applyFont="1" applyBorder="1" applyAlignment="1">
      <alignment horizontal="left"/>
    </xf>
    <xf numFmtId="49" fontId="0" fillId="0" borderId="29" xfId="0" applyNumberFormat="1" applyFont="1" applyBorder="1" applyAlignment="1">
      <alignment horizontal="left"/>
    </xf>
    <xf numFmtId="49" fontId="0" fillId="0" borderId="15" xfId="0" applyNumberFormat="1" applyFont="1" applyBorder="1" applyAlignment="1">
      <alignment horizontal="left"/>
    </xf>
    <xf numFmtId="0" fontId="2" fillId="0" borderId="36" xfId="0" applyFont="1" applyFill="1" applyBorder="1" applyAlignment="1">
      <alignment horizontal="right" vertical="center"/>
    </xf>
    <xf numFmtId="177" fontId="1" fillId="0" borderId="68" xfId="16" applyNumberFormat="1" applyFont="1" applyFill="1" applyBorder="1" applyAlignment="1">
      <alignment horizontal="center" vertical="center" shrinkToFit="1"/>
    </xf>
    <xf numFmtId="0" fontId="2" fillId="0" borderId="2" xfId="0" applyFont="1" applyFill="1" applyBorder="1" applyAlignment="1">
      <alignment horizontal="right" vertical="center"/>
    </xf>
    <xf numFmtId="177" fontId="8" fillId="0" borderId="110" xfId="16" applyNumberFormat="1" applyFont="1" applyFill="1" applyBorder="1" applyAlignment="1">
      <alignment horizontal="center" shrinkToFit="1"/>
    </xf>
    <xf numFmtId="0" fontId="2" fillId="0" borderId="2" xfId="0" applyFont="1" applyFill="1" applyBorder="1" applyAlignment="1">
      <alignment vertical="center"/>
    </xf>
    <xf numFmtId="38" fontId="0" fillId="2" borderId="46" xfId="16" applyFont="1" applyFill="1" applyBorder="1" applyAlignment="1">
      <alignment vertical="center"/>
    </xf>
    <xf numFmtId="0" fontId="2" fillId="0" borderId="26" xfId="0" applyFont="1" applyFill="1" applyBorder="1" applyAlignment="1">
      <alignment vertical="center"/>
    </xf>
    <xf numFmtId="0" fontId="2" fillId="0" borderId="4" xfId="0" applyFont="1" applyFill="1" applyBorder="1" applyAlignment="1">
      <alignment vertical="center"/>
    </xf>
    <xf numFmtId="0" fontId="7" fillId="0" borderId="4" xfId="0" applyFont="1" applyFill="1" applyBorder="1" applyAlignment="1">
      <alignment vertical="center"/>
    </xf>
    <xf numFmtId="0" fontId="2" fillId="0" borderId="36" xfId="0" applyFont="1" applyFill="1" applyBorder="1" applyAlignment="1">
      <alignment vertical="center"/>
    </xf>
    <xf numFmtId="0" fontId="0" fillId="0" borderId="0" xfId="0" applyFont="1" applyAlignment="1">
      <alignment/>
    </xf>
    <xf numFmtId="38" fontId="0" fillId="0" borderId="0" xfId="16" applyFont="1" applyFill="1" applyAlignment="1">
      <alignment/>
    </xf>
    <xf numFmtId="38" fontId="0" fillId="0" borderId="0" xfId="16" applyFont="1" applyAlignment="1">
      <alignment/>
    </xf>
    <xf numFmtId="0" fontId="0" fillId="0" borderId="26" xfId="0" applyFont="1" applyBorder="1" applyAlignment="1">
      <alignment/>
    </xf>
    <xf numFmtId="0" fontId="0" fillId="0" borderId="2" xfId="0" applyFont="1" applyBorder="1" applyAlignment="1">
      <alignment/>
    </xf>
    <xf numFmtId="0" fontId="0" fillId="0" borderId="5" xfId="0" applyFont="1" applyBorder="1" applyAlignment="1">
      <alignment/>
    </xf>
    <xf numFmtId="0" fontId="0" fillId="0" borderId="0" xfId="0" applyFont="1" applyBorder="1" applyAlignment="1">
      <alignment/>
    </xf>
    <xf numFmtId="0" fontId="0" fillId="0" borderId="6" xfId="0" applyFont="1" applyFill="1" applyBorder="1" applyAlignment="1">
      <alignment horizontal="center" vertical="center"/>
    </xf>
    <xf numFmtId="0" fontId="0" fillId="0" borderId="5" xfId="0" applyFont="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center"/>
    </xf>
    <xf numFmtId="38" fontId="0" fillId="0" borderId="37" xfId="16" applyFont="1" applyFill="1" applyBorder="1" applyAlignment="1">
      <alignment horizontal="center"/>
    </xf>
    <xf numFmtId="0" fontId="0" fillId="0" borderId="37" xfId="0" applyFont="1" applyBorder="1" applyAlignment="1">
      <alignment horizontal="center"/>
    </xf>
    <xf numFmtId="38" fontId="0" fillId="0" borderId="37" xfId="16" applyFont="1" applyBorder="1" applyAlignment="1">
      <alignment horizontal="center"/>
    </xf>
    <xf numFmtId="0" fontId="0" fillId="0" borderId="0" xfId="0" applyFont="1" applyAlignment="1">
      <alignment horizontal="center"/>
    </xf>
    <xf numFmtId="0" fontId="0" fillId="0" borderId="36" xfId="0" applyFont="1" applyBorder="1" applyAlignment="1">
      <alignment horizontal="center"/>
    </xf>
    <xf numFmtId="0" fontId="0" fillId="0" borderId="6" xfId="0" applyFont="1" applyBorder="1" applyAlignment="1">
      <alignment horizontal="center"/>
    </xf>
    <xf numFmtId="38" fontId="0" fillId="0" borderId="45" xfId="16" applyFont="1" applyFill="1" applyBorder="1" applyAlignment="1">
      <alignment horizontal="center"/>
    </xf>
    <xf numFmtId="0" fontId="0" fillId="0" borderId="45" xfId="0" applyFont="1" applyBorder="1" applyAlignment="1">
      <alignment horizontal="center"/>
    </xf>
    <xf numFmtId="38" fontId="0" fillId="0" borderId="45" xfId="16" applyFont="1" applyBorder="1" applyAlignment="1">
      <alignment horizontal="center"/>
    </xf>
    <xf numFmtId="38" fontId="0" fillId="2" borderId="25" xfId="16" applyFont="1" applyFill="1" applyBorder="1" applyAlignment="1">
      <alignment/>
    </xf>
    <xf numFmtId="0" fontId="0" fillId="2" borderId="25" xfId="0" applyFont="1" applyFill="1" applyBorder="1" applyAlignment="1">
      <alignment/>
    </xf>
    <xf numFmtId="0" fontId="0" fillId="0" borderId="10" xfId="0" applyFont="1" applyBorder="1" applyAlignment="1">
      <alignment/>
    </xf>
    <xf numFmtId="0" fontId="0" fillId="0" borderId="24" xfId="0" applyFont="1" applyBorder="1" applyAlignment="1">
      <alignment/>
    </xf>
    <xf numFmtId="38" fontId="0" fillId="0" borderId="25" xfId="16" applyFont="1" applyFill="1" applyBorder="1" applyAlignment="1">
      <alignment/>
    </xf>
    <xf numFmtId="0" fontId="0" fillId="0" borderId="25" xfId="0" applyFont="1" applyBorder="1" applyAlignment="1">
      <alignment/>
    </xf>
    <xf numFmtId="38" fontId="0" fillId="0" borderId="25" xfId="16" applyFont="1" applyBorder="1" applyAlignment="1">
      <alignment/>
    </xf>
    <xf numFmtId="38" fontId="0" fillId="3" borderId="25" xfId="16" applyFont="1" applyFill="1" applyBorder="1" applyAlignment="1">
      <alignment/>
    </xf>
    <xf numFmtId="187" fontId="0" fillId="0" borderId="25" xfId="16" applyNumberFormat="1" applyFont="1" applyBorder="1" applyAlignment="1">
      <alignment/>
    </xf>
    <xf numFmtId="187" fontId="0" fillId="3" borderId="25" xfId="16" applyNumberFormat="1" applyFont="1" applyFill="1" applyBorder="1" applyAlignment="1">
      <alignment/>
    </xf>
    <xf numFmtId="0" fontId="0" fillId="0" borderId="4" xfId="0" applyFont="1" applyFill="1" applyBorder="1" applyAlignment="1">
      <alignment/>
    </xf>
    <xf numFmtId="0" fontId="0" fillId="0" borderId="10" xfId="0" applyFont="1" applyFill="1" applyBorder="1" applyAlignment="1">
      <alignment/>
    </xf>
    <xf numFmtId="0" fontId="0" fillId="0" borderId="24" xfId="0" applyFont="1" applyFill="1" applyBorder="1" applyAlignment="1">
      <alignment/>
    </xf>
    <xf numFmtId="187" fontId="0" fillId="0" borderId="25" xfId="16" applyNumberFormat="1" applyFont="1" applyFill="1" applyBorder="1" applyAlignment="1">
      <alignment/>
    </xf>
    <xf numFmtId="0" fontId="0" fillId="0" borderId="25" xfId="0" applyFont="1" applyFill="1" applyBorder="1" applyAlignment="1">
      <alignment/>
    </xf>
    <xf numFmtId="0" fontId="0" fillId="0" borderId="0" xfId="0" applyFont="1" applyFill="1" applyAlignment="1">
      <alignment/>
    </xf>
    <xf numFmtId="0" fontId="0" fillId="0" borderId="26" xfId="0" applyFont="1" applyFill="1" applyBorder="1" applyAlignment="1">
      <alignment/>
    </xf>
    <xf numFmtId="0" fontId="0" fillId="0" borderId="2" xfId="0" applyFont="1" applyFill="1" applyBorder="1" applyAlignment="1">
      <alignment/>
    </xf>
    <xf numFmtId="0" fontId="0" fillId="0" borderId="5" xfId="0" applyFont="1" applyFill="1" applyBorder="1" applyAlignment="1">
      <alignment/>
    </xf>
    <xf numFmtId="0" fontId="0" fillId="0" borderId="14" xfId="0" applyFont="1" applyFill="1" applyBorder="1" applyAlignment="1">
      <alignment/>
    </xf>
    <xf numFmtId="0" fontId="0" fillId="0" borderId="3" xfId="0" applyFont="1" applyFill="1" applyBorder="1" applyAlignment="1">
      <alignment/>
    </xf>
    <xf numFmtId="38" fontId="0" fillId="0" borderId="37" xfId="16" applyFont="1" applyFill="1" applyBorder="1" applyAlignment="1">
      <alignment/>
    </xf>
    <xf numFmtId="38" fontId="0" fillId="0" borderId="37" xfId="16" applyFont="1" applyBorder="1" applyAlignment="1">
      <alignment/>
    </xf>
    <xf numFmtId="38" fontId="0" fillId="3" borderId="37" xfId="16" applyFont="1" applyFill="1" applyBorder="1" applyAlignment="1">
      <alignment/>
    </xf>
    <xf numFmtId="187" fontId="0" fillId="0" borderId="37" xfId="16" applyNumberFormat="1" applyFont="1" applyFill="1" applyBorder="1" applyAlignment="1">
      <alignment/>
    </xf>
    <xf numFmtId="187" fontId="0" fillId="3" borderId="37" xfId="16" applyNumberFormat="1" applyFont="1" applyFill="1" applyBorder="1" applyAlignment="1">
      <alignment/>
    </xf>
    <xf numFmtId="0" fontId="0" fillId="0" borderId="37" xfId="0" applyFont="1" applyFill="1" applyBorder="1" applyAlignment="1">
      <alignment/>
    </xf>
    <xf numFmtId="49" fontId="0" fillId="0" borderId="0" xfId="0" applyNumberFormat="1" applyFont="1" applyAlignment="1">
      <alignment/>
    </xf>
    <xf numFmtId="38" fontId="0" fillId="0" borderId="0" xfId="16" applyFont="1" applyAlignment="1">
      <alignment horizontal="right"/>
    </xf>
    <xf numFmtId="49" fontId="0" fillId="0" borderId="18" xfId="16" applyNumberFormat="1" applyFont="1" applyBorder="1" applyAlignment="1">
      <alignment horizontal="left"/>
    </xf>
    <xf numFmtId="49" fontId="0" fillId="0" borderId="9" xfId="16" applyNumberFormat="1" applyFont="1" applyBorder="1" applyAlignment="1">
      <alignment horizontal="left"/>
    </xf>
    <xf numFmtId="49" fontId="0" fillId="0" borderId="8" xfId="16" applyNumberFormat="1" applyFont="1" applyBorder="1" applyAlignment="1">
      <alignment horizontal="center"/>
    </xf>
    <xf numFmtId="49" fontId="0" fillId="0" borderId="8" xfId="0" applyNumberFormat="1" applyFont="1" applyBorder="1" applyAlignment="1">
      <alignment horizontal="center"/>
    </xf>
    <xf numFmtId="49" fontId="0" fillId="0" borderId="105" xfId="0" applyNumberFormat="1" applyFont="1" applyFill="1" applyBorder="1" applyAlignment="1">
      <alignment horizontal="center" vertical="center"/>
    </xf>
    <xf numFmtId="49" fontId="0" fillId="0" borderId="8" xfId="0" applyNumberFormat="1" applyFont="1" applyFill="1" applyBorder="1" applyAlignment="1">
      <alignment horizontal="center" vertical="center"/>
    </xf>
    <xf numFmtId="49" fontId="0" fillId="0" borderId="8" xfId="0" applyNumberFormat="1" applyFont="1" applyFill="1" applyBorder="1" applyAlignment="1">
      <alignment horizontal="center"/>
    </xf>
    <xf numFmtId="38" fontId="0" fillId="0" borderId="19" xfId="16" applyFont="1" applyBorder="1" applyAlignment="1">
      <alignment horizontal="center"/>
    </xf>
    <xf numFmtId="49" fontId="0" fillId="0" borderId="28" xfId="16" applyNumberFormat="1" applyFont="1" applyBorder="1" applyAlignment="1">
      <alignment horizontal="left"/>
    </xf>
    <xf numFmtId="49" fontId="0" fillId="0" borderId="36" xfId="16" applyNumberFormat="1" applyFont="1" applyBorder="1" applyAlignment="1">
      <alignment horizontal="left"/>
    </xf>
    <xf numFmtId="49" fontId="0" fillId="0" borderId="36" xfId="16" applyNumberFormat="1" applyFont="1" applyBorder="1" applyAlignment="1">
      <alignment horizontal="left" shrinkToFit="1"/>
    </xf>
    <xf numFmtId="0" fontId="0" fillId="0" borderId="6" xfId="0" applyFont="1" applyBorder="1" applyAlignment="1">
      <alignment horizontal="center" shrinkToFit="1"/>
    </xf>
    <xf numFmtId="0" fontId="0" fillId="0" borderId="45" xfId="0" applyFont="1" applyFill="1" applyBorder="1" applyAlignment="1">
      <alignment horizontal="center" vertical="center"/>
    </xf>
    <xf numFmtId="0" fontId="0" fillId="0" borderId="6" xfId="0" applyFont="1" applyFill="1" applyBorder="1" applyAlignment="1">
      <alignment horizontal="center" shrinkToFit="1"/>
    </xf>
    <xf numFmtId="38" fontId="0" fillId="0" borderId="43" xfId="16" applyFont="1" applyBorder="1" applyAlignment="1">
      <alignment horizontal="center" shrinkToFit="1"/>
    </xf>
    <xf numFmtId="0" fontId="0" fillId="0" borderId="0" xfId="0" applyFont="1" applyAlignment="1">
      <alignment shrinkToFit="1"/>
    </xf>
    <xf numFmtId="38" fontId="0" fillId="0" borderId="0" xfId="16" applyFont="1" applyAlignment="1">
      <alignment shrinkToFit="1"/>
    </xf>
    <xf numFmtId="49" fontId="0" fillId="0" borderId="12" xfId="0" applyNumberFormat="1" applyFont="1" applyBorder="1" applyAlignment="1">
      <alignment horizontal="left"/>
    </xf>
    <xf numFmtId="49" fontId="0" fillId="0" borderId="0" xfId="0" applyNumberFormat="1" applyFont="1" applyBorder="1" applyAlignment="1">
      <alignment horizontal="left"/>
    </xf>
    <xf numFmtId="38" fontId="0" fillId="0" borderId="45" xfId="16" applyFont="1" applyBorder="1" applyAlignment="1">
      <alignment/>
    </xf>
    <xf numFmtId="38" fontId="0" fillId="0" borderId="111" xfId="16" applyFont="1" applyBorder="1" applyAlignment="1">
      <alignment/>
    </xf>
    <xf numFmtId="49" fontId="0" fillId="0" borderId="26" xfId="0" applyNumberFormat="1" applyFont="1" applyBorder="1" applyAlignment="1">
      <alignment horizontal="left"/>
    </xf>
    <xf numFmtId="38" fontId="0" fillId="2" borderId="111" xfId="16" applyFont="1" applyFill="1" applyBorder="1" applyAlignment="1">
      <alignment/>
    </xf>
    <xf numFmtId="49" fontId="0" fillId="0" borderId="5" xfId="0" applyNumberFormat="1" applyFont="1" applyBorder="1" applyAlignment="1">
      <alignment horizontal="left"/>
    </xf>
    <xf numFmtId="38" fontId="0" fillId="0" borderId="0" xfId="16" applyFont="1" applyBorder="1" applyAlignment="1">
      <alignment/>
    </xf>
    <xf numFmtId="49" fontId="0" fillId="0" borderId="4" xfId="0" applyNumberFormat="1" applyFont="1" applyBorder="1" applyAlignment="1">
      <alignment horizontal="left"/>
    </xf>
    <xf numFmtId="49" fontId="0" fillId="0" borderId="20" xfId="0" applyNumberFormat="1" applyFont="1" applyBorder="1" applyAlignment="1">
      <alignment horizontal="left"/>
    </xf>
    <xf numFmtId="49" fontId="0" fillId="0" borderId="44" xfId="0" applyNumberFormat="1" applyFont="1" applyBorder="1" applyAlignment="1">
      <alignment horizontal="left"/>
    </xf>
    <xf numFmtId="38" fontId="0" fillId="0" borderId="7" xfId="16" applyFont="1" applyBorder="1" applyAlignment="1">
      <alignment/>
    </xf>
    <xf numFmtId="38" fontId="0" fillId="0" borderId="112" xfId="16" applyFont="1" applyBorder="1" applyAlignment="1">
      <alignment/>
    </xf>
    <xf numFmtId="38" fontId="0" fillId="0" borderId="113" xfId="16" applyFont="1" applyFill="1" applyBorder="1" applyAlignment="1">
      <alignment horizontal="left" vertical="center"/>
    </xf>
    <xf numFmtId="38" fontId="0" fillId="0" borderId="114" xfId="16" applyFont="1" applyFill="1" applyBorder="1" applyAlignment="1">
      <alignment horizontal="left" vertical="center"/>
    </xf>
    <xf numFmtId="38" fontId="0" fillId="0" borderId="115" xfId="16" applyFont="1" applyFill="1" applyBorder="1" applyAlignment="1">
      <alignment horizontal="left" vertical="center"/>
    </xf>
    <xf numFmtId="38" fontId="0" fillId="0" borderId="116" xfId="16" applyFont="1" applyFill="1" applyBorder="1" applyAlignment="1">
      <alignment horizontal="left" vertical="center"/>
    </xf>
    <xf numFmtId="38" fontId="0" fillId="0" borderId="69" xfId="16" applyFont="1" applyFill="1" applyBorder="1" applyAlignment="1">
      <alignment horizontal="left" vertical="center"/>
    </xf>
    <xf numFmtId="38" fontId="0" fillId="0" borderId="71" xfId="16" applyFont="1" applyFill="1" applyBorder="1" applyAlignment="1">
      <alignment horizontal="left" vertical="center"/>
    </xf>
    <xf numFmtId="38" fontId="0" fillId="0" borderId="84" xfId="16" applyFont="1" applyFill="1" applyBorder="1" applyAlignment="1">
      <alignment horizontal="left" vertical="center"/>
    </xf>
    <xf numFmtId="38" fontId="0" fillId="0" borderId="86" xfId="16" applyFont="1" applyFill="1" applyBorder="1" applyAlignment="1">
      <alignment horizontal="left" vertical="center"/>
    </xf>
    <xf numFmtId="0" fontId="3" fillId="0" borderId="0" xfId="0" applyFont="1" applyFill="1" applyAlignment="1">
      <alignment horizontal="center" vertical="center"/>
    </xf>
    <xf numFmtId="38" fontId="0" fillId="0" borderId="107" xfId="16" applyFill="1" applyBorder="1" applyAlignment="1">
      <alignment horizontal="center" vertical="center"/>
    </xf>
    <xf numFmtId="38" fontId="0" fillId="0" borderId="82" xfId="16" applyFill="1" applyBorder="1" applyAlignment="1">
      <alignment horizontal="center" vertical="center"/>
    </xf>
    <xf numFmtId="38" fontId="0" fillId="0" borderId="94" xfId="16" applyFont="1" applyFill="1" applyBorder="1" applyAlignment="1">
      <alignment horizontal="left" vertical="center"/>
    </xf>
    <xf numFmtId="38" fontId="0" fillId="0" borderId="117" xfId="16" applyFont="1" applyFill="1" applyBorder="1" applyAlignment="1">
      <alignment horizontal="left" vertical="center"/>
    </xf>
    <xf numFmtId="38" fontId="0" fillId="0" borderId="4" xfId="16" applyFill="1" applyBorder="1" applyAlignment="1">
      <alignment horizontal="center" vertical="center"/>
    </xf>
    <xf numFmtId="38" fontId="0" fillId="0" borderId="36" xfId="16" applyFill="1" applyBorder="1" applyAlignment="1">
      <alignment horizontal="center" vertical="center"/>
    </xf>
    <xf numFmtId="177" fontId="2" fillId="0" borderId="81" xfId="16" applyNumberFormat="1" applyFont="1" applyFill="1" applyBorder="1" applyAlignment="1">
      <alignment horizontal="center" vertical="center" shrinkToFit="1"/>
    </xf>
    <xf numFmtId="177" fontId="2" fillId="0" borderId="21" xfId="16" applyNumberFormat="1" applyFont="1" applyFill="1" applyBorder="1" applyAlignment="1">
      <alignment horizontal="center" vertical="center" shrinkToFit="1"/>
    </xf>
    <xf numFmtId="177" fontId="2" fillId="0" borderId="22" xfId="16" applyNumberFormat="1" applyFont="1" applyFill="1" applyBorder="1" applyAlignment="1">
      <alignment horizontal="center" vertical="center" shrinkToFit="1"/>
    </xf>
    <xf numFmtId="38" fontId="0" fillId="0" borderId="11" xfId="16" applyFont="1" applyFill="1" applyBorder="1" applyAlignment="1">
      <alignment horizontal="left" vertical="center" wrapText="1"/>
    </xf>
    <xf numFmtId="38" fontId="0" fillId="0" borderId="2" xfId="16" applyFont="1" applyFill="1" applyBorder="1" applyAlignment="1">
      <alignment horizontal="left" vertical="center" wrapText="1"/>
    </xf>
    <xf numFmtId="38" fontId="0" fillId="0" borderId="20" xfId="16" applyFont="1" applyFill="1" applyBorder="1" applyAlignment="1">
      <alignment horizontal="left" vertical="center" wrapText="1"/>
    </xf>
    <xf numFmtId="38" fontId="0" fillId="0" borderId="21" xfId="16" applyFont="1" applyFill="1" applyBorder="1" applyAlignment="1">
      <alignment horizontal="left" vertical="center" wrapText="1"/>
    </xf>
    <xf numFmtId="38" fontId="0" fillId="0" borderId="107" xfId="16" applyFont="1" applyFill="1" applyBorder="1" applyAlignment="1">
      <alignment horizontal="center" vertical="center"/>
    </xf>
    <xf numFmtId="38" fontId="0" fillId="0" borderId="82" xfId="16" applyFont="1" applyFill="1" applyBorder="1" applyAlignment="1">
      <alignment horizontal="center" vertical="center"/>
    </xf>
    <xf numFmtId="38" fontId="0" fillId="0" borderId="28" xfId="16" applyFont="1" applyFill="1" applyBorder="1" applyAlignment="1">
      <alignment horizontal="left" vertical="center" wrapText="1"/>
    </xf>
    <xf numFmtId="38" fontId="0" fillId="0" borderId="36" xfId="16" applyFont="1" applyFill="1" applyBorder="1" applyAlignment="1">
      <alignment horizontal="left" vertical="center" wrapText="1"/>
    </xf>
    <xf numFmtId="177" fontId="6" fillId="0" borderId="118" xfId="16" applyNumberFormat="1" applyFont="1" applyFill="1" applyBorder="1" applyAlignment="1">
      <alignment horizontal="center" shrinkToFit="1"/>
    </xf>
    <xf numFmtId="177" fontId="6" fillId="0" borderId="9" xfId="16" applyNumberFormat="1" applyFont="1" applyFill="1" applyBorder="1" applyAlignment="1">
      <alignment horizontal="center" shrinkToFit="1"/>
    </xf>
    <xf numFmtId="177" fontId="6" fillId="0" borderId="19" xfId="16" applyNumberFormat="1" applyFont="1" applyFill="1" applyBorder="1" applyAlignment="1">
      <alignment horizontal="center" shrinkToFit="1"/>
    </xf>
    <xf numFmtId="49" fontId="0" fillId="0" borderId="10" xfId="0" applyNumberFormat="1" applyFont="1" applyBorder="1" applyAlignment="1">
      <alignment horizontal="left" shrinkToFit="1"/>
    </xf>
    <xf numFmtId="0" fontId="0" fillId="0" borderId="14" xfId="0" applyFont="1" applyBorder="1" applyAlignment="1">
      <alignment horizontal="left" shrinkToFit="1"/>
    </xf>
    <xf numFmtId="0" fontId="0" fillId="0" borderId="26"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38" fontId="0" fillId="0" borderId="26" xfId="16" applyFont="1" applyBorder="1" applyAlignment="1">
      <alignment horizontal="center"/>
    </xf>
    <xf numFmtId="38" fontId="0" fillId="0" borderId="3" xfId="16" applyFont="1" applyBorder="1" applyAlignment="1">
      <alignment horizontal="center"/>
    </xf>
    <xf numFmtId="38" fontId="0" fillId="0" borderId="4" xfId="16" applyFont="1" applyBorder="1" applyAlignment="1">
      <alignment horizontal="center"/>
    </xf>
    <xf numFmtId="38" fontId="0" fillId="0" borderId="6" xfId="16" applyFont="1" applyBorder="1" applyAlignment="1">
      <alignment horizontal="center"/>
    </xf>
    <xf numFmtId="38" fontId="0" fillId="0" borderId="2" xfId="16" applyFont="1" applyBorder="1" applyAlignment="1">
      <alignment horizontal="center"/>
    </xf>
    <xf numFmtId="38" fontId="0" fillId="0" borderId="36" xfId="16" applyFont="1" applyBorder="1" applyAlignment="1">
      <alignment horizontal="center"/>
    </xf>
    <xf numFmtId="0" fontId="1" fillId="0" borderId="2" xfId="0" applyFont="1" applyFill="1" applyBorder="1" applyAlignment="1">
      <alignment horizontal="center" vertical="center"/>
    </xf>
    <xf numFmtId="0" fontId="1" fillId="0" borderId="36" xfId="0" applyFont="1" applyFill="1" applyBorder="1" applyAlignment="1">
      <alignment horizontal="center" vertical="center"/>
    </xf>
    <xf numFmtId="177" fontId="0" fillId="3" borderId="37" xfId="16" applyNumberFormat="1" applyFont="1" applyFill="1" applyBorder="1" applyAlignment="1">
      <alignment horizontal="right" vertical="center"/>
    </xf>
    <xf numFmtId="177" fontId="0" fillId="3" borderId="45" xfId="16" applyNumberFormat="1" applyFont="1" applyFill="1" applyBorder="1" applyAlignment="1">
      <alignment horizontal="right" vertical="center"/>
    </xf>
    <xf numFmtId="177" fontId="0" fillId="0" borderId="37" xfId="16" applyNumberFormat="1" applyFont="1" applyBorder="1" applyAlignment="1">
      <alignment horizontal="right" vertical="center"/>
    </xf>
    <xf numFmtId="177" fontId="0" fillId="0" borderId="45" xfId="16" applyNumberFormat="1" applyFont="1" applyBorder="1" applyAlignment="1">
      <alignment horizontal="right" vertical="center"/>
    </xf>
    <xf numFmtId="49" fontId="0" fillId="0" borderId="26" xfId="0" applyNumberFormat="1" applyFont="1" applyFill="1" applyBorder="1" applyAlignment="1">
      <alignment horizontal="center" vertical="center"/>
    </xf>
    <xf numFmtId="49" fontId="0" fillId="0" borderId="3" xfId="0" applyNumberFormat="1" applyFont="1" applyFill="1" applyBorder="1" applyAlignment="1">
      <alignment horizontal="center" vertical="center"/>
    </xf>
    <xf numFmtId="0" fontId="0" fillId="0" borderId="4" xfId="0" applyFont="1" applyFill="1" applyBorder="1" applyAlignment="1">
      <alignment horizontal="center" vertical="center"/>
    </xf>
    <xf numFmtId="0" fontId="0" fillId="0" borderId="6" xfId="0" applyFont="1" applyFill="1" applyBorder="1" applyAlignment="1">
      <alignment horizontal="center" vertical="center"/>
    </xf>
    <xf numFmtId="188" fontId="0" fillId="0" borderId="26" xfId="0" applyNumberFormat="1" applyFont="1" applyBorder="1" applyAlignment="1">
      <alignment horizontal="right" vertical="center"/>
    </xf>
    <xf numFmtId="188" fontId="0" fillId="0" borderId="3" xfId="0" applyNumberFormat="1" applyFont="1" applyBorder="1" applyAlignment="1">
      <alignment horizontal="right" vertical="center"/>
    </xf>
    <xf numFmtId="188" fontId="0" fillId="0" borderId="4" xfId="0" applyNumberFormat="1" applyFont="1" applyBorder="1" applyAlignment="1">
      <alignment horizontal="right" vertical="center"/>
    </xf>
    <xf numFmtId="188" fontId="0" fillId="0" borderId="6" xfId="0" applyNumberFormat="1" applyFont="1" applyBorder="1" applyAlignment="1">
      <alignment horizontal="right" vertical="center"/>
    </xf>
    <xf numFmtId="177" fontId="0" fillId="0" borderId="26" xfId="16" applyNumberFormat="1" applyFont="1" applyBorder="1" applyAlignment="1">
      <alignment horizontal="right" vertical="center"/>
    </xf>
    <xf numFmtId="177" fontId="0" fillId="0" borderId="3" xfId="16" applyNumberFormat="1" applyFont="1" applyBorder="1" applyAlignment="1">
      <alignment horizontal="right" vertical="center"/>
    </xf>
    <xf numFmtId="177" fontId="0" fillId="0" borderId="4" xfId="16" applyNumberFormat="1" applyFont="1" applyBorder="1" applyAlignment="1">
      <alignment horizontal="right" vertical="center"/>
    </xf>
    <xf numFmtId="177" fontId="0" fillId="0" borderId="6" xfId="16" applyNumberFormat="1" applyFont="1" applyBorder="1" applyAlignment="1">
      <alignment horizontal="right" vertical="center"/>
    </xf>
    <xf numFmtId="188" fontId="0" fillId="3" borderId="26" xfId="0" applyNumberFormat="1" applyFont="1" applyFill="1" applyBorder="1" applyAlignment="1">
      <alignment horizontal="right" vertical="center"/>
    </xf>
    <xf numFmtId="188" fontId="0" fillId="3" borderId="3" xfId="0" applyNumberFormat="1" applyFont="1" applyFill="1" applyBorder="1" applyAlignment="1">
      <alignment horizontal="right" vertical="center"/>
    </xf>
    <xf numFmtId="188" fontId="0" fillId="3" borderId="4" xfId="0" applyNumberFormat="1" applyFont="1" applyFill="1" applyBorder="1" applyAlignment="1">
      <alignment horizontal="right" vertical="center"/>
    </xf>
    <xf numFmtId="188" fontId="0" fillId="3" borderId="6" xfId="0" applyNumberFormat="1" applyFont="1" applyFill="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4</xdr:col>
      <xdr:colOff>9525</xdr:colOff>
      <xdr:row>4</xdr:row>
      <xdr:rowOff>314325</xdr:rowOff>
    </xdr:to>
    <xdr:sp>
      <xdr:nvSpPr>
        <xdr:cNvPr id="1" name="Line 1"/>
        <xdr:cNvSpPr>
          <a:spLocks/>
        </xdr:cNvSpPr>
      </xdr:nvSpPr>
      <xdr:spPr>
        <a:xfrm>
          <a:off x="9525" y="790575"/>
          <a:ext cx="349567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6</xdr:col>
      <xdr:colOff>0</xdr:colOff>
      <xdr:row>3</xdr:row>
      <xdr:rowOff>152400</xdr:rowOff>
    </xdr:to>
    <xdr:sp>
      <xdr:nvSpPr>
        <xdr:cNvPr id="1" name="Line 1"/>
        <xdr:cNvSpPr>
          <a:spLocks/>
        </xdr:cNvSpPr>
      </xdr:nvSpPr>
      <xdr:spPr>
        <a:xfrm>
          <a:off x="0" y="504825"/>
          <a:ext cx="35433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4</xdr:col>
      <xdr:colOff>28575</xdr:colOff>
      <xdr:row>4</xdr:row>
      <xdr:rowOff>19050</xdr:rowOff>
    </xdr:to>
    <xdr:sp>
      <xdr:nvSpPr>
        <xdr:cNvPr id="1" name="Line 1"/>
        <xdr:cNvSpPr>
          <a:spLocks/>
        </xdr:cNvSpPr>
      </xdr:nvSpPr>
      <xdr:spPr>
        <a:xfrm>
          <a:off x="19050" y="590550"/>
          <a:ext cx="237172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47625</xdr:rowOff>
    </xdr:from>
    <xdr:to>
      <xdr:col>1</xdr:col>
      <xdr:colOff>676275</xdr:colOff>
      <xdr:row>4</xdr:row>
      <xdr:rowOff>304800</xdr:rowOff>
    </xdr:to>
    <xdr:sp>
      <xdr:nvSpPr>
        <xdr:cNvPr id="1" name="Line 2"/>
        <xdr:cNvSpPr>
          <a:spLocks/>
        </xdr:cNvSpPr>
      </xdr:nvSpPr>
      <xdr:spPr>
        <a:xfrm>
          <a:off x="19050" y="361950"/>
          <a:ext cx="1066800"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4"/>
  </sheetPr>
  <dimension ref="A1:V87"/>
  <sheetViews>
    <sheetView showZeros="0" zoomScale="75" zoomScaleNormal="75" zoomScaleSheetLayoutView="100" workbookViewId="0" topLeftCell="A1">
      <pane xSplit="4" ySplit="5" topLeftCell="E78" activePane="bottomRight" state="frozen"/>
      <selection pane="topLeft" activeCell="A1" sqref="A1"/>
      <selection pane="topRight" activeCell="E1" sqref="E1"/>
      <selection pane="bottomLeft" activeCell="A5" sqref="A5"/>
      <selection pane="bottomRight" activeCell="X87" sqref="X87"/>
    </sheetView>
  </sheetViews>
  <sheetFormatPr defaultColWidth="9.00390625" defaultRowHeight="25.5" customHeight="1"/>
  <cols>
    <col min="1" max="1" width="5.00390625" style="15" customWidth="1"/>
    <col min="2" max="3" width="4.25390625" style="15" customWidth="1"/>
    <col min="4" max="4" width="32.375" style="15" customWidth="1"/>
    <col min="5" max="21" width="15.625" style="15" customWidth="1"/>
    <col min="22" max="22" width="15.625" style="10" customWidth="1"/>
    <col min="23" max="73" width="10.625" style="15" customWidth="1"/>
    <col min="74" max="16384" width="9.00390625" style="15" customWidth="1"/>
  </cols>
  <sheetData>
    <row r="1" spans="1:12" ht="25.5" customHeight="1">
      <c r="A1" s="368" t="s">
        <v>195</v>
      </c>
      <c r="B1" s="368"/>
      <c r="C1" s="368"/>
      <c r="D1" s="368"/>
      <c r="E1" s="368"/>
      <c r="F1" s="368"/>
      <c r="G1" s="368"/>
      <c r="H1" s="368"/>
      <c r="I1" s="368"/>
      <c r="J1" s="368"/>
      <c r="K1" s="368"/>
      <c r="L1" s="219"/>
    </row>
    <row r="2" spans="1:9" ht="10.5" customHeight="1">
      <c r="A2" s="23"/>
      <c r="B2" s="23"/>
      <c r="C2" s="23"/>
      <c r="D2" s="23"/>
      <c r="E2" s="23"/>
      <c r="F2" s="23"/>
      <c r="G2" s="23"/>
      <c r="H2" s="23"/>
      <c r="I2" s="23"/>
    </row>
    <row r="3" ht="25.5" customHeight="1" thickBot="1">
      <c r="A3" s="133" t="s">
        <v>189</v>
      </c>
    </row>
    <row r="4" spans="1:22" ht="25.5" customHeight="1">
      <c r="A4" s="24"/>
      <c r="B4" s="25"/>
      <c r="C4" s="25"/>
      <c r="D4" s="26" t="s">
        <v>191</v>
      </c>
      <c r="E4" s="12" t="s">
        <v>4</v>
      </c>
      <c r="F4" s="12" t="s">
        <v>233</v>
      </c>
      <c r="G4" s="12" t="s">
        <v>230</v>
      </c>
      <c r="H4" s="12" t="s">
        <v>5</v>
      </c>
      <c r="I4" s="12" t="s">
        <v>7</v>
      </c>
      <c r="J4" s="12" t="s">
        <v>134</v>
      </c>
      <c r="K4" s="12" t="s">
        <v>136</v>
      </c>
      <c r="L4" s="12" t="s">
        <v>236</v>
      </c>
      <c r="M4" s="12" t="s">
        <v>8</v>
      </c>
      <c r="N4" s="12" t="s">
        <v>10</v>
      </c>
      <c r="O4" s="12" t="s">
        <v>129</v>
      </c>
      <c r="P4" s="12" t="s">
        <v>139</v>
      </c>
      <c r="Q4" s="12" t="s">
        <v>140</v>
      </c>
      <c r="R4" s="12" t="s">
        <v>131</v>
      </c>
      <c r="S4" s="12" t="s">
        <v>122</v>
      </c>
      <c r="T4" s="12" t="s">
        <v>11</v>
      </c>
      <c r="U4" s="13" t="s">
        <v>12</v>
      </c>
      <c r="V4" s="369" t="s">
        <v>14</v>
      </c>
    </row>
    <row r="5" spans="1:22" ht="25.5" customHeight="1" thickBot="1">
      <c r="A5" s="27" t="s">
        <v>190</v>
      </c>
      <c r="B5" s="28"/>
      <c r="C5" s="28"/>
      <c r="D5" s="29"/>
      <c r="E5" s="30" t="s">
        <v>3</v>
      </c>
      <c r="F5" s="30" t="s">
        <v>234</v>
      </c>
      <c r="G5" s="30" t="s">
        <v>231</v>
      </c>
      <c r="H5" s="30" t="s">
        <v>0</v>
      </c>
      <c r="I5" s="30" t="s">
        <v>6</v>
      </c>
      <c r="J5" s="30" t="s">
        <v>133</v>
      </c>
      <c r="K5" s="30" t="s">
        <v>135</v>
      </c>
      <c r="L5" s="30" t="s">
        <v>237</v>
      </c>
      <c r="M5" s="30" t="s">
        <v>1</v>
      </c>
      <c r="N5" s="30" t="s">
        <v>9</v>
      </c>
      <c r="O5" s="30" t="s">
        <v>130</v>
      </c>
      <c r="P5" s="30" t="s">
        <v>137</v>
      </c>
      <c r="Q5" s="30" t="s">
        <v>138</v>
      </c>
      <c r="R5" s="30" t="s">
        <v>132</v>
      </c>
      <c r="S5" s="30" t="s">
        <v>123</v>
      </c>
      <c r="T5" s="30" t="s">
        <v>2</v>
      </c>
      <c r="U5" s="74" t="s">
        <v>13</v>
      </c>
      <c r="V5" s="370"/>
    </row>
    <row r="6" spans="1:22" ht="25.5" customHeight="1">
      <c r="A6" s="135" t="s">
        <v>95</v>
      </c>
      <c r="B6" s="136"/>
      <c r="C6" s="136"/>
      <c r="D6" s="137"/>
      <c r="E6" s="223"/>
      <c r="F6" s="224"/>
      <c r="G6" s="224"/>
      <c r="H6" s="224"/>
      <c r="I6" s="224"/>
      <c r="J6" s="224"/>
      <c r="K6" s="224"/>
      <c r="L6" s="224"/>
      <c r="M6" s="224"/>
      <c r="N6" s="224"/>
      <c r="O6" s="224"/>
      <c r="P6" s="224"/>
      <c r="Q6" s="224"/>
      <c r="R6" s="224"/>
      <c r="S6" s="224"/>
      <c r="T6" s="224"/>
      <c r="U6" s="225"/>
      <c r="V6" s="226"/>
    </row>
    <row r="7" spans="1:22" ht="25.5" customHeight="1">
      <c r="A7" s="18" t="s">
        <v>15</v>
      </c>
      <c r="B7" s="31"/>
      <c r="C7" s="31"/>
      <c r="D7" s="22"/>
      <c r="E7" s="32">
        <v>34425</v>
      </c>
      <c r="F7" s="33"/>
      <c r="G7" s="33">
        <v>39533</v>
      </c>
      <c r="H7" s="33">
        <v>31429</v>
      </c>
      <c r="I7" s="33">
        <v>35156</v>
      </c>
      <c r="J7" s="33"/>
      <c r="K7" s="33">
        <v>33470</v>
      </c>
      <c r="L7" s="34"/>
      <c r="M7" s="34" t="s">
        <v>141</v>
      </c>
      <c r="N7" s="33">
        <v>31341</v>
      </c>
      <c r="O7" s="33">
        <v>38808</v>
      </c>
      <c r="P7" s="33"/>
      <c r="Q7" s="33">
        <v>31058</v>
      </c>
      <c r="R7" s="33">
        <v>43556</v>
      </c>
      <c r="S7" s="33">
        <v>27015</v>
      </c>
      <c r="T7" s="33">
        <v>33613</v>
      </c>
      <c r="U7" s="75">
        <v>32832</v>
      </c>
      <c r="V7" s="234"/>
    </row>
    <row r="8" spans="1:22" ht="25.5" customHeight="1">
      <c r="A8" s="16" t="s">
        <v>142</v>
      </c>
      <c r="B8" s="35"/>
      <c r="C8" s="35"/>
      <c r="D8" s="21"/>
      <c r="E8" s="231"/>
      <c r="F8" s="232"/>
      <c r="G8" s="232"/>
      <c r="H8" s="232"/>
      <c r="I8" s="232"/>
      <c r="J8" s="232"/>
      <c r="K8" s="232"/>
      <c r="L8" s="232"/>
      <c r="M8" s="232"/>
      <c r="N8" s="232"/>
      <c r="O8" s="232"/>
      <c r="P8" s="232"/>
      <c r="Q8" s="232"/>
      <c r="R8" s="232"/>
      <c r="S8" s="232"/>
      <c r="T8" s="232"/>
      <c r="U8" s="233"/>
      <c r="V8" s="234"/>
    </row>
    <row r="9" spans="1:22" s="10" customFormat="1" ht="25.5" customHeight="1">
      <c r="A9" s="37"/>
      <c r="B9" s="38" t="s">
        <v>125</v>
      </c>
      <c r="C9" s="138"/>
      <c r="D9" s="39"/>
      <c r="E9" s="19">
        <v>12483040</v>
      </c>
      <c r="F9" s="40">
        <v>0</v>
      </c>
      <c r="G9" s="40">
        <v>5509708</v>
      </c>
      <c r="H9" s="40">
        <v>14091739</v>
      </c>
      <c r="I9" s="40">
        <v>1560200</v>
      </c>
      <c r="J9" s="40">
        <v>0</v>
      </c>
      <c r="K9" s="40">
        <v>6805516</v>
      </c>
      <c r="L9" s="40">
        <v>0</v>
      </c>
      <c r="M9" s="40">
        <v>72633631</v>
      </c>
      <c r="N9" s="40">
        <v>13595790</v>
      </c>
      <c r="O9" s="40">
        <v>24700000</v>
      </c>
      <c r="P9" s="40">
        <v>0</v>
      </c>
      <c r="Q9" s="40">
        <v>16017771</v>
      </c>
      <c r="R9" s="40">
        <v>16650000</v>
      </c>
      <c r="S9" s="40">
        <v>34158998</v>
      </c>
      <c r="T9" s="40">
        <v>12418037</v>
      </c>
      <c r="U9" s="77">
        <v>6009000</v>
      </c>
      <c r="V9" s="79">
        <f>SUM(E9:U9)</f>
        <v>236633430</v>
      </c>
    </row>
    <row r="10" spans="1:22" s="10" customFormat="1" ht="25.5" customHeight="1">
      <c r="A10" s="37"/>
      <c r="B10" s="41" t="s">
        <v>17</v>
      </c>
      <c r="C10" s="139"/>
      <c r="D10" s="42"/>
      <c r="E10" s="88">
        <v>932979</v>
      </c>
      <c r="F10" s="91">
        <v>0</v>
      </c>
      <c r="G10" s="91">
        <v>847588</v>
      </c>
      <c r="H10" s="91">
        <v>1960701</v>
      </c>
      <c r="I10" s="91">
        <v>156473</v>
      </c>
      <c r="J10" s="91">
        <v>0</v>
      </c>
      <c r="K10" s="91">
        <v>178051</v>
      </c>
      <c r="L10" s="91">
        <v>0</v>
      </c>
      <c r="M10" s="91">
        <v>4835719</v>
      </c>
      <c r="N10" s="91">
        <v>934504</v>
      </c>
      <c r="O10" s="91">
        <v>387065</v>
      </c>
      <c r="P10" s="91">
        <v>0</v>
      </c>
      <c r="Q10" s="91">
        <v>1064588</v>
      </c>
      <c r="R10" s="91">
        <v>910446</v>
      </c>
      <c r="S10" s="91">
        <v>1938843</v>
      </c>
      <c r="T10" s="91">
        <v>686782</v>
      </c>
      <c r="U10" s="84">
        <v>658000</v>
      </c>
      <c r="V10" s="104">
        <f>SUM(E10:U10)</f>
        <v>15491739</v>
      </c>
    </row>
    <row r="11" spans="1:22" s="10" customFormat="1" ht="25.5" customHeight="1">
      <c r="A11" s="37"/>
      <c r="B11" s="373"/>
      <c r="C11" s="374"/>
      <c r="D11" s="143" t="s">
        <v>16</v>
      </c>
      <c r="E11" s="144">
        <v>139385</v>
      </c>
      <c r="F11" s="145">
        <v>0</v>
      </c>
      <c r="G11" s="145">
        <v>139686</v>
      </c>
      <c r="H11" s="145">
        <v>131170</v>
      </c>
      <c r="I11" s="145">
        <v>21857</v>
      </c>
      <c r="J11" s="145">
        <v>0</v>
      </c>
      <c r="K11" s="145">
        <v>31280</v>
      </c>
      <c r="L11" s="145">
        <v>0</v>
      </c>
      <c r="M11" s="145">
        <v>404444</v>
      </c>
      <c r="N11" s="145">
        <v>86849</v>
      </c>
      <c r="O11" s="145">
        <v>16097</v>
      </c>
      <c r="P11" s="145">
        <v>0</v>
      </c>
      <c r="Q11" s="145">
        <v>103281</v>
      </c>
      <c r="R11" s="145">
        <v>113621</v>
      </c>
      <c r="S11" s="145">
        <v>124267</v>
      </c>
      <c r="T11" s="145">
        <v>63204</v>
      </c>
      <c r="U11" s="146">
        <v>52706</v>
      </c>
      <c r="V11" s="147">
        <f>SUM(E11:U11)</f>
        <v>1427847</v>
      </c>
    </row>
    <row r="12" spans="1:22" s="10" customFormat="1" ht="25.5" customHeight="1">
      <c r="A12" s="37"/>
      <c r="B12" s="38" t="s">
        <v>18</v>
      </c>
      <c r="C12" s="138"/>
      <c r="D12" s="39"/>
      <c r="E12" s="19">
        <v>13380</v>
      </c>
      <c r="F12" s="40">
        <v>0</v>
      </c>
      <c r="G12" s="40">
        <v>6500</v>
      </c>
      <c r="H12" s="40">
        <v>7187</v>
      </c>
      <c r="I12" s="40">
        <v>9971</v>
      </c>
      <c r="J12" s="40">
        <v>0</v>
      </c>
      <c r="K12" s="40">
        <v>38222</v>
      </c>
      <c r="L12" s="40">
        <v>0</v>
      </c>
      <c r="M12" s="40">
        <v>15524</v>
      </c>
      <c r="N12" s="40">
        <v>14548</v>
      </c>
      <c r="O12" s="40">
        <v>63814</v>
      </c>
      <c r="P12" s="40">
        <v>0</v>
      </c>
      <c r="Q12" s="40">
        <v>15046</v>
      </c>
      <c r="R12" s="40">
        <v>18287</v>
      </c>
      <c r="S12" s="40">
        <v>17618</v>
      </c>
      <c r="T12" s="40">
        <v>18081</v>
      </c>
      <c r="U12" s="77">
        <v>9132</v>
      </c>
      <c r="V12" s="79">
        <f>SUM(E12:U12)</f>
        <v>247310</v>
      </c>
    </row>
    <row r="13" spans="1:22" s="10" customFormat="1" ht="25.5" customHeight="1">
      <c r="A13" s="37"/>
      <c r="B13" s="41" t="s">
        <v>19</v>
      </c>
      <c r="C13" s="139"/>
      <c r="D13" s="42"/>
      <c r="E13" s="227"/>
      <c r="F13" s="228"/>
      <c r="G13" s="228"/>
      <c r="H13" s="228"/>
      <c r="I13" s="228"/>
      <c r="J13" s="228"/>
      <c r="K13" s="228"/>
      <c r="L13" s="228"/>
      <c r="M13" s="228"/>
      <c r="N13" s="228"/>
      <c r="O13" s="228"/>
      <c r="P13" s="228"/>
      <c r="Q13" s="228"/>
      <c r="R13" s="228"/>
      <c r="S13" s="228"/>
      <c r="T13" s="228"/>
      <c r="U13" s="229"/>
      <c r="V13" s="230"/>
    </row>
    <row r="14" spans="1:22" s="10" customFormat="1" ht="25.5" customHeight="1">
      <c r="A14" s="37"/>
      <c r="B14" s="44"/>
      <c r="C14" s="366" t="s">
        <v>20</v>
      </c>
      <c r="D14" s="367"/>
      <c r="E14" s="144">
        <v>6489862</v>
      </c>
      <c r="F14" s="145">
        <v>0</v>
      </c>
      <c r="G14" s="145">
        <v>168130</v>
      </c>
      <c r="H14" s="145">
        <v>11842978</v>
      </c>
      <c r="I14" s="145">
        <v>1557068</v>
      </c>
      <c r="J14" s="145">
        <v>0</v>
      </c>
      <c r="K14" s="145">
        <v>6805516</v>
      </c>
      <c r="L14" s="145">
        <v>0</v>
      </c>
      <c r="M14" s="145">
        <v>42103446</v>
      </c>
      <c r="N14" s="145">
        <v>13395667</v>
      </c>
      <c r="O14" s="145">
        <v>24615744</v>
      </c>
      <c r="P14" s="145">
        <v>0</v>
      </c>
      <c r="Q14" s="145">
        <v>15802319</v>
      </c>
      <c r="R14" s="145">
        <v>0</v>
      </c>
      <c r="S14" s="145">
        <v>22456443</v>
      </c>
      <c r="T14" s="145">
        <v>11316696</v>
      </c>
      <c r="U14" s="146">
        <v>3284430</v>
      </c>
      <c r="V14" s="147">
        <f>SUM(E14:U14)</f>
        <v>159838299</v>
      </c>
    </row>
    <row r="15" spans="1:22" s="10" customFormat="1" ht="25.5" customHeight="1">
      <c r="A15" s="37"/>
      <c r="B15" s="44"/>
      <c r="C15" s="371" t="s">
        <v>21</v>
      </c>
      <c r="D15" s="372"/>
      <c r="E15" s="154">
        <v>560369</v>
      </c>
      <c r="F15" s="155">
        <v>0</v>
      </c>
      <c r="G15" s="155">
        <v>23000</v>
      </c>
      <c r="H15" s="155">
        <v>1663219</v>
      </c>
      <c r="I15" s="155">
        <v>156473</v>
      </c>
      <c r="J15" s="155">
        <v>0</v>
      </c>
      <c r="K15" s="155">
        <v>178051</v>
      </c>
      <c r="L15" s="155">
        <v>0</v>
      </c>
      <c r="M15" s="155">
        <v>3236869</v>
      </c>
      <c r="N15" s="155">
        <v>934504</v>
      </c>
      <c r="O15" s="155">
        <v>385745</v>
      </c>
      <c r="P15" s="155">
        <v>0</v>
      </c>
      <c r="Q15" s="155">
        <v>1001237</v>
      </c>
      <c r="R15" s="155">
        <v>0</v>
      </c>
      <c r="S15" s="155">
        <v>1448797</v>
      </c>
      <c r="T15" s="155">
        <v>617001</v>
      </c>
      <c r="U15" s="156">
        <v>250103</v>
      </c>
      <c r="V15" s="157">
        <f>SUM(E15:U15)</f>
        <v>10455368</v>
      </c>
    </row>
    <row r="16" spans="1:22" s="10" customFormat="1" ht="25.5" customHeight="1">
      <c r="A16" s="37"/>
      <c r="B16" s="87"/>
      <c r="C16" s="158" t="s">
        <v>22</v>
      </c>
      <c r="D16" s="148"/>
      <c r="E16" s="235"/>
      <c r="F16" s="236"/>
      <c r="G16" s="236"/>
      <c r="H16" s="236"/>
      <c r="I16" s="236"/>
      <c r="J16" s="236"/>
      <c r="K16" s="236"/>
      <c r="L16" s="236"/>
      <c r="M16" s="236"/>
      <c r="N16" s="236"/>
      <c r="O16" s="236"/>
      <c r="P16" s="236"/>
      <c r="Q16" s="236"/>
      <c r="R16" s="236"/>
      <c r="S16" s="236"/>
      <c r="T16" s="236"/>
      <c r="U16" s="237"/>
      <c r="V16" s="238"/>
    </row>
    <row r="17" spans="1:22" s="10" customFormat="1" ht="25.5" customHeight="1">
      <c r="A17" s="37"/>
      <c r="B17" s="44"/>
      <c r="C17" s="159"/>
      <c r="D17" s="149" t="s">
        <v>20</v>
      </c>
      <c r="E17" s="150">
        <v>291655</v>
      </c>
      <c r="F17" s="151">
        <v>0</v>
      </c>
      <c r="G17" s="151">
        <v>0</v>
      </c>
      <c r="H17" s="151">
        <v>151170</v>
      </c>
      <c r="I17" s="151">
        <v>0</v>
      </c>
      <c r="J17" s="151">
        <v>0</v>
      </c>
      <c r="K17" s="151">
        <v>0</v>
      </c>
      <c r="L17" s="151">
        <v>0</v>
      </c>
      <c r="M17" s="151">
        <v>1935110</v>
      </c>
      <c r="N17" s="151">
        <v>0</v>
      </c>
      <c r="O17" s="151">
        <v>670032</v>
      </c>
      <c r="P17" s="151">
        <v>0</v>
      </c>
      <c r="Q17" s="151">
        <v>52863</v>
      </c>
      <c r="R17" s="151">
        <v>0</v>
      </c>
      <c r="S17" s="151">
        <v>108452</v>
      </c>
      <c r="T17" s="151">
        <v>532358</v>
      </c>
      <c r="U17" s="152">
        <v>40585</v>
      </c>
      <c r="V17" s="153">
        <f>SUM(E17:U17)</f>
        <v>3782225</v>
      </c>
    </row>
    <row r="18" spans="1:22" s="10" customFormat="1" ht="25.5" customHeight="1">
      <c r="A18" s="37"/>
      <c r="B18" s="43"/>
      <c r="C18" s="160"/>
      <c r="D18" s="143" t="s">
        <v>21</v>
      </c>
      <c r="E18" s="144">
        <v>25424</v>
      </c>
      <c r="F18" s="145">
        <v>0</v>
      </c>
      <c r="G18" s="145">
        <v>0</v>
      </c>
      <c r="H18" s="145">
        <v>20658</v>
      </c>
      <c r="I18" s="145">
        <v>0</v>
      </c>
      <c r="J18" s="145">
        <v>0</v>
      </c>
      <c r="K18" s="145">
        <v>0</v>
      </c>
      <c r="L18" s="145">
        <v>0</v>
      </c>
      <c r="M18" s="145">
        <v>75382</v>
      </c>
      <c r="N18" s="145">
        <v>0</v>
      </c>
      <c r="O18" s="145">
        <v>10500</v>
      </c>
      <c r="P18" s="145">
        <v>0</v>
      </c>
      <c r="Q18" s="145">
        <v>622</v>
      </c>
      <c r="R18" s="145">
        <v>0</v>
      </c>
      <c r="S18" s="145">
        <v>17991</v>
      </c>
      <c r="T18" s="145">
        <v>32667</v>
      </c>
      <c r="U18" s="146">
        <v>4176</v>
      </c>
      <c r="V18" s="147">
        <f>SUM(E18:U18)</f>
        <v>187420</v>
      </c>
    </row>
    <row r="19" spans="1:22" s="10" customFormat="1" ht="25.5" customHeight="1">
      <c r="A19" s="37"/>
      <c r="B19" s="41" t="s">
        <v>23</v>
      </c>
      <c r="C19" s="139"/>
      <c r="D19" s="42"/>
      <c r="E19" s="227"/>
      <c r="F19" s="228"/>
      <c r="G19" s="228"/>
      <c r="H19" s="228"/>
      <c r="I19" s="228"/>
      <c r="J19" s="228"/>
      <c r="K19" s="228"/>
      <c r="L19" s="228"/>
      <c r="M19" s="228"/>
      <c r="N19" s="228"/>
      <c r="O19" s="228"/>
      <c r="P19" s="228"/>
      <c r="Q19" s="228"/>
      <c r="R19" s="228"/>
      <c r="S19" s="228"/>
      <c r="T19" s="228"/>
      <c r="U19" s="229"/>
      <c r="V19" s="230"/>
    </row>
    <row r="20" spans="1:22" s="10" customFormat="1" ht="25.5" customHeight="1">
      <c r="A20" s="37"/>
      <c r="B20" s="44"/>
      <c r="C20" s="360" t="s">
        <v>20</v>
      </c>
      <c r="D20" s="361"/>
      <c r="E20" s="150">
        <v>5993178</v>
      </c>
      <c r="F20" s="151">
        <v>0</v>
      </c>
      <c r="G20" s="151">
        <v>5341578</v>
      </c>
      <c r="H20" s="151">
        <v>2248761</v>
      </c>
      <c r="I20" s="151">
        <v>3132</v>
      </c>
      <c r="J20" s="151">
        <v>0</v>
      </c>
      <c r="K20" s="151">
        <v>0</v>
      </c>
      <c r="L20" s="151">
        <v>0</v>
      </c>
      <c r="M20" s="151">
        <v>30530185</v>
      </c>
      <c r="N20" s="151">
        <v>200123</v>
      </c>
      <c r="O20" s="151">
        <v>84256</v>
      </c>
      <c r="P20" s="151">
        <v>0</v>
      </c>
      <c r="Q20" s="151">
        <v>215452</v>
      </c>
      <c r="R20" s="151">
        <v>16650000</v>
      </c>
      <c r="S20" s="151">
        <v>11702555</v>
      </c>
      <c r="T20" s="151">
        <v>1101341</v>
      </c>
      <c r="U20" s="152">
        <v>2724570</v>
      </c>
      <c r="V20" s="153">
        <f>SUM(E20:U20)</f>
        <v>76795131</v>
      </c>
    </row>
    <row r="21" spans="1:22" s="10" customFormat="1" ht="25.5" customHeight="1">
      <c r="A21" s="46"/>
      <c r="B21" s="43"/>
      <c r="C21" s="362" t="s">
        <v>21</v>
      </c>
      <c r="D21" s="363"/>
      <c r="E21" s="144">
        <v>372610</v>
      </c>
      <c r="F21" s="145">
        <v>0</v>
      </c>
      <c r="G21" s="145">
        <v>824588</v>
      </c>
      <c r="H21" s="145">
        <v>297482</v>
      </c>
      <c r="I21" s="145">
        <v>0</v>
      </c>
      <c r="J21" s="145">
        <v>0</v>
      </c>
      <c r="K21" s="145">
        <v>0</v>
      </c>
      <c r="L21" s="145">
        <v>0</v>
      </c>
      <c r="M21" s="145">
        <v>1598850</v>
      </c>
      <c r="N21" s="145">
        <v>0</v>
      </c>
      <c r="O21" s="145">
        <v>1320</v>
      </c>
      <c r="P21" s="145">
        <v>0</v>
      </c>
      <c r="Q21" s="145">
        <v>63351</v>
      </c>
      <c r="R21" s="145">
        <v>910446</v>
      </c>
      <c r="S21" s="145">
        <v>490046</v>
      </c>
      <c r="T21" s="145">
        <v>69781</v>
      </c>
      <c r="U21" s="146">
        <v>407897</v>
      </c>
      <c r="V21" s="147">
        <f>SUM(E21:U21)</f>
        <v>5036371</v>
      </c>
    </row>
    <row r="22" spans="1:22" s="10" customFormat="1" ht="25.5" customHeight="1">
      <c r="A22" s="47" t="s">
        <v>24</v>
      </c>
      <c r="B22" s="48"/>
      <c r="C22" s="48"/>
      <c r="D22" s="49"/>
      <c r="E22" s="227"/>
      <c r="F22" s="228"/>
      <c r="G22" s="228"/>
      <c r="H22" s="228"/>
      <c r="I22" s="228"/>
      <c r="J22" s="228"/>
      <c r="K22" s="228"/>
      <c r="L22" s="228"/>
      <c r="M22" s="228"/>
      <c r="N22" s="228"/>
      <c r="O22" s="228"/>
      <c r="P22" s="228"/>
      <c r="Q22" s="228"/>
      <c r="R22" s="228"/>
      <c r="S22" s="228"/>
      <c r="T22" s="228"/>
      <c r="U22" s="229"/>
      <c r="V22" s="230"/>
    </row>
    <row r="23" spans="1:22" s="10" customFormat="1" ht="25.5" customHeight="1">
      <c r="A23" s="37"/>
      <c r="B23" s="161" t="s">
        <v>126</v>
      </c>
      <c r="C23" s="162"/>
      <c r="D23" s="163"/>
      <c r="E23" s="150">
        <v>0</v>
      </c>
      <c r="F23" s="151">
        <v>0</v>
      </c>
      <c r="G23" s="151">
        <v>0</v>
      </c>
      <c r="H23" s="151">
        <v>0</v>
      </c>
      <c r="I23" s="151">
        <v>1</v>
      </c>
      <c r="J23" s="151">
        <v>0</v>
      </c>
      <c r="K23" s="151">
        <v>0</v>
      </c>
      <c r="L23" s="151">
        <v>0</v>
      </c>
      <c r="M23" s="151">
        <v>12</v>
      </c>
      <c r="N23" s="151">
        <v>0</v>
      </c>
      <c r="O23" s="151">
        <v>0</v>
      </c>
      <c r="P23" s="151">
        <v>0</v>
      </c>
      <c r="Q23" s="151">
        <v>0</v>
      </c>
      <c r="R23" s="151">
        <v>0</v>
      </c>
      <c r="S23" s="151">
        <v>3</v>
      </c>
      <c r="T23" s="151">
        <v>9</v>
      </c>
      <c r="U23" s="152">
        <v>0</v>
      </c>
      <c r="V23" s="153">
        <f>SUM(E23:U23)</f>
        <v>25</v>
      </c>
    </row>
    <row r="24" spans="1:22" s="10" customFormat="1" ht="25.5" customHeight="1">
      <c r="A24" s="37"/>
      <c r="B24" s="161" t="s">
        <v>25</v>
      </c>
      <c r="C24" s="162"/>
      <c r="D24" s="163"/>
      <c r="E24" s="150">
        <v>0</v>
      </c>
      <c r="F24" s="151">
        <v>0</v>
      </c>
      <c r="G24" s="151">
        <v>0</v>
      </c>
      <c r="H24" s="151">
        <v>7</v>
      </c>
      <c r="I24" s="151">
        <v>0</v>
      </c>
      <c r="J24" s="151">
        <v>0</v>
      </c>
      <c r="K24" s="151">
        <v>0</v>
      </c>
      <c r="L24" s="151">
        <v>0</v>
      </c>
      <c r="M24" s="151">
        <v>15</v>
      </c>
      <c r="N24" s="151">
        <v>0</v>
      </c>
      <c r="O24" s="151">
        <v>8</v>
      </c>
      <c r="P24" s="151">
        <v>0</v>
      </c>
      <c r="Q24" s="151">
        <v>0</v>
      </c>
      <c r="R24" s="151">
        <v>0</v>
      </c>
      <c r="S24" s="151">
        <v>7</v>
      </c>
      <c r="T24" s="151">
        <v>0</v>
      </c>
      <c r="U24" s="152">
        <v>4</v>
      </c>
      <c r="V24" s="153">
        <f>SUM(E24:U24)</f>
        <v>41</v>
      </c>
    </row>
    <row r="25" spans="1:22" s="10" customFormat="1" ht="25.5" customHeight="1" thickBot="1">
      <c r="A25" s="50"/>
      <c r="B25" s="164" t="s">
        <v>26</v>
      </c>
      <c r="C25" s="165"/>
      <c r="D25" s="166"/>
      <c r="E25" s="167">
        <v>0</v>
      </c>
      <c r="F25" s="168">
        <v>0</v>
      </c>
      <c r="G25" s="168">
        <v>0</v>
      </c>
      <c r="H25" s="168">
        <v>7</v>
      </c>
      <c r="I25" s="168">
        <v>1</v>
      </c>
      <c r="J25" s="168">
        <v>0</v>
      </c>
      <c r="K25" s="168">
        <v>0</v>
      </c>
      <c r="L25" s="168">
        <v>0</v>
      </c>
      <c r="M25" s="168">
        <v>27</v>
      </c>
      <c r="N25" s="168">
        <v>0</v>
      </c>
      <c r="O25" s="168">
        <v>8</v>
      </c>
      <c r="P25" s="168">
        <v>0</v>
      </c>
      <c r="Q25" s="168">
        <v>0</v>
      </c>
      <c r="R25" s="168">
        <v>0</v>
      </c>
      <c r="S25" s="168">
        <v>10</v>
      </c>
      <c r="T25" s="168">
        <v>9</v>
      </c>
      <c r="U25" s="169">
        <v>4</v>
      </c>
      <c r="V25" s="170">
        <f>SUM(E25:U25)</f>
        <v>66</v>
      </c>
    </row>
    <row r="26" spans="1:22" s="10" customFormat="1" ht="25.5" customHeight="1">
      <c r="A26" s="65" t="s">
        <v>96</v>
      </c>
      <c r="B26" s="66"/>
      <c r="C26" s="66"/>
      <c r="D26" s="67"/>
      <c r="E26" s="239"/>
      <c r="F26" s="240"/>
      <c r="G26" s="240"/>
      <c r="H26" s="240"/>
      <c r="I26" s="240"/>
      <c r="J26" s="240"/>
      <c r="K26" s="240"/>
      <c r="L26" s="240"/>
      <c r="M26" s="240"/>
      <c r="N26" s="240"/>
      <c r="O26" s="240"/>
      <c r="P26" s="240"/>
      <c r="Q26" s="240"/>
      <c r="R26" s="240"/>
      <c r="S26" s="240"/>
      <c r="T26" s="240"/>
      <c r="U26" s="241"/>
      <c r="V26" s="242"/>
    </row>
    <row r="27" spans="1:22" s="58" customFormat="1" ht="25.5" customHeight="1">
      <c r="A27" s="52" t="s">
        <v>15</v>
      </c>
      <c r="B27" s="53"/>
      <c r="C27" s="53"/>
      <c r="D27" s="54"/>
      <c r="E27" s="55"/>
      <c r="F27" s="56"/>
      <c r="G27" s="56"/>
      <c r="H27" s="56"/>
      <c r="I27" s="56"/>
      <c r="J27" s="57">
        <v>33868</v>
      </c>
      <c r="K27" s="56"/>
      <c r="L27" s="56">
        <v>39173</v>
      </c>
      <c r="M27" s="56"/>
      <c r="N27" s="56"/>
      <c r="O27" s="56"/>
      <c r="P27" s="56">
        <v>35521</v>
      </c>
      <c r="Q27" s="56"/>
      <c r="R27" s="56"/>
      <c r="S27" s="56"/>
      <c r="T27" s="36"/>
      <c r="U27" s="76"/>
      <c r="V27" s="234"/>
    </row>
    <row r="28" spans="1:22" s="58" customFormat="1" ht="25.5" customHeight="1">
      <c r="A28" s="59" t="s">
        <v>142</v>
      </c>
      <c r="B28" s="60"/>
      <c r="C28" s="60"/>
      <c r="D28" s="61"/>
      <c r="E28" s="243"/>
      <c r="F28" s="244"/>
      <c r="G28" s="244"/>
      <c r="H28" s="244"/>
      <c r="I28" s="244"/>
      <c r="J28" s="244"/>
      <c r="K28" s="244"/>
      <c r="L28" s="244"/>
      <c r="M28" s="244"/>
      <c r="N28" s="244"/>
      <c r="O28" s="244"/>
      <c r="P28" s="244"/>
      <c r="Q28" s="244"/>
      <c r="R28" s="244"/>
      <c r="S28" s="244"/>
      <c r="T28" s="232"/>
      <c r="U28" s="233"/>
      <c r="V28" s="234"/>
    </row>
    <row r="29" spans="1:22" s="10" customFormat="1" ht="25.5" customHeight="1">
      <c r="A29" s="37"/>
      <c r="B29" s="38" t="s">
        <v>125</v>
      </c>
      <c r="C29" s="138"/>
      <c r="D29" s="39"/>
      <c r="E29" s="19">
        <v>0</v>
      </c>
      <c r="F29" s="40">
        <v>0</v>
      </c>
      <c r="G29" s="40">
        <v>0</v>
      </c>
      <c r="H29" s="40">
        <v>0</v>
      </c>
      <c r="I29" s="40">
        <v>0</v>
      </c>
      <c r="J29" s="40">
        <v>760618</v>
      </c>
      <c r="K29" s="40">
        <v>0</v>
      </c>
      <c r="L29" s="40">
        <v>2034466</v>
      </c>
      <c r="M29" s="40">
        <v>0</v>
      </c>
      <c r="N29" s="40">
        <v>0</v>
      </c>
      <c r="O29" s="40">
        <v>0</v>
      </c>
      <c r="P29" s="40">
        <v>739643</v>
      </c>
      <c r="Q29" s="40">
        <v>0</v>
      </c>
      <c r="R29" s="40">
        <v>0</v>
      </c>
      <c r="S29" s="40">
        <v>0</v>
      </c>
      <c r="T29" s="40">
        <v>0</v>
      </c>
      <c r="U29" s="77">
        <v>0</v>
      </c>
      <c r="V29" s="79">
        <f>SUM(E29:U29)</f>
        <v>3534727</v>
      </c>
    </row>
    <row r="30" spans="1:22" ht="25.5" customHeight="1">
      <c r="A30" s="17"/>
      <c r="B30" s="14" t="s">
        <v>27</v>
      </c>
      <c r="C30" s="31"/>
      <c r="D30" s="22"/>
      <c r="E30" s="19">
        <v>0</v>
      </c>
      <c r="F30" s="40">
        <v>0</v>
      </c>
      <c r="G30" s="40">
        <v>0</v>
      </c>
      <c r="H30" s="40">
        <v>0</v>
      </c>
      <c r="I30" s="40">
        <v>0</v>
      </c>
      <c r="J30" s="40">
        <v>44507</v>
      </c>
      <c r="K30" s="40">
        <v>0</v>
      </c>
      <c r="L30" s="40">
        <v>121855</v>
      </c>
      <c r="M30" s="40">
        <v>0</v>
      </c>
      <c r="N30" s="40">
        <v>0</v>
      </c>
      <c r="O30" s="40">
        <v>0</v>
      </c>
      <c r="P30" s="40">
        <v>59311</v>
      </c>
      <c r="Q30" s="40">
        <v>0</v>
      </c>
      <c r="R30" s="40">
        <v>0</v>
      </c>
      <c r="S30" s="40">
        <v>0</v>
      </c>
      <c r="T30" s="40">
        <v>0</v>
      </c>
      <c r="U30" s="77">
        <v>0</v>
      </c>
      <c r="V30" s="79">
        <f>SUM(E30:U30)</f>
        <v>225673</v>
      </c>
    </row>
    <row r="31" spans="1:22" ht="25.5" customHeight="1">
      <c r="A31" s="17"/>
      <c r="B31" s="14" t="s">
        <v>28</v>
      </c>
      <c r="C31" s="31"/>
      <c r="D31" s="22"/>
      <c r="E31" s="19">
        <v>0</v>
      </c>
      <c r="F31" s="40">
        <v>0</v>
      </c>
      <c r="G31" s="40">
        <v>0</v>
      </c>
      <c r="H31" s="40">
        <v>0</v>
      </c>
      <c r="I31" s="40">
        <v>0</v>
      </c>
      <c r="J31" s="40">
        <v>17090</v>
      </c>
      <c r="K31" s="40">
        <v>0</v>
      </c>
      <c r="L31" s="40">
        <v>16696</v>
      </c>
      <c r="M31" s="40">
        <v>0</v>
      </c>
      <c r="N31" s="40">
        <v>0</v>
      </c>
      <c r="O31" s="40">
        <v>0</v>
      </c>
      <c r="P31" s="40">
        <v>12471</v>
      </c>
      <c r="Q31" s="40">
        <v>0</v>
      </c>
      <c r="R31" s="40">
        <v>0</v>
      </c>
      <c r="S31" s="40">
        <v>0</v>
      </c>
      <c r="T31" s="62">
        <v>0</v>
      </c>
      <c r="U31" s="14">
        <v>0</v>
      </c>
      <c r="V31" s="79">
        <f>SUM(E31:U31)</f>
        <v>46257</v>
      </c>
    </row>
    <row r="32" spans="1:22" ht="25.5" customHeight="1">
      <c r="A32" s="17"/>
      <c r="B32" s="14" t="s">
        <v>29</v>
      </c>
      <c r="C32" s="31"/>
      <c r="D32" s="22"/>
      <c r="E32" s="19">
        <v>0</v>
      </c>
      <c r="F32" s="40">
        <v>0</v>
      </c>
      <c r="G32" s="40">
        <v>0</v>
      </c>
      <c r="H32" s="40">
        <v>0</v>
      </c>
      <c r="I32" s="40">
        <v>0</v>
      </c>
      <c r="J32" s="40">
        <v>33051</v>
      </c>
      <c r="K32" s="40">
        <v>0</v>
      </c>
      <c r="L32" s="40">
        <v>84378</v>
      </c>
      <c r="M32" s="40">
        <v>0</v>
      </c>
      <c r="N32" s="40">
        <v>0</v>
      </c>
      <c r="O32" s="40">
        <v>0</v>
      </c>
      <c r="P32" s="40">
        <v>36069</v>
      </c>
      <c r="Q32" s="40">
        <v>0</v>
      </c>
      <c r="R32" s="40">
        <v>0</v>
      </c>
      <c r="S32" s="40">
        <v>0</v>
      </c>
      <c r="T32" s="62">
        <v>0</v>
      </c>
      <c r="U32" s="14">
        <v>0</v>
      </c>
      <c r="V32" s="79">
        <f>SUM(E32:U32)</f>
        <v>153498</v>
      </c>
    </row>
    <row r="33" spans="1:22" ht="25.5" customHeight="1">
      <c r="A33" s="17"/>
      <c r="B33" s="14" t="s">
        <v>30</v>
      </c>
      <c r="C33" s="31"/>
      <c r="D33" s="22"/>
      <c r="E33" s="19">
        <v>0</v>
      </c>
      <c r="F33" s="40">
        <v>0</v>
      </c>
      <c r="G33" s="40">
        <v>0</v>
      </c>
      <c r="H33" s="40">
        <v>0</v>
      </c>
      <c r="I33" s="40">
        <v>0</v>
      </c>
      <c r="J33" s="40">
        <v>21642</v>
      </c>
      <c r="K33" s="40">
        <v>0</v>
      </c>
      <c r="L33" s="40">
        <v>33500</v>
      </c>
      <c r="M33" s="40">
        <v>0</v>
      </c>
      <c r="N33" s="40">
        <v>0</v>
      </c>
      <c r="O33" s="40">
        <v>0</v>
      </c>
      <c r="P33" s="40">
        <v>39679</v>
      </c>
      <c r="Q33" s="40">
        <v>0</v>
      </c>
      <c r="R33" s="40">
        <v>0</v>
      </c>
      <c r="S33" s="40">
        <v>0</v>
      </c>
      <c r="T33" s="62">
        <v>0</v>
      </c>
      <c r="U33" s="14">
        <v>0</v>
      </c>
      <c r="V33" s="79">
        <f>SUM(E33:U33)</f>
        <v>94821</v>
      </c>
    </row>
    <row r="34" spans="1:22" ht="25.5" customHeight="1">
      <c r="A34" s="17"/>
      <c r="B34" s="41" t="s">
        <v>42</v>
      </c>
      <c r="C34" s="139"/>
      <c r="D34" s="42"/>
      <c r="E34" s="227">
        <v>0</v>
      </c>
      <c r="F34" s="228">
        <v>0</v>
      </c>
      <c r="G34" s="228">
        <v>0</v>
      </c>
      <c r="H34" s="228">
        <v>0</v>
      </c>
      <c r="I34" s="228">
        <v>0</v>
      </c>
      <c r="J34" s="228">
        <v>0</v>
      </c>
      <c r="K34" s="228">
        <v>0</v>
      </c>
      <c r="L34" s="228">
        <v>0</v>
      </c>
      <c r="M34" s="228">
        <v>0</v>
      </c>
      <c r="N34" s="228">
        <v>0</v>
      </c>
      <c r="O34" s="228">
        <v>0</v>
      </c>
      <c r="P34" s="228">
        <v>0</v>
      </c>
      <c r="Q34" s="228">
        <v>0</v>
      </c>
      <c r="R34" s="228">
        <v>0</v>
      </c>
      <c r="S34" s="228">
        <v>0</v>
      </c>
      <c r="T34" s="245">
        <v>0</v>
      </c>
      <c r="U34" s="246">
        <v>0</v>
      </c>
      <c r="V34" s="230"/>
    </row>
    <row r="35" spans="1:22" s="10" customFormat="1" ht="25.5" customHeight="1">
      <c r="A35" s="37"/>
      <c r="B35" s="44"/>
      <c r="C35" s="360" t="s">
        <v>20</v>
      </c>
      <c r="D35" s="361"/>
      <c r="E35" s="150">
        <v>0</v>
      </c>
      <c r="F35" s="151">
        <v>0</v>
      </c>
      <c r="G35" s="151">
        <v>0</v>
      </c>
      <c r="H35" s="151">
        <v>0</v>
      </c>
      <c r="I35" s="151">
        <v>0</v>
      </c>
      <c r="J35" s="151">
        <v>760618</v>
      </c>
      <c r="K35" s="151">
        <v>0</v>
      </c>
      <c r="L35" s="151">
        <v>0</v>
      </c>
      <c r="M35" s="151">
        <v>0</v>
      </c>
      <c r="N35" s="151">
        <v>0</v>
      </c>
      <c r="O35" s="151">
        <v>0</v>
      </c>
      <c r="P35" s="151">
        <v>739643</v>
      </c>
      <c r="Q35" s="151">
        <v>0</v>
      </c>
      <c r="R35" s="151">
        <v>0</v>
      </c>
      <c r="S35" s="151">
        <v>0</v>
      </c>
      <c r="T35" s="151">
        <v>0</v>
      </c>
      <c r="U35" s="152">
        <v>0</v>
      </c>
      <c r="V35" s="153">
        <f>SUM(E35:U35)</f>
        <v>1500261</v>
      </c>
    </row>
    <row r="36" spans="1:22" s="10" customFormat="1" ht="25.5" customHeight="1">
      <c r="A36" s="37"/>
      <c r="B36" s="44"/>
      <c r="C36" s="360" t="s">
        <v>21</v>
      </c>
      <c r="D36" s="361"/>
      <c r="E36" s="150">
        <v>0</v>
      </c>
      <c r="F36" s="151">
        <v>0</v>
      </c>
      <c r="G36" s="151">
        <v>0</v>
      </c>
      <c r="H36" s="151">
        <v>0</v>
      </c>
      <c r="I36" s="151">
        <v>0</v>
      </c>
      <c r="J36" s="151">
        <v>44507</v>
      </c>
      <c r="K36" s="151">
        <v>0</v>
      </c>
      <c r="L36" s="151">
        <v>0</v>
      </c>
      <c r="M36" s="151">
        <v>0</v>
      </c>
      <c r="N36" s="151">
        <v>0</v>
      </c>
      <c r="O36" s="151">
        <v>0</v>
      </c>
      <c r="P36" s="151">
        <v>59311</v>
      </c>
      <c r="Q36" s="151">
        <v>0</v>
      </c>
      <c r="R36" s="151">
        <v>0</v>
      </c>
      <c r="S36" s="151">
        <v>0</v>
      </c>
      <c r="T36" s="151">
        <v>0</v>
      </c>
      <c r="U36" s="152">
        <v>0</v>
      </c>
      <c r="V36" s="153">
        <f>SUM(E36:U36)</f>
        <v>103818</v>
      </c>
    </row>
    <row r="37" spans="1:22" s="10" customFormat="1" ht="25.5" customHeight="1">
      <c r="A37" s="37"/>
      <c r="B37" s="87"/>
      <c r="C37" s="171" t="s">
        <v>22</v>
      </c>
      <c r="D37" s="63"/>
      <c r="E37" s="235"/>
      <c r="F37" s="236"/>
      <c r="G37" s="236"/>
      <c r="H37" s="236"/>
      <c r="I37" s="236"/>
      <c r="J37" s="236"/>
      <c r="K37" s="236"/>
      <c r="L37" s="236"/>
      <c r="M37" s="236"/>
      <c r="N37" s="236"/>
      <c r="O37" s="236"/>
      <c r="P37" s="236"/>
      <c r="Q37" s="236"/>
      <c r="R37" s="236"/>
      <c r="S37" s="236"/>
      <c r="T37" s="236"/>
      <c r="U37" s="237"/>
      <c r="V37" s="238"/>
    </row>
    <row r="38" spans="1:22" s="10" customFormat="1" ht="25.5" customHeight="1">
      <c r="A38" s="37"/>
      <c r="B38" s="44"/>
      <c r="C38" s="159"/>
      <c r="D38" s="149" t="s">
        <v>20</v>
      </c>
      <c r="E38" s="150">
        <v>0</v>
      </c>
      <c r="F38" s="151">
        <v>0</v>
      </c>
      <c r="G38" s="151">
        <v>0</v>
      </c>
      <c r="H38" s="151">
        <v>0</v>
      </c>
      <c r="I38" s="151">
        <v>0</v>
      </c>
      <c r="J38" s="151">
        <v>0</v>
      </c>
      <c r="K38" s="151">
        <v>0</v>
      </c>
      <c r="L38" s="151">
        <v>0</v>
      </c>
      <c r="M38" s="151">
        <v>0</v>
      </c>
      <c r="N38" s="151">
        <v>0</v>
      </c>
      <c r="O38" s="151">
        <v>0</v>
      </c>
      <c r="P38" s="151">
        <v>0</v>
      </c>
      <c r="Q38" s="151">
        <v>0</v>
      </c>
      <c r="R38" s="151">
        <v>0</v>
      </c>
      <c r="S38" s="151">
        <v>0</v>
      </c>
      <c r="T38" s="151">
        <v>0</v>
      </c>
      <c r="U38" s="152">
        <v>0</v>
      </c>
      <c r="V38" s="153">
        <f>SUM(E38:U38)</f>
        <v>0</v>
      </c>
    </row>
    <row r="39" spans="1:22" s="10" customFormat="1" ht="25.5" customHeight="1">
      <c r="A39" s="37"/>
      <c r="B39" s="43"/>
      <c r="C39" s="160"/>
      <c r="D39" s="143" t="s">
        <v>21</v>
      </c>
      <c r="E39" s="144">
        <v>0</v>
      </c>
      <c r="F39" s="145">
        <v>0</v>
      </c>
      <c r="G39" s="145">
        <v>0</v>
      </c>
      <c r="H39" s="145">
        <v>0</v>
      </c>
      <c r="I39" s="145">
        <v>0</v>
      </c>
      <c r="J39" s="145">
        <v>0</v>
      </c>
      <c r="K39" s="145">
        <v>0</v>
      </c>
      <c r="L39" s="145">
        <v>0</v>
      </c>
      <c r="M39" s="145">
        <v>0</v>
      </c>
      <c r="N39" s="145">
        <v>0</v>
      </c>
      <c r="O39" s="145">
        <v>0</v>
      </c>
      <c r="P39" s="145">
        <v>0</v>
      </c>
      <c r="Q39" s="145">
        <v>0</v>
      </c>
      <c r="R39" s="145">
        <v>0</v>
      </c>
      <c r="S39" s="145">
        <v>0</v>
      </c>
      <c r="T39" s="145">
        <v>0</v>
      </c>
      <c r="U39" s="146">
        <v>0</v>
      </c>
      <c r="V39" s="147">
        <f>SUM(E39:U39)</f>
        <v>0</v>
      </c>
    </row>
    <row r="40" spans="1:22" s="10" customFormat="1" ht="25.5" customHeight="1">
      <c r="A40" s="37"/>
      <c r="B40" s="41" t="s">
        <v>43</v>
      </c>
      <c r="C40" s="139"/>
      <c r="D40" s="42"/>
      <c r="E40" s="227"/>
      <c r="F40" s="228"/>
      <c r="G40" s="228"/>
      <c r="H40" s="228"/>
      <c r="I40" s="228"/>
      <c r="J40" s="228"/>
      <c r="K40" s="228"/>
      <c r="L40" s="228"/>
      <c r="M40" s="228"/>
      <c r="N40" s="228"/>
      <c r="O40" s="228"/>
      <c r="P40" s="228"/>
      <c r="Q40" s="228"/>
      <c r="R40" s="228"/>
      <c r="S40" s="228"/>
      <c r="T40" s="228"/>
      <c r="U40" s="229"/>
      <c r="V40" s="230"/>
    </row>
    <row r="41" spans="1:22" s="10" customFormat="1" ht="25.5" customHeight="1">
      <c r="A41" s="37"/>
      <c r="B41" s="44"/>
      <c r="C41" s="360" t="s">
        <v>20</v>
      </c>
      <c r="D41" s="361"/>
      <c r="E41" s="150">
        <v>0</v>
      </c>
      <c r="F41" s="151">
        <v>0</v>
      </c>
      <c r="G41" s="151">
        <v>0</v>
      </c>
      <c r="H41" s="151">
        <v>0</v>
      </c>
      <c r="I41" s="151">
        <v>0</v>
      </c>
      <c r="J41" s="151">
        <v>0</v>
      </c>
      <c r="K41" s="151">
        <v>0</v>
      </c>
      <c r="L41" s="151">
        <v>2034466</v>
      </c>
      <c r="M41" s="151">
        <v>0</v>
      </c>
      <c r="N41" s="151">
        <v>0</v>
      </c>
      <c r="O41" s="151">
        <v>0</v>
      </c>
      <c r="P41" s="151">
        <v>0</v>
      </c>
      <c r="Q41" s="151">
        <v>0</v>
      </c>
      <c r="R41" s="151">
        <v>0</v>
      </c>
      <c r="S41" s="151">
        <v>0</v>
      </c>
      <c r="T41" s="151">
        <v>0</v>
      </c>
      <c r="U41" s="152">
        <v>0</v>
      </c>
      <c r="V41" s="153">
        <f>SUM(E41:U41)</f>
        <v>2034466</v>
      </c>
    </row>
    <row r="42" spans="1:22" s="10" customFormat="1" ht="25.5" customHeight="1">
      <c r="A42" s="46"/>
      <c r="B42" s="43"/>
      <c r="C42" s="362" t="s">
        <v>21</v>
      </c>
      <c r="D42" s="363"/>
      <c r="E42" s="144">
        <v>0</v>
      </c>
      <c r="F42" s="145">
        <v>0</v>
      </c>
      <c r="G42" s="145">
        <v>0</v>
      </c>
      <c r="H42" s="145">
        <v>0</v>
      </c>
      <c r="I42" s="145">
        <v>0</v>
      </c>
      <c r="J42" s="145">
        <v>0</v>
      </c>
      <c r="K42" s="145">
        <v>0</v>
      </c>
      <c r="L42" s="145">
        <v>121855</v>
      </c>
      <c r="M42" s="145">
        <v>0</v>
      </c>
      <c r="N42" s="145">
        <v>0</v>
      </c>
      <c r="O42" s="145">
        <v>0</v>
      </c>
      <c r="P42" s="145">
        <v>0</v>
      </c>
      <c r="Q42" s="145">
        <v>0</v>
      </c>
      <c r="R42" s="145">
        <v>0</v>
      </c>
      <c r="S42" s="145">
        <v>0</v>
      </c>
      <c r="T42" s="145">
        <v>0</v>
      </c>
      <c r="U42" s="146">
        <v>0</v>
      </c>
      <c r="V42" s="147">
        <f>SUM(E42:U42)</f>
        <v>121855</v>
      </c>
    </row>
    <row r="43" spans="1:22" s="10" customFormat="1" ht="25.5" customHeight="1">
      <c r="A43" s="47" t="s">
        <v>31</v>
      </c>
      <c r="B43" s="48"/>
      <c r="C43" s="48"/>
      <c r="D43" s="49"/>
      <c r="E43" s="247"/>
      <c r="F43" s="248"/>
      <c r="G43" s="248"/>
      <c r="H43" s="248"/>
      <c r="I43" s="248"/>
      <c r="J43" s="248"/>
      <c r="K43" s="248"/>
      <c r="L43" s="248"/>
      <c r="M43" s="248"/>
      <c r="N43" s="248"/>
      <c r="O43" s="248"/>
      <c r="P43" s="248"/>
      <c r="Q43" s="248"/>
      <c r="R43" s="248"/>
      <c r="S43" s="248"/>
      <c r="T43" s="248"/>
      <c r="U43" s="249"/>
      <c r="V43" s="234"/>
    </row>
    <row r="44" spans="1:22" s="10" customFormat="1" ht="25.5" customHeight="1">
      <c r="A44" s="64"/>
      <c r="B44" s="41" t="s">
        <v>32</v>
      </c>
      <c r="C44" s="139"/>
      <c r="D44" s="49"/>
      <c r="E44" s="227"/>
      <c r="F44" s="228"/>
      <c r="G44" s="228"/>
      <c r="H44" s="228"/>
      <c r="I44" s="228"/>
      <c r="J44" s="228"/>
      <c r="K44" s="228"/>
      <c r="L44" s="228"/>
      <c r="M44" s="228"/>
      <c r="N44" s="228"/>
      <c r="O44" s="228"/>
      <c r="P44" s="228"/>
      <c r="Q44" s="228"/>
      <c r="R44" s="228"/>
      <c r="S44" s="228"/>
      <c r="T44" s="228"/>
      <c r="U44" s="229"/>
      <c r="V44" s="230"/>
    </row>
    <row r="45" spans="1:22" s="10" customFormat="1" ht="25.5" customHeight="1">
      <c r="A45" s="37"/>
      <c r="B45" s="44"/>
      <c r="C45" s="360" t="s">
        <v>33</v>
      </c>
      <c r="D45" s="361"/>
      <c r="E45" s="150">
        <v>0</v>
      </c>
      <c r="F45" s="151">
        <v>0</v>
      </c>
      <c r="G45" s="151">
        <v>0</v>
      </c>
      <c r="H45" s="151">
        <v>0</v>
      </c>
      <c r="I45" s="151">
        <v>0</v>
      </c>
      <c r="J45" s="151">
        <v>0</v>
      </c>
      <c r="K45" s="151">
        <v>0</v>
      </c>
      <c r="L45" s="151">
        <v>0</v>
      </c>
      <c r="M45" s="151">
        <v>0</v>
      </c>
      <c r="N45" s="151">
        <v>0</v>
      </c>
      <c r="O45" s="151">
        <v>0</v>
      </c>
      <c r="P45" s="151">
        <v>2525</v>
      </c>
      <c r="Q45" s="151">
        <v>0</v>
      </c>
      <c r="R45" s="151">
        <v>0</v>
      </c>
      <c r="S45" s="151">
        <v>0</v>
      </c>
      <c r="T45" s="151">
        <v>0</v>
      </c>
      <c r="U45" s="152">
        <v>0</v>
      </c>
      <c r="V45" s="153">
        <f>SUM(E45:U45)</f>
        <v>2525</v>
      </c>
    </row>
    <row r="46" spans="1:22" s="10" customFormat="1" ht="25.5" customHeight="1">
      <c r="A46" s="37"/>
      <c r="B46" s="44"/>
      <c r="C46" s="360" t="s">
        <v>34</v>
      </c>
      <c r="D46" s="361"/>
      <c r="E46" s="150">
        <v>0</v>
      </c>
      <c r="F46" s="151">
        <v>0</v>
      </c>
      <c r="G46" s="151">
        <v>0</v>
      </c>
      <c r="H46" s="151">
        <v>0</v>
      </c>
      <c r="I46" s="151">
        <v>0</v>
      </c>
      <c r="J46" s="151">
        <v>0</v>
      </c>
      <c r="K46" s="151">
        <v>0</v>
      </c>
      <c r="L46" s="151">
        <v>0</v>
      </c>
      <c r="M46" s="151">
        <v>0</v>
      </c>
      <c r="N46" s="151">
        <v>0</v>
      </c>
      <c r="O46" s="151">
        <v>0</v>
      </c>
      <c r="P46" s="151">
        <v>21581</v>
      </c>
      <c r="Q46" s="151">
        <v>0</v>
      </c>
      <c r="R46" s="151">
        <v>0</v>
      </c>
      <c r="S46" s="151">
        <v>0</v>
      </c>
      <c r="T46" s="151">
        <v>0</v>
      </c>
      <c r="U46" s="152">
        <v>0</v>
      </c>
      <c r="V46" s="153">
        <f>SUM(E46:U46)</f>
        <v>21581</v>
      </c>
    </row>
    <row r="47" spans="1:22" s="10" customFormat="1" ht="25.5" customHeight="1">
      <c r="A47" s="37"/>
      <c r="B47" s="44"/>
      <c r="C47" s="360" t="s">
        <v>35</v>
      </c>
      <c r="D47" s="361"/>
      <c r="E47" s="150">
        <v>0</v>
      </c>
      <c r="F47" s="151">
        <v>0</v>
      </c>
      <c r="G47" s="151">
        <v>0</v>
      </c>
      <c r="H47" s="151">
        <v>0</v>
      </c>
      <c r="I47" s="151">
        <v>0</v>
      </c>
      <c r="J47" s="151">
        <v>0</v>
      </c>
      <c r="K47" s="151">
        <v>0</v>
      </c>
      <c r="L47" s="151">
        <v>0</v>
      </c>
      <c r="M47" s="151">
        <v>0</v>
      </c>
      <c r="N47" s="151">
        <v>0</v>
      </c>
      <c r="O47" s="151">
        <v>0</v>
      </c>
      <c r="P47" s="151">
        <v>8547</v>
      </c>
      <c r="Q47" s="151">
        <v>0</v>
      </c>
      <c r="R47" s="151">
        <v>0</v>
      </c>
      <c r="S47" s="151">
        <v>0</v>
      </c>
      <c r="T47" s="151">
        <v>0</v>
      </c>
      <c r="U47" s="152">
        <v>0</v>
      </c>
      <c r="V47" s="153">
        <f>SUM(E47:U47)</f>
        <v>8547</v>
      </c>
    </row>
    <row r="48" spans="1:22" s="10" customFormat="1" ht="25.5" customHeight="1">
      <c r="A48" s="37"/>
      <c r="B48" s="43"/>
      <c r="C48" s="366" t="s">
        <v>36</v>
      </c>
      <c r="D48" s="367"/>
      <c r="E48" s="144">
        <v>0</v>
      </c>
      <c r="F48" s="145">
        <v>0</v>
      </c>
      <c r="G48" s="145">
        <v>0</v>
      </c>
      <c r="H48" s="145">
        <v>0</v>
      </c>
      <c r="I48" s="145">
        <v>0</v>
      </c>
      <c r="J48" s="172">
        <v>0</v>
      </c>
      <c r="K48" s="145">
        <v>0</v>
      </c>
      <c r="L48" s="145">
        <v>0</v>
      </c>
      <c r="M48" s="145">
        <v>0</v>
      </c>
      <c r="N48" s="145">
        <v>0</v>
      </c>
      <c r="O48" s="145">
        <v>0</v>
      </c>
      <c r="P48" s="172">
        <v>3</v>
      </c>
      <c r="Q48" s="145">
        <v>0</v>
      </c>
      <c r="R48" s="145">
        <v>0</v>
      </c>
      <c r="S48" s="145">
        <v>0</v>
      </c>
      <c r="T48" s="145">
        <v>0</v>
      </c>
      <c r="U48" s="146">
        <v>0</v>
      </c>
      <c r="V48" s="250"/>
    </row>
    <row r="49" spans="1:22" s="10" customFormat="1" ht="25.5" customHeight="1">
      <c r="A49" s="37"/>
      <c r="B49" s="41" t="s">
        <v>37</v>
      </c>
      <c r="C49" s="139"/>
      <c r="D49" s="49"/>
      <c r="E49" s="227"/>
      <c r="F49" s="228"/>
      <c r="G49" s="228"/>
      <c r="H49" s="228"/>
      <c r="I49" s="228"/>
      <c r="J49" s="228"/>
      <c r="K49" s="228"/>
      <c r="L49" s="228"/>
      <c r="M49" s="228"/>
      <c r="N49" s="228"/>
      <c r="O49" s="228"/>
      <c r="P49" s="228"/>
      <c r="Q49" s="228"/>
      <c r="R49" s="228"/>
      <c r="S49" s="228"/>
      <c r="T49" s="228"/>
      <c r="U49" s="229"/>
      <c r="V49" s="230"/>
    </row>
    <row r="50" spans="1:22" s="10" customFormat="1" ht="25.5" customHeight="1">
      <c r="A50" s="37"/>
      <c r="B50" s="44"/>
      <c r="C50" s="360" t="s">
        <v>38</v>
      </c>
      <c r="D50" s="361"/>
      <c r="E50" s="150">
        <v>0</v>
      </c>
      <c r="F50" s="151">
        <v>0</v>
      </c>
      <c r="G50" s="151">
        <v>0</v>
      </c>
      <c r="H50" s="151">
        <v>0</v>
      </c>
      <c r="I50" s="151">
        <v>0</v>
      </c>
      <c r="J50" s="151">
        <v>11456</v>
      </c>
      <c r="K50" s="151">
        <v>0</v>
      </c>
      <c r="L50" s="151">
        <v>0</v>
      </c>
      <c r="M50" s="151">
        <v>0</v>
      </c>
      <c r="N50" s="151">
        <v>0</v>
      </c>
      <c r="O50" s="151">
        <v>0</v>
      </c>
      <c r="P50" s="151">
        <v>23242</v>
      </c>
      <c r="Q50" s="151">
        <v>0</v>
      </c>
      <c r="R50" s="151">
        <v>0</v>
      </c>
      <c r="S50" s="151">
        <v>0</v>
      </c>
      <c r="T50" s="151">
        <v>0</v>
      </c>
      <c r="U50" s="152">
        <v>0</v>
      </c>
      <c r="V50" s="153">
        <f>SUM(E50:U50)</f>
        <v>34698</v>
      </c>
    </row>
    <row r="51" spans="1:22" s="10" customFormat="1" ht="25.5" customHeight="1">
      <c r="A51" s="37"/>
      <c r="B51" s="44"/>
      <c r="C51" s="360" t="s">
        <v>39</v>
      </c>
      <c r="D51" s="361"/>
      <c r="E51" s="173">
        <v>0</v>
      </c>
      <c r="F51" s="174">
        <v>0</v>
      </c>
      <c r="G51" s="174">
        <v>0</v>
      </c>
      <c r="H51" s="174">
        <v>0</v>
      </c>
      <c r="I51" s="174">
        <v>0</v>
      </c>
      <c r="J51" s="174">
        <v>30627</v>
      </c>
      <c r="K51" s="174">
        <v>0</v>
      </c>
      <c r="L51" s="174">
        <v>0</v>
      </c>
      <c r="M51" s="174">
        <v>0</v>
      </c>
      <c r="N51" s="174">
        <v>0</v>
      </c>
      <c r="O51" s="174">
        <v>0</v>
      </c>
      <c r="P51" s="174">
        <v>29331</v>
      </c>
      <c r="Q51" s="174">
        <v>0</v>
      </c>
      <c r="R51" s="174">
        <v>0</v>
      </c>
      <c r="S51" s="174">
        <v>0</v>
      </c>
      <c r="T51" s="151">
        <v>0</v>
      </c>
      <c r="U51" s="152">
        <v>0</v>
      </c>
      <c r="V51" s="153">
        <f>SUM(E51:U51)</f>
        <v>59958</v>
      </c>
    </row>
    <row r="52" spans="1:22" s="10" customFormat="1" ht="25.5" customHeight="1">
      <c r="A52" s="46"/>
      <c r="B52" s="43"/>
      <c r="C52" s="362" t="s">
        <v>40</v>
      </c>
      <c r="D52" s="363"/>
      <c r="E52" s="144">
        <v>0</v>
      </c>
      <c r="F52" s="145">
        <v>0</v>
      </c>
      <c r="G52" s="145">
        <v>0</v>
      </c>
      <c r="H52" s="145">
        <v>0</v>
      </c>
      <c r="I52" s="145">
        <v>0</v>
      </c>
      <c r="J52" s="145">
        <v>2424</v>
      </c>
      <c r="K52" s="145">
        <v>0</v>
      </c>
      <c r="L52" s="145">
        <v>0</v>
      </c>
      <c r="M52" s="145">
        <v>0</v>
      </c>
      <c r="N52" s="145">
        <v>0</v>
      </c>
      <c r="O52" s="145">
        <v>0</v>
      </c>
      <c r="P52" s="145">
        <v>6738</v>
      </c>
      <c r="Q52" s="145">
        <v>0</v>
      </c>
      <c r="R52" s="145">
        <v>0</v>
      </c>
      <c r="S52" s="145">
        <v>0</v>
      </c>
      <c r="T52" s="145">
        <v>0</v>
      </c>
      <c r="U52" s="146">
        <v>0</v>
      </c>
      <c r="V52" s="147">
        <f>SUM(E52:U52)</f>
        <v>9162</v>
      </c>
    </row>
    <row r="53" spans="1:22" s="10" customFormat="1" ht="25.5" customHeight="1">
      <c r="A53" s="47" t="s">
        <v>41</v>
      </c>
      <c r="B53" s="48"/>
      <c r="C53" s="48"/>
      <c r="D53" s="49"/>
      <c r="E53" s="227"/>
      <c r="F53" s="228"/>
      <c r="G53" s="228"/>
      <c r="H53" s="228"/>
      <c r="I53" s="228"/>
      <c r="J53" s="228"/>
      <c r="K53" s="228"/>
      <c r="L53" s="228"/>
      <c r="M53" s="228"/>
      <c r="N53" s="228"/>
      <c r="O53" s="228"/>
      <c r="P53" s="228"/>
      <c r="Q53" s="228"/>
      <c r="R53" s="228"/>
      <c r="S53" s="228"/>
      <c r="T53" s="228"/>
      <c r="U53" s="229"/>
      <c r="V53" s="230"/>
    </row>
    <row r="54" spans="1:22" s="10" customFormat="1" ht="25.5" customHeight="1">
      <c r="A54" s="37"/>
      <c r="B54" s="161" t="s">
        <v>127</v>
      </c>
      <c r="C54" s="162"/>
      <c r="D54" s="163"/>
      <c r="E54" s="150">
        <v>0</v>
      </c>
      <c r="F54" s="151">
        <v>0</v>
      </c>
      <c r="G54" s="151">
        <v>0</v>
      </c>
      <c r="H54" s="151">
        <v>0</v>
      </c>
      <c r="I54" s="151">
        <v>0</v>
      </c>
      <c r="J54" s="151">
        <v>0</v>
      </c>
      <c r="K54" s="151">
        <v>0</v>
      </c>
      <c r="L54" s="151">
        <v>3</v>
      </c>
      <c r="M54" s="151">
        <v>0</v>
      </c>
      <c r="N54" s="151">
        <v>0</v>
      </c>
      <c r="O54" s="151">
        <v>0</v>
      </c>
      <c r="P54" s="151">
        <v>0</v>
      </c>
      <c r="Q54" s="151">
        <v>0</v>
      </c>
      <c r="R54" s="151">
        <v>0</v>
      </c>
      <c r="S54" s="151">
        <v>0</v>
      </c>
      <c r="T54" s="151">
        <v>0</v>
      </c>
      <c r="U54" s="152">
        <v>0</v>
      </c>
      <c r="V54" s="153">
        <f>SUM(E54:U54)</f>
        <v>3</v>
      </c>
    </row>
    <row r="55" spans="1:22" s="10" customFormat="1" ht="25.5" customHeight="1">
      <c r="A55" s="37"/>
      <c r="B55" s="161" t="s">
        <v>25</v>
      </c>
      <c r="C55" s="162"/>
      <c r="D55" s="163"/>
      <c r="E55" s="150">
        <v>0</v>
      </c>
      <c r="F55" s="151">
        <v>0</v>
      </c>
      <c r="G55" s="151">
        <v>0</v>
      </c>
      <c r="H55" s="151">
        <v>0</v>
      </c>
      <c r="I55" s="151">
        <v>0</v>
      </c>
      <c r="J55" s="151">
        <v>0</v>
      </c>
      <c r="K55" s="151">
        <v>0</v>
      </c>
      <c r="L55" s="151">
        <v>2</v>
      </c>
      <c r="M55" s="151">
        <v>0</v>
      </c>
      <c r="N55" s="151">
        <v>0</v>
      </c>
      <c r="O55" s="151">
        <v>0</v>
      </c>
      <c r="P55" s="151">
        <v>0</v>
      </c>
      <c r="Q55" s="151">
        <v>0</v>
      </c>
      <c r="R55" s="151">
        <v>0</v>
      </c>
      <c r="S55" s="151">
        <v>0</v>
      </c>
      <c r="T55" s="151">
        <v>0</v>
      </c>
      <c r="U55" s="152">
        <v>0</v>
      </c>
      <c r="V55" s="153">
        <f>SUM(E55:U55)</f>
        <v>2</v>
      </c>
    </row>
    <row r="56" spans="1:22" s="10" customFormat="1" ht="25.5" customHeight="1" thickBot="1">
      <c r="A56" s="50"/>
      <c r="B56" s="164" t="s">
        <v>26</v>
      </c>
      <c r="C56" s="165"/>
      <c r="D56" s="166"/>
      <c r="E56" s="167">
        <v>0</v>
      </c>
      <c r="F56" s="168">
        <v>0</v>
      </c>
      <c r="G56" s="168">
        <v>0</v>
      </c>
      <c r="H56" s="168">
        <v>0</v>
      </c>
      <c r="I56" s="168">
        <v>0</v>
      </c>
      <c r="J56" s="168">
        <v>0</v>
      </c>
      <c r="K56" s="168">
        <v>0</v>
      </c>
      <c r="L56" s="168">
        <v>5</v>
      </c>
      <c r="M56" s="168">
        <v>0</v>
      </c>
      <c r="N56" s="168">
        <v>0</v>
      </c>
      <c r="O56" s="168">
        <v>0</v>
      </c>
      <c r="P56" s="168">
        <v>0</v>
      </c>
      <c r="Q56" s="168">
        <v>0</v>
      </c>
      <c r="R56" s="168">
        <v>0</v>
      </c>
      <c r="S56" s="168">
        <v>0</v>
      </c>
      <c r="T56" s="168">
        <v>0</v>
      </c>
      <c r="U56" s="169">
        <v>0</v>
      </c>
      <c r="V56" s="170">
        <f>SUM(E56:U56)</f>
        <v>5</v>
      </c>
    </row>
    <row r="57" spans="1:22" s="10" customFormat="1" ht="25.5" customHeight="1">
      <c r="A57" s="65" t="s">
        <v>97</v>
      </c>
      <c r="B57" s="66"/>
      <c r="C57" s="66"/>
      <c r="D57" s="67"/>
      <c r="E57" s="239"/>
      <c r="F57" s="240"/>
      <c r="G57" s="240"/>
      <c r="H57" s="240"/>
      <c r="I57" s="240"/>
      <c r="J57" s="240"/>
      <c r="K57" s="240"/>
      <c r="L57" s="240"/>
      <c r="M57" s="240"/>
      <c r="N57" s="240"/>
      <c r="O57" s="240"/>
      <c r="P57" s="240"/>
      <c r="Q57" s="240"/>
      <c r="R57" s="240"/>
      <c r="S57" s="240"/>
      <c r="T57" s="240"/>
      <c r="U57" s="241"/>
      <c r="V57" s="242"/>
    </row>
    <row r="58" spans="1:22" s="58" customFormat="1" ht="25.5" customHeight="1">
      <c r="A58" s="68" t="s">
        <v>15</v>
      </c>
      <c r="B58" s="69"/>
      <c r="C58" s="69"/>
      <c r="D58" s="70"/>
      <c r="E58" s="32"/>
      <c r="F58" s="33">
        <v>40634</v>
      </c>
      <c r="G58" s="33"/>
      <c r="H58" s="33"/>
      <c r="I58" s="33"/>
      <c r="J58" s="33"/>
      <c r="K58" s="33"/>
      <c r="L58" s="33"/>
      <c r="M58" s="33">
        <v>39538</v>
      </c>
      <c r="N58" s="33"/>
      <c r="O58" s="33"/>
      <c r="P58" s="33"/>
      <c r="Q58" s="33"/>
      <c r="R58" s="33"/>
      <c r="S58" s="33"/>
      <c r="T58" s="33"/>
      <c r="U58" s="75"/>
      <c r="V58" s="234"/>
    </row>
    <row r="59" spans="1:22" s="58" customFormat="1" ht="25.5" customHeight="1">
      <c r="A59" s="71" t="s">
        <v>142</v>
      </c>
      <c r="B59" s="72"/>
      <c r="C59" s="72"/>
      <c r="D59" s="73"/>
      <c r="E59" s="231"/>
      <c r="F59" s="232"/>
      <c r="G59" s="232"/>
      <c r="H59" s="232"/>
      <c r="I59" s="232"/>
      <c r="J59" s="232"/>
      <c r="K59" s="232"/>
      <c r="L59" s="232"/>
      <c r="M59" s="232"/>
      <c r="N59" s="232"/>
      <c r="O59" s="232"/>
      <c r="P59" s="232"/>
      <c r="Q59" s="232"/>
      <c r="R59" s="232"/>
      <c r="S59" s="232"/>
      <c r="T59" s="232"/>
      <c r="U59" s="233"/>
      <c r="V59" s="234"/>
    </row>
    <row r="60" spans="1:22" s="10" customFormat="1" ht="25.5" customHeight="1">
      <c r="A60" s="37"/>
      <c r="B60" s="38" t="s">
        <v>125</v>
      </c>
      <c r="C60" s="138"/>
      <c r="D60" s="39"/>
      <c r="E60" s="19">
        <v>0</v>
      </c>
      <c r="F60" s="40">
        <v>7203199</v>
      </c>
      <c r="G60" s="40">
        <v>0</v>
      </c>
      <c r="H60" s="40">
        <v>0</v>
      </c>
      <c r="I60" s="40">
        <v>0</v>
      </c>
      <c r="J60" s="40">
        <v>0</v>
      </c>
      <c r="K60" s="40">
        <v>0</v>
      </c>
      <c r="L60" s="40">
        <v>0</v>
      </c>
      <c r="M60" s="40">
        <v>4228322</v>
      </c>
      <c r="N60" s="40">
        <v>0</v>
      </c>
      <c r="O60" s="40">
        <v>0</v>
      </c>
      <c r="P60" s="40">
        <v>0</v>
      </c>
      <c r="Q60" s="40">
        <v>0</v>
      </c>
      <c r="R60" s="40">
        <v>0</v>
      </c>
      <c r="S60" s="40">
        <v>0</v>
      </c>
      <c r="T60" s="40">
        <v>0</v>
      </c>
      <c r="U60" s="77">
        <v>0</v>
      </c>
      <c r="V60" s="79">
        <f>SUM(E60:U60)</f>
        <v>11431521</v>
      </c>
    </row>
    <row r="61" spans="1:22" s="10" customFormat="1" ht="25.5" customHeight="1">
      <c r="A61" s="37"/>
      <c r="B61" s="14" t="s">
        <v>27</v>
      </c>
      <c r="C61" s="31"/>
      <c r="D61" s="39"/>
      <c r="E61" s="19">
        <v>0</v>
      </c>
      <c r="F61" s="40">
        <v>18552</v>
      </c>
      <c r="G61" s="40">
        <v>0</v>
      </c>
      <c r="H61" s="40">
        <v>0</v>
      </c>
      <c r="I61" s="40">
        <v>0</v>
      </c>
      <c r="J61" s="40">
        <v>0</v>
      </c>
      <c r="K61" s="40">
        <v>0</v>
      </c>
      <c r="L61" s="40">
        <v>0</v>
      </c>
      <c r="M61" s="40">
        <v>7403</v>
      </c>
      <c r="N61" s="40">
        <v>0</v>
      </c>
      <c r="O61" s="40">
        <v>0</v>
      </c>
      <c r="P61" s="40">
        <v>0</v>
      </c>
      <c r="Q61" s="40">
        <v>0</v>
      </c>
      <c r="R61" s="40">
        <v>0</v>
      </c>
      <c r="S61" s="40">
        <v>0</v>
      </c>
      <c r="T61" s="40">
        <v>0</v>
      </c>
      <c r="U61" s="77">
        <v>0</v>
      </c>
      <c r="V61" s="79">
        <f>SUM(E61:U61)</f>
        <v>25955</v>
      </c>
    </row>
    <row r="62" spans="1:22" s="10" customFormat="1" ht="25.5" customHeight="1">
      <c r="A62" s="37"/>
      <c r="B62" s="14" t="s">
        <v>28</v>
      </c>
      <c r="C62" s="31"/>
      <c r="D62" s="39"/>
      <c r="E62" s="19">
        <v>0</v>
      </c>
      <c r="F62" s="40">
        <v>338270</v>
      </c>
      <c r="G62" s="40">
        <v>0</v>
      </c>
      <c r="H62" s="40">
        <v>0</v>
      </c>
      <c r="I62" s="40">
        <v>0</v>
      </c>
      <c r="J62" s="40">
        <v>0</v>
      </c>
      <c r="K62" s="40">
        <v>0</v>
      </c>
      <c r="L62" s="40">
        <v>0</v>
      </c>
      <c r="M62" s="40">
        <v>571163</v>
      </c>
      <c r="N62" s="40">
        <v>0</v>
      </c>
      <c r="O62" s="40">
        <v>0</v>
      </c>
      <c r="P62" s="40">
        <v>0</v>
      </c>
      <c r="Q62" s="40">
        <v>0</v>
      </c>
      <c r="R62" s="40">
        <v>0</v>
      </c>
      <c r="S62" s="40">
        <v>0</v>
      </c>
      <c r="T62" s="40">
        <v>0</v>
      </c>
      <c r="U62" s="77">
        <v>0</v>
      </c>
      <c r="V62" s="79">
        <f>SUM(E62:U62)</f>
        <v>909433</v>
      </c>
    </row>
    <row r="63" spans="1:22" s="10" customFormat="1" ht="25.5" customHeight="1">
      <c r="A63" s="37"/>
      <c r="B63" s="14" t="s">
        <v>29</v>
      </c>
      <c r="C63" s="31"/>
      <c r="D63" s="39"/>
      <c r="E63" s="19">
        <v>0</v>
      </c>
      <c r="F63" s="40">
        <v>10601</v>
      </c>
      <c r="G63" s="40">
        <v>0</v>
      </c>
      <c r="H63" s="40">
        <v>0</v>
      </c>
      <c r="I63" s="40">
        <v>0</v>
      </c>
      <c r="J63" s="40">
        <v>0</v>
      </c>
      <c r="K63" s="40">
        <v>0</v>
      </c>
      <c r="L63" s="40">
        <v>0</v>
      </c>
      <c r="M63" s="40">
        <v>7403</v>
      </c>
      <c r="N63" s="40">
        <v>0</v>
      </c>
      <c r="O63" s="40">
        <v>0</v>
      </c>
      <c r="P63" s="40">
        <v>0</v>
      </c>
      <c r="Q63" s="40">
        <v>0</v>
      </c>
      <c r="R63" s="40">
        <v>0</v>
      </c>
      <c r="S63" s="40">
        <v>0</v>
      </c>
      <c r="T63" s="40">
        <v>0</v>
      </c>
      <c r="U63" s="77">
        <v>0</v>
      </c>
      <c r="V63" s="79">
        <f>SUM(E63:U63)</f>
        <v>18004</v>
      </c>
    </row>
    <row r="64" spans="1:22" s="10" customFormat="1" ht="25.5" customHeight="1">
      <c r="A64" s="37"/>
      <c r="B64" s="14" t="s">
        <v>30</v>
      </c>
      <c r="C64" s="31"/>
      <c r="D64" s="39"/>
      <c r="E64" s="19">
        <v>0</v>
      </c>
      <c r="F64" s="40">
        <v>323000</v>
      </c>
      <c r="G64" s="40">
        <v>0</v>
      </c>
      <c r="H64" s="40">
        <v>0</v>
      </c>
      <c r="I64" s="40">
        <v>0</v>
      </c>
      <c r="J64" s="40">
        <v>0</v>
      </c>
      <c r="K64" s="40">
        <v>0</v>
      </c>
      <c r="L64" s="40">
        <v>0</v>
      </c>
      <c r="M64" s="40">
        <v>318691</v>
      </c>
      <c r="N64" s="40">
        <v>0</v>
      </c>
      <c r="O64" s="40">
        <v>0</v>
      </c>
      <c r="P64" s="40">
        <v>0</v>
      </c>
      <c r="Q64" s="40">
        <v>0</v>
      </c>
      <c r="R64" s="40">
        <v>0</v>
      </c>
      <c r="S64" s="40">
        <v>0</v>
      </c>
      <c r="T64" s="40">
        <v>0</v>
      </c>
      <c r="U64" s="77">
        <v>0</v>
      </c>
      <c r="V64" s="79">
        <f>SUM(E64:U64)</f>
        <v>641691</v>
      </c>
    </row>
    <row r="65" spans="1:22" s="10" customFormat="1" ht="25.5" customHeight="1">
      <c r="A65" s="37"/>
      <c r="B65" s="41" t="s">
        <v>42</v>
      </c>
      <c r="C65" s="139"/>
      <c r="D65" s="42"/>
      <c r="E65" s="227">
        <v>0</v>
      </c>
      <c r="F65" s="228">
        <v>0</v>
      </c>
      <c r="G65" s="228">
        <v>0</v>
      </c>
      <c r="H65" s="228">
        <v>0</v>
      </c>
      <c r="I65" s="228">
        <v>0</v>
      </c>
      <c r="J65" s="228">
        <v>0</v>
      </c>
      <c r="K65" s="228">
        <v>0</v>
      </c>
      <c r="L65" s="228">
        <v>0</v>
      </c>
      <c r="M65" s="228">
        <v>0</v>
      </c>
      <c r="N65" s="228">
        <v>0</v>
      </c>
      <c r="O65" s="228">
        <v>0</v>
      </c>
      <c r="P65" s="228">
        <v>0</v>
      </c>
      <c r="Q65" s="228">
        <v>0</v>
      </c>
      <c r="R65" s="228">
        <v>0</v>
      </c>
      <c r="S65" s="228">
        <v>0</v>
      </c>
      <c r="T65" s="228">
        <v>0</v>
      </c>
      <c r="U65" s="229">
        <v>0</v>
      </c>
      <c r="V65" s="230"/>
    </row>
    <row r="66" spans="1:22" s="10" customFormat="1" ht="25.5" customHeight="1">
      <c r="A66" s="37"/>
      <c r="B66" s="44"/>
      <c r="C66" s="360" t="s">
        <v>20</v>
      </c>
      <c r="D66" s="361"/>
      <c r="E66" s="150">
        <v>0</v>
      </c>
      <c r="F66" s="151">
        <v>0</v>
      </c>
      <c r="G66" s="151">
        <v>0</v>
      </c>
      <c r="H66" s="151">
        <v>0</v>
      </c>
      <c r="I66" s="151">
        <v>0</v>
      </c>
      <c r="J66" s="151">
        <v>0</v>
      </c>
      <c r="K66" s="151">
        <v>0</v>
      </c>
      <c r="L66" s="151">
        <v>0</v>
      </c>
      <c r="M66" s="151">
        <v>163071</v>
      </c>
      <c r="N66" s="151">
        <v>0</v>
      </c>
      <c r="O66" s="151">
        <v>0</v>
      </c>
      <c r="P66" s="151">
        <v>0</v>
      </c>
      <c r="Q66" s="151">
        <v>0</v>
      </c>
      <c r="R66" s="151">
        <v>0</v>
      </c>
      <c r="S66" s="151">
        <v>0</v>
      </c>
      <c r="T66" s="151">
        <v>0</v>
      </c>
      <c r="U66" s="152">
        <v>0</v>
      </c>
      <c r="V66" s="153">
        <f>SUM(E66:U66)</f>
        <v>163071</v>
      </c>
    </row>
    <row r="67" spans="1:22" s="10" customFormat="1" ht="25.5" customHeight="1">
      <c r="A67" s="37"/>
      <c r="B67" s="44"/>
      <c r="C67" s="360" t="s">
        <v>21</v>
      </c>
      <c r="D67" s="361"/>
      <c r="E67" s="150">
        <v>0</v>
      </c>
      <c r="F67" s="151">
        <v>0</v>
      </c>
      <c r="G67" s="151">
        <v>0</v>
      </c>
      <c r="H67" s="151">
        <v>0</v>
      </c>
      <c r="I67" s="151">
        <v>0</v>
      </c>
      <c r="J67" s="151">
        <v>0</v>
      </c>
      <c r="K67" s="151">
        <v>0</v>
      </c>
      <c r="L67" s="151">
        <v>0</v>
      </c>
      <c r="M67" s="151">
        <v>1481</v>
      </c>
      <c r="N67" s="151">
        <v>0</v>
      </c>
      <c r="O67" s="151">
        <v>0</v>
      </c>
      <c r="P67" s="151">
        <v>0</v>
      </c>
      <c r="Q67" s="151">
        <v>0</v>
      </c>
      <c r="R67" s="151">
        <v>0</v>
      </c>
      <c r="S67" s="151">
        <v>0</v>
      </c>
      <c r="T67" s="151">
        <v>0</v>
      </c>
      <c r="U67" s="152">
        <v>0</v>
      </c>
      <c r="V67" s="153">
        <f>SUM(E67:U67)</f>
        <v>1481</v>
      </c>
    </row>
    <row r="68" spans="1:22" s="10" customFormat="1" ht="25.5" customHeight="1">
      <c r="A68" s="37"/>
      <c r="B68" s="87"/>
      <c r="C68" s="171" t="s">
        <v>22</v>
      </c>
      <c r="D68" s="63"/>
      <c r="E68" s="251"/>
      <c r="F68" s="252"/>
      <c r="G68" s="252"/>
      <c r="H68" s="252"/>
      <c r="I68" s="252"/>
      <c r="J68" s="252"/>
      <c r="K68" s="252"/>
      <c r="L68" s="252"/>
      <c r="M68" s="252"/>
      <c r="N68" s="252"/>
      <c r="O68" s="252"/>
      <c r="P68" s="252"/>
      <c r="Q68" s="252"/>
      <c r="R68" s="252"/>
      <c r="S68" s="252"/>
      <c r="T68" s="252"/>
      <c r="U68" s="253"/>
      <c r="V68" s="254"/>
    </row>
    <row r="69" spans="1:22" s="10" customFormat="1" ht="25.5" customHeight="1">
      <c r="A69" s="37"/>
      <c r="B69" s="44"/>
      <c r="C69" s="159"/>
      <c r="D69" s="149" t="s">
        <v>20</v>
      </c>
      <c r="E69" s="19">
        <v>0</v>
      </c>
      <c r="F69" s="40">
        <v>0</v>
      </c>
      <c r="G69" s="40">
        <v>0</v>
      </c>
      <c r="H69" s="40">
        <v>0</v>
      </c>
      <c r="I69" s="40">
        <v>0</v>
      </c>
      <c r="J69" s="40">
        <v>0</v>
      </c>
      <c r="K69" s="40">
        <v>0</v>
      </c>
      <c r="L69" s="40">
        <v>0</v>
      </c>
      <c r="M69" s="40">
        <v>163071</v>
      </c>
      <c r="N69" s="40">
        <v>0</v>
      </c>
      <c r="O69" s="40">
        <v>0</v>
      </c>
      <c r="P69" s="40">
        <v>0</v>
      </c>
      <c r="Q69" s="40">
        <v>0</v>
      </c>
      <c r="R69" s="40">
        <v>0</v>
      </c>
      <c r="S69" s="40">
        <v>0</v>
      </c>
      <c r="T69" s="40">
        <v>0</v>
      </c>
      <c r="U69" s="77">
        <v>0</v>
      </c>
      <c r="V69" s="79">
        <f>SUM(E69:U69)</f>
        <v>163071</v>
      </c>
    </row>
    <row r="70" spans="1:22" s="10" customFormat="1" ht="25.5" customHeight="1">
      <c r="A70" s="37"/>
      <c r="B70" s="43"/>
      <c r="C70" s="160"/>
      <c r="D70" s="143" t="s">
        <v>21</v>
      </c>
      <c r="E70" s="19">
        <v>0</v>
      </c>
      <c r="F70" s="40">
        <v>0</v>
      </c>
      <c r="G70" s="40">
        <v>0</v>
      </c>
      <c r="H70" s="40">
        <v>0</v>
      </c>
      <c r="I70" s="40">
        <v>0</v>
      </c>
      <c r="J70" s="40">
        <v>0</v>
      </c>
      <c r="K70" s="40">
        <v>0</v>
      </c>
      <c r="L70" s="40">
        <v>0</v>
      </c>
      <c r="M70" s="40">
        <v>1180</v>
      </c>
      <c r="N70" s="40">
        <v>0</v>
      </c>
      <c r="O70" s="40">
        <v>0</v>
      </c>
      <c r="P70" s="40">
        <v>0</v>
      </c>
      <c r="Q70" s="40">
        <v>0</v>
      </c>
      <c r="R70" s="40">
        <v>0</v>
      </c>
      <c r="S70" s="40">
        <v>0</v>
      </c>
      <c r="T70" s="40">
        <v>0</v>
      </c>
      <c r="U70" s="77">
        <v>0</v>
      </c>
      <c r="V70" s="79">
        <f>SUM(E70:U70)</f>
        <v>1180</v>
      </c>
    </row>
    <row r="71" spans="1:22" s="10" customFormat="1" ht="25.5" customHeight="1">
      <c r="A71" s="37"/>
      <c r="B71" s="41" t="s">
        <v>43</v>
      </c>
      <c r="C71" s="139"/>
      <c r="D71" s="112"/>
      <c r="E71" s="227"/>
      <c r="F71" s="228"/>
      <c r="G71" s="228"/>
      <c r="H71" s="228"/>
      <c r="I71" s="228"/>
      <c r="J71" s="228"/>
      <c r="K71" s="228"/>
      <c r="L71" s="228"/>
      <c r="M71" s="228"/>
      <c r="N71" s="228"/>
      <c r="O71" s="228"/>
      <c r="P71" s="228"/>
      <c r="Q71" s="228"/>
      <c r="R71" s="228"/>
      <c r="S71" s="228"/>
      <c r="T71" s="228"/>
      <c r="U71" s="229"/>
      <c r="V71" s="230"/>
    </row>
    <row r="72" spans="1:22" s="10" customFormat="1" ht="25.5" customHeight="1">
      <c r="A72" s="37"/>
      <c r="B72" s="44"/>
      <c r="C72" s="364" t="s">
        <v>20</v>
      </c>
      <c r="D72" s="365"/>
      <c r="E72" s="150">
        <v>0</v>
      </c>
      <c r="F72" s="151">
        <v>7203199</v>
      </c>
      <c r="G72" s="151">
        <v>0</v>
      </c>
      <c r="H72" s="151">
        <v>0</v>
      </c>
      <c r="I72" s="151">
        <v>0</v>
      </c>
      <c r="J72" s="151">
        <v>0</v>
      </c>
      <c r="K72" s="151">
        <v>0</v>
      </c>
      <c r="L72" s="151">
        <v>0</v>
      </c>
      <c r="M72" s="151">
        <v>4065251</v>
      </c>
      <c r="N72" s="151">
        <v>0</v>
      </c>
      <c r="O72" s="151">
        <v>0</v>
      </c>
      <c r="P72" s="151">
        <v>0</v>
      </c>
      <c r="Q72" s="151">
        <v>0</v>
      </c>
      <c r="R72" s="151">
        <v>0</v>
      </c>
      <c r="S72" s="151">
        <v>0</v>
      </c>
      <c r="T72" s="151">
        <v>0</v>
      </c>
      <c r="U72" s="152">
        <v>0</v>
      </c>
      <c r="V72" s="153">
        <f>SUM(E72:U72)</f>
        <v>11268450</v>
      </c>
    </row>
    <row r="73" spans="1:22" s="10" customFormat="1" ht="25.5" customHeight="1">
      <c r="A73" s="46"/>
      <c r="B73" s="43"/>
      <c r="C73" s="366" t="s">
        <v>21</v>
      </c>
      <c r="D73" s="367"/>
      <c r="E73" s="144">
        <v>0</v>
      </c>
      <c r="F73" s="145">
        <v>18552</v>
      </c>
      <c r="G73" s="145">
        <v>0</v>
      </c>
      <c r="H73" s="145">
        <v>0</v>
      </c>
      <c r="I73" s="145">
        <v>0</v>
      </c>
      <c r="J73" s="145">
        <v>0</v>
      </c>
      <c r="K73" s="145">
        <v>0</v>
      </c>
      <c r="L73" s="145">
        <v>0</v>
      </c>
      <c r="M73" s="145">
        <v>5922</v>
      </c>
      <c r="N73" s="145">
        <v>0</v>
      </c>
      <c r="O73" s="145">
        <v>0</v>
      </c>
      <c r="P73" s="145">
        <v>0</v>
      </c>
      <c r="Q73" s="145">
        <v>0</v>
      </c>
      <c r="R73" s="145">
        <v>0</v>
      </c>
      <c r="S73" s="145">
        <v>0</v>
      </c>
      <c r="T73" s="145">
        <v>0</v>
      </c>
      <c r="U73" s="146">
        <v>0</v>
      </c>
      <c r="V73" s="147">
        <f>SUM(E73:U73)</f>
        <v>24474</v>
      </c>
    </row>
    <row r="74" spans="1:22" s="10" customFormat="1" ht="25.5" customHeight="1">
      <c r="A74" s="47" t="s">
        <v>31</v>
      </c>
      <c r="B74" s="48"/>
      <c r="C74" s="48"/>
      <c r="D74" s="49"/>
      <c r="E74" s="247"/>
      <c r="F74" s="248"/>
      <c r="G74" s="248"/>
      <c r="H74" s="248"/>
      <c r="I74" s="248"/>
      <c r="J74" s="248"/>
      <c r="K74" s="248"/>
      <c r="L74" s="248"/>
      <c r="M74" s="248"/>
      <c r="N74" s="248"/>
      <c r="O74" s="248"/>
      <c r="P74" s="248"/>
      <c r="Q74" s="248"/>
      <c r="R74" s="248"/>
      <c r="S74" s="248"/>
      <c r="T74" s="248"/>
      <c r="U74" s="249"/>
      <c r="V74" s="234"/>
    </row>
    <row r="75" spans="1:22" s="10" customFormat="1" ht="25.5" customHeight="1">
      <c r="A75" s="64"/>
      <c r="B75" s="41" t="s">
        <v>32</v>
      </c>
      <c r="C75" s="139"/>
      <c r="D75" s="49"/>
      <c r="E75" s="227"/>
      <c r="F75" s="228"/>
      <c r="G75" s="228"/>
      <c r="H75" s="228"/>
      <c r="I75" s="228"/>
      <c r="J75" s="228"/>
      <c r="K75" s="228"/>
      <c r="L75" s="228"/>
      <c r="M75" s="228"/>
      <c r="N75" s="228"/>
      <c r="O75" s="228"/>
      <c r="P75" s="228"/>
      <c r="Q75" s="228"/>
      <c r="R75" s="228"/>
      <c r="S75" s="228"/>
      <c r="T75" s="228"/>
      <c r="U75" s="229"/>
      <c r="V75" s="230"/>
    </row>
    <row r="76" spans="1:22" s="10" customFormat="1" ht="25.5" customHeight="1">
      <c r="A76" s="37"/>
      <c r="B76" s="44"/>
      <c r="C76" s="360" t="s">
        <v>33</v>
      </c>
      <c r="D76" s="361"/>
      <c r="E76" s="150">
        <v>0</v>
      </c>
      <c r="F76" s="151">
        <v>0</v>
      </c>
      <c r="G76" s="151">
        <v>0</v>
      </c>
      <c r="H76" s="151">
        <v>0</v>
      </c>
      <c r="I76" s="151">
        <v>0</v>
      </c>
      <c r="J76" s="151">
        <v>0</v>
      </c>
      <c r="K76" s="151">
        <v>0</v>
      </c>
      <c r="L76" s="151">
        <v>0</v>
      </c>
      <c r="M76" s="151">
        <v>922</v>
      </c>
      <c r="N76" s="151">
        <v>0</v>
      </c>
      <c r="O76" s="151">
        <v>0</v>
      </c>
      <c r="P76" s="151">
        <v>0</v>
      </c>
      <c r="Q76" s="151">
        <v>0</v>
      </c>
      <c r="R76" s="151">
        <v>0</v>
      </c>
      <c r="S76" s="151">
        <v>0</v>
      </c>
      <c r="T76" s="151">
        <v>0</v>
      </c>
      <c r="U76" s="152">
        <v>0</v>
      </c>
      <c r="V76" s="153">
        <f>SUM(E76:U76)</f>
        <v>922</v>
      </c>
    </row>
    <row r="77" spans="1:22" s="10" customFormat="1" ht="25.5" customHeight="1">
      <c r="A77" s="37"/>
      <c r="B77" s="44"/>
      <c r="C77" s="360" t="s">
        <v>34</v>
      </c>
      <c r="D77" s="361"/>
      <c r="E77" s="150">
        <v>0</v>
      </c>
      <c r="F77" s="151">
        <v>0</v>
      </c>
      <c r="G77" s="151">
        <v>0</v>
      </c>
      <c r="H77" s="151">
        <v>0</v>
      </c>
      <c r="I77" s="151">
        <v>0</v>
      </c>
      <c r="J77" s="151">
        <v>0</v>
      </c>
      <c r="K77" s="151">
        <v>0</v>
      </c>
      <c r="L77" s="151">
        <v>0</v>
      </c>
      <c r="M77" s="151">
        <v>180000</v>
      </c>
      <c r="N77" s="151">
        <v>0</v>
      </c>
      <c r="O77" s="151">
        <v>0</v>
      </c>
      <c r="P77" s="151">
        <v>0</v>
      </c>
      <c r="Q77" s="151">
        <v>0</v>
      </c>
      <c r="R77" s="151">
        <v>0</v>
      </c>
      <c r="S77" s="151">
        <v>0</v>
      </c>
      <c r="T77" s="151">
        <v>0</v>
      </c>
      <c r="U77" s="152">
        <v>0</v>
      </c>
      <c r="V77" s="153">
        <f>SUM(E77:U77)</f>
        <v>180000</v>
      </c>
    </row>
    <row r="78" spans="1:22" s="10" customFormat="1" ht="25.5" customHeight="1">
      <c r="A78" s="37"/>
      <c r="B78" s="44"/>
      <c r="C78" s="360" t="s">
        <v>35</v>
      </c>
      <c r="D78" s="361"/>
      <c r="E78" s="150">
        <v>0</v>
      </c>
      <c r="F78" s="151">
        <v>0</v>
      </c>
      <c r="G78" s="151">
        <v>0</v>
      </c>
      <c r="H78" s="151">
        <v>0</v>
      </c>
      <c r="I78" s="151">
        <v>0</v>
      </c>
      <c r="J78" s="151">
        <v>0</v>
      </c>
      <c r="K78" s="151">
        <v>0</v>
      </c>
      <c r="L78" s="151">
        <v>0</v>
      </c>
      <c r="M78" s="151">
        <v>195228</v>
      </c>
      <c r="N78" s="151">
        <v>0</v>
      </c>
      <c r="O78" s="151">
        <v>0</v>
      </c>
      <c r="P78" s="151">
        <v>0</v>
      </c>
      <c r="Q78" s="151">
        <v>0</v>
      </c>
      <c r="R78" s="151">
        <v>0</v>
      </c>
      <c r="S78" s="151">
        <v>0</v>
      </c>
      <c r="T78" s="151">
        <v>0</v>
      </c>
      <c r="U78" s="152">
        <v>0</v>
      </c>
      <c r="V78" s="153">
        <f>SUM(E78:U78)</f>
        <v>195228</v>
      </c>
    </row>
    <row r="79" spans="1:22" s="10" customFormat="1" ht="25.5" customHeight="1">
      <c r="A79" s="37"/>
      <c r="B79" s="43"/>
      <c r="C79" s="366" t="s">
        <v>36</v>
      </c>
      <c r="D79" s="367"/>
      <c r="E79" s="175">
        <v>0</v>
      </c>
      <c r="F79" s="145">
        <v>0</v>
      </c>
      <c r="G79" s="145">
        <v>0</v>
      </c>
      <c r="H79" s="145">
        <v>0</v>
      </c>
      <c r="I79" s="145">
        <v>0</v>
      </c>
      <c r="J79" s="145">
        <v>0</v>
      </c>
      <c r="K79" s="145">
        <v>0</v>
      </c>
      <c r="L79" s="145">
        <v>0</v>
      </c>
      <c r="M79" s="222" t="s">
        <v>250</v>
      </c>
      <c r="N79" s="145">
        <v>0</v>
      </c>
      <c r="O79" s="145">
        <v>0</v>
      </c>
      <c r="P79" s="145">
        <v>0</v>
      </c>
      <c r="Q79" s="145">
        <v>0</v>
      </c>
      <c r="R79" s="145">
        <v>0</v>
      </c>
      <c r="S79" s="145">
        <v>0</v>
      </c>
      <c r="T79" s="145">
        <v>0</v>
      </c>
      <c r="U79" s="146">
        <v>0</v>
      </c>
      <c r="V79" s="250"/>
    </row>
    <row r="80" spans="1:22" s="10" customFormat="1" ht="25.5" customHeight="1">
      <c r="A80" s="37"/>
      <c r="B80" s="41" t="s">
        <v>37</v>
      </c>
      <c r="C80" s="139"/>
      <c r="D80" s="49"/>
      <c r="E80" s="227"/>
      <c r="F80" s="228"/>
      <c r="G80" s="228"/>
      <c r="H80" s="228"/>
      <c r="I80" s="228"/>
      <c r="J80" s="228"/>
      <c r="K80" s="228"/>
      <c r="L80" s="228"/>
      <c r="M80" s="228"/>
      <c r="N80" s="228"/>
      <c r="O80" s="228"/>
      <c r="P80" s="228"/>
      <c r="Q80" s="228"/>
      <c r="R80" s="228"/>
      <c r="S80" s="228"/>
      <c r="T80" s="228"/>
      <c r="U80" s="229"/>
      <c r="V80" s="230"/>
    </row>
    <row r="81" spans="1:22" s="10" customFormat="1" ht="25.5" customHeight="1">
      <c r="A81" s="37"/>
      <c r="B81" s="44"/>
      <c r="C81" s="360" t="s">
        <v>38</v>
      </c>
      <c r="D81" s="361"/>
      <c r="E81" s="150">
        <v>0</v>
      </c>
      <c r="F81" s="151">
        <v>0</v>
      </c>
      <c r="G81" s="151">
        <v>0</v>
      </c>
      <c r="H81" s="151">
        <v>0</v>
      </c>
      <c r="I81" s="151">
        <v>0</v>
      </c>
      <c r="J81" s="151">
        <v>0</v>
      </c>
      <c r="K81" s="151">
        <v>0</v>
      </c>
      <c r="L81" s="151">
        <v>0</v>
      </c>
      <c r="M81" s="151">
        <v>0</v>
      </c>
      <c r="N81" s="151">
        <v>0</v>
      </c>
      <c r="O81" s="151">
        <v>0</v>
      </c>
      <c r="P81" s="151">
        <v>0</v>
      </c>
      <c r="Q81" s="151">
        <v>0</v>
      </c>
      <c r="R81" s="151">
        <v>0</v>
      </c>
      <c r="S81" s="151">
        <v>0</v>
      </c>
      <c r="T81" s="151">
        <v>0</v>
      </c>
      <c r="U81" s="152">
        <v>0</v>
      </c>
      <c r="V81" s="153">
        <f>SUM(E81:U81)</f>
        <v>0</v>
      </c>
    </row>
    <row r="82" spans="1:22" s="10" customFormat="1" ht="25.5" customHeight="1">
      <c r="A82" s="37"/>
      <c r="B82" s="44"/>
      <c r="C82" s="360" t="s">
        <v>39</v>
      </c>
      <c r="D82" s="361"/>
      <c r="E82" s="150">
        <v>0</v>
      </c>
      <c r="F82" s="151">
        <v>0</v>
      </c>
      <c r="G82" s="151">
        <v>0</v>
      </c>
      <c r="H82" s="151">
        <v>0</v>
      </c>
      <c r="I82" s="151">
        <v>0</v>
      </c>
      <c r="J82" s="151">
        <v>0</v>
      </c>
      <c r="K82" s="151">
        <v>0</v>
      </c>
      <c r="L82" s="151">
        <v>0</v>
      </c>
      <c r="M82" s="151">
        <v>1481</v>
      </c>
      <c r="N82" s="151">
        <v>0</v>
      </c>
      <c r="O82" s="151">
        <v>0</v>
      </c>
      <c r="P82" s="151">
        <v>0</v>
      </c>
      <c r="Q82" s="151">
        <v>0</v>
      </c>
      <c r="R82" s="151">
        <v>0</v>
      </c>
      <c r="S82" s="151">
        <v>0</v>
      </c>
      <c r="T82" s="151">
        <v>0</v>
      </c>
      <c r="U82" s="152">
        <v>0</v>
      </c>
      <c r="V82" s="153">
        <f>SUM(E82:U82)</f>
        <v>1481</v>
      </c>
    </row>
    <row r="83" spans="1:22" s="10" customFormat="1" ht="25.5" customHeight="1">
      <c r="A83" s="46"/>
      <c r="B83" s="43"/>
      <c r="C83" s="362" t="s">
        <v>40</v>
      </c>
      <c r="D83" s="363"/>
      <c r="E83" s="144">
        <v>0</v>
      </c>
      <c r="F83" s="145">
        <v>0</v>
      </c>
      <c r="G83" s="145">
        <v>0</v>
      </c>
      <c r="H83" s="145">
        <v>0</v>
      </c>
      <c r="I83" s="145">
        <v>0</v>
      </c>
      <c r="J83" s="145">
        <v>0</v>
      </c>
      <c r="K83" s="145">
        <v>0</v>
      </c>
      <c r="L83" s="145">
        <v>0</v>
      </c>
      <c r="M83" s="145">
        <v>0</v>
      </c>
      <c r="N83" s="145">
        <v>0</v>
      </c>
      <c r="O83" s="145">
        <v>0</v>
      </c>
      <c r="P83" s="145">
        <v>0</v>
      </c>
      <c r="Q83" s="145">
        <v>0</v>
      </c>
      <c r="R83" s="145">
        <v>0</v>
      </c>
      <c r="S83" s="145">
        <v>0</v>
      </c>
      <c r="T83" s="145">
        <v>0</v>
      </c>
      <c r="U83" s="146">
        <v>0</v>
      </c>
      <c r="V83" s="147">
        <f>SUM(E83:U83)</f>
        <v>0</v>
      </c>
    </row>
    <row r="84" spans="1:22" s="10" customFormat="1" ht="25.5" customHeight="1">
      <c r="A84" s="47" t="s">
        <v>41</v>
      </c>
      <c r="B84" s="48"/>
      <c r="C84" s="48"/>
      <c r="D84" s="49"/>
      <c r="E84" s="227"/>
      <c r="F84" s="228"/>
      <c r="G84" s="228"/>
      <c r="H84" s="228"/>
      <c r="I84" s="228"/>
      <c r="J84" s="228"/>
      <c r="K84" s="228"/>
      <c r="L84" s="228"/>
      <c r="M84" s="228"/>
      <c r="N84" s="228"/>
      <c r="O84" s="228"/>
      <c r="P84" s="228"/>
      <c r="Q84" s="228"/>
      <c r="R84" s="228"/>
      <c r="S84" s="228"/>
      <c r="T84" s="228"/>
      <c r="U84" s="229"/>
      <c r="V84" s="230"/>
    </row>
    <row r="85" spans="1:22" s="10" customFormat="1" ht="25.5" customHeight="1">
      <c r="A85" s="37"/>
      <c r="B85" s="161" t="s">
        <v>126</v>
      </c>
      <c r="C85" s="162"/>
      <c r="D85" s="163"/>
      <c r="E85" s="150">
        <v>0</v>
      </c>
      <c r="F85" s="151">
        <v>0</v>
      </c>
      <c r="G85" s="151">
        <v>0</v>
      </c>
      <c r="H85" s="151">
        <v>0</v>
      </c>
      <c r="I85" s="151">
        <v>0</v>
      </c>
      <c r="J85" s="151">
        <v>0</v>
      </c>
      <c r="K85" s="151">
        <v>0</v>
      </c>
      <c r="L85" s="151">
        <v>0</v>
      </c>
      <c r="M85" s="151">
        <v>3</v>
      </c>
      <c r="N85" s="151">
        <v>0</v>
      </c>
      <c r="O85" s="151">
        <v>0</v>
      </c>
      <c r="P85" s="151">
        <v>0</v>
      </c>
      <c r="Q85" s="151">
        <v>0</v>
      </c>
      <c r="R85" s="151">
        <v>0</v>
      </c>
      <c r="S85" s="151">
        <v>0</v>
      </c>
      <c r="T85" s="151">
        <v>0</v>
      </c>
      <c r="U85" s="152">
        <v>0</v>
      </c>
      <c r="V85" s="153">
        <f>SUM(E85:U85)</f>
        <v>3</v>
      </c>
    </row>
    <row r="86" spans="1:22" s="10" customFormat="1" ht="25.5" customHeight="1">
      <c r="A86" s="37"/>
      <c r="B86" s="161" t="s">
        <v>25</v>
      </c>
      <c r="C86" s="162"/>
      <c r="D86" s="163"/>
      <c r="E86" s="150">
        <v>0</v>
      </c>
      <c r="F86" s="151">
        <v>4</v>
      </c>
      <c r="G86" s="151">
        <v>0</v>
      </c>
      <c r="H86" s="151">
        <v>0</v>
      </c>
      <c r="I86" s="151">
        <v>0</v>
      </c>
      <c r="J86" s="151">
        <v>0</v>
      </c>
      <c r="K86" s="151">
        <v>0</v>
      </c>
      <c r="L86" s="151">
        <v>0</v>
      </c>
      <c r="M86" s="151">
        <v>2</v>
      </c>
      <c r="N86" s="151">
        <v>0</v>
      </c>
      <c r="O86" s="151">
        <v>0</v>
      </c>
      <c r="P86" s="151">
        <v>0</v>
      </c>
      <c r="Q86" s="151">
        <v>0</v>
      </c>
      <c r="R86" s="151">
        <v>0</v>
      </c>
      <c r="S86" s="151">
        <v>0</v>
      </c>
      <c r="T86" s="151">
        <v>0</v>
      </c>
      <c r="U86" s="152">
        <v>0</v>
      </c>
      <c r="V86" s="153">
        <f>SUM(E86:U86)</f>
        <v>6</v>
      </c>
    </row>
    <row r="87" spans="1:22" s="10" customFormat="1" ht="25.5" customHeight="1" thickBot="1">
      <c r="A87" s="50"/>
      <c r="B87" s="164" t="s">
        <v>26</v>
      </c>
      <c r="C87" s="165"/>
      <c r="D87" s="166"/>
      <c r="E87" s="167">
        <v>0</v>
      </c>
      <c r="F87" s="168">
        <v>4</v>
      </c>
      <c r="G87" s="168">
        <v>0</v>
      </c>
      <c r="H87" s="168">
        <v>0</v>
      </c>
      <c r="I87" s="168">
        <v>0</v>
      </c>
      <c r="J87" s="168">
        <v>0</v>
      </c>
      <c r="K87" s="168">
        <v>0</v>
      </c>
      <c r="L87" s="168">
        <v>0</v>
      </c>
      <c r="M87" s="168">
        <v>5</v>
      </c>
      <c r="N87" s="168">
        <v>0</v>
      </c>
      <c r="O87" s="168">
        <v>0</v>
      </c>
      <c r="P87" s="168">
        <v>0</v>
      </c>
      <c r="Q87" s="168">
        <v>0</v>
      </c>
      <c r="R87" s="168">
        <v>0</v>
      </c>
      <c r="S87" s="168">
        <v>0</v>
      </c>
      <c r="T87" s="168">
        <v>0</v>
      </c>
      <c r="U87" s="169">
        <v>0</v>
      </c>
      <c r="V87" s="170">
        <f>SUM(E87:U87)</f>
        <v>9</v>
      </c>
    </row>
  </sheetData>
  <mergeCells count="29">
    <mergeCell ref="A1:K1"/>
    <mergeCell ref="V4:V5"/>
    <mergeCell ref="C14:D14"/>
    <mergeCell ref="C15:D15"/>
    <mergeCell ref="B11:C11"/>
    <mergeCell ref="C36:D36"/>
    <mergeCell ref="C20:D20"/>
    <mergeCell ref="C21:D21"/>
    <mergeCell ref="C35:D35"/>
    <mergeCell ref="C41:D41"/>
    <mergeCell ref="C42:D42"/>
    <mergeCell ref="C45:D45"/>
    <mergeCell ref="C46:D46"/>
    <mergeCell ref="C47:D47"/>
    <mergeCell ref="C48:D48"/>
    <mergeCell ref="C50:D50"/>
    <mergeCell ref="C51:D51"/>
    <mergeCell ref="C52:D52"/>
    <mergeCell ref="C66:D66"/>
    <mergeCell ref="C67:D67"/>
    <mergeCell ref="C76:D76"/>
    <mergeCell ref="C82:D82"/>
    <mergeCell ref="C83:D83"/>
    <mergeCell ref="C72:D72"/>
    <mergeCell ref="C73:D73"/>
    <mergeCell ref="C77:D77"/>
    <mergeCell ref="C78:D78"/>
    <mergeCell ref="C79:D79"/>
    <mergeCell ref="C81:D81"/>
  </mergeCells>
  <printOptions/>
  <pageMargins left="0.75" right="0.75" top="0.68" bottom="0.48" header="0.78" footer="0.512"/>
  <pageSetup errors="blank" horizontalDpi="300" verticalDpi="300" orientation="landscape" pageOrder="overThenDown" paperSize="9" scale="38" r:id="rId2"/>
  <rowBreaks count="1" manualBreakCount="1">
    <brk id="56" max="24" man="1"/>
  </rowBreaks>
  <drawing r:id="rId1"/>
</worksheet>
</file>

<file path=xl/worksheets/sheet2.xml><?xml version="1.0" encoding="utf-8"?>
<worksheet xmlns="http://schemas.openxmlformats.org/spreadsheetml/2006/main" xmlns:r="http://schemas.openxmlformats.org/officeDocument/2006/relationships">
  <sheetPr>
    <tabColor indexed="44"/>
  </sheetPr>
  <dimension ref="A2:AA123"/>
  <sheetViews>
    <sheetView showZeros="0" zoomScaleSheetLayoutView="75" workbookViewId="0" topLeftCell="A1">
      <pane xSplit="6" ySplit="4" topLeftCell="W56" activePane="bottomRight" state="frozen"/>
      <selection pane="topLeft" activeCell="I19" sqref="I19"/>
      <selection pane="topRight" activeCell="I19" sqref="I19"/>
      <selection pane="bottomLeft" activeCell="I19" sqref="I19"/>
      <selection pane="bottomRight" activeCell="G6" sqref="G6"/>
    </sheetView>
  </sheetViews>
  <sheetFormatPr defaultColWidth="9.00390625" defaultRowHeight="13.5"/>
  <cols>
    <col min="1" max="3" width="4.00390625" style="10" customWidth="1"/>
    <col min="4" max="4" width="9.00390625" style="10" customWidth="1"/>
    <col min="5" max="5" width="11.625" style="10" customWidth="1"/>
    <col min="6" max="6" width="13.875" style="10" customWidth="1"/>
    <col min="7" max="23" width="23.625" style="10" customWidth="1"/>
    <col min="24" max="27" width="25.75390625" style="10" customWidth="1"/>
    <col min="28" max="69" width="10.625" style="10" customWidth="1"/>
    <col min="70" max="16384" width="9.00390625" style="10" customWidth="1"/>
  </cols>
  <sheetData>
    <row r="2" spans="1:24" ht="26.25" customHeight="1" thickBot="1">
      <c r="A2" s="134" t="s">
        <v>192</v>
      </c>
      <c r="C2" s="81"/>
      <c r="D2" s="81"/>
      <c r="E2" s="81"/>
      <c r="F2" s="81"/>
      <c r="G2" s="82"/>
      <c r="H2" s="82"/>
      <c r="I2" s="82"/>
      <c r="O2" s="83" t="s">
        <v>124</v>
      </c>
      <c r="P2" s="83"/>
      <c r="Q2" s="83"/>
      <c r="X2" s="83" t="s">
        <v>124</v>
      </c>
    </row>
    <row r="3" spans="1:24" ht="13.5">
      <c r="A3" s="100"/>
      <c r="B3" s="94"/>
      <c r="C3" s="94"/>
      <c r="D3" s="94"/>
      <c r="E3" s="94"/>
      <c r="F3" s="110" t="s">
        <v>98</v>
      </c>
      <c r="G3" s="12" t="s">
        <v>4</v>
      </c>
      <c r="H3" s="12" t="s">
        <v>232</v>
      </c>
      <c r="I3" s="12" t="s">
        <v>229</v>
      </c>
      <c r="J3" s="12" t="s">
        <v>5</v>
      </c>
      <c r="K3" s="12" t="s">
        <v>7</v>
      </c>
      <c r="L3" s="12" t="s">
        <v>134</v>
      </c>
      <c r="M3" s="12" t="s">
        <v>136</v>
      </c>
      <c r="N3" s="12" t="s">
        <v>235</v>
      </c>
      <c r="O3" s="12" t="s">
        <v>8</v>
      </c>
      <c r="P3" s="12" t="s">
        <v>10</v>
      </c>
      <c r="Q3" s="12" t="s">
        <v>129</v>
      </c>
      <c r="R3" s="12" t="s">
        <v>139</v>
      </c>
      <c r="S3" s="12" t="s">
        <v>140</v>
      </c>
      <c r="T3" s="12" t="s">
        <v>131</v>
      </c>
      <c r="U3" s="12" t="s">
        <v>122</v>
      </c>
      <c r="V3" s="12" t="s">
        <v>11</v>
      </c>
      <c r="W3" s="13" t="s">
        <v>12</v>
      </c>
      <c r="X3" s="382" t="s">
        <v>207</v>
      </c>
    </row>
    <row r="4" spans="1:24" ht="14.25" thickBot="1">
      <c r="A4" s="50"/>
      <c r="B4" s="97" t="s">
        <v>99</v>
      </c>
      <c r="C4" s="98"/>
      <c r="D4" s="98"/>
      <c r="E4" s="98"/>
      <c r="F4" s="111"/>
      <c r="G4" s="30" t="s">
        <v>3</v>
      </c>
      <c r="H4" s="30" t="s">
        <v>234</v>
      </c>
      <c r="I4" s="30" t="s">
        <v>231</v>
      </c>
      <c r="J4" s="30" t="s">
        <v>0</v>
      </c>
      <c r="K4" s="30" t="s">
        <v>6</v>
      </c>
      <c r="L4" s="30" t="s">
        <v>133</v>
      </c>
      <c r="M4" s="30" t="s">
        <v>135</v>
      </c>
      <c r="N4" s="30" t="s">
        <v>237</v>
      </c>
      <c r="O4" s="30" t="s">
        <v>1</v>
      </c>
      <c r="P4" s="30" t="s">
        <v>9</v>
      </c>
      <c r="Q4" s="30" t="s">
        <v>130</v>
      </c>
      <c r="R4" s="30" t="s">
        <v>137</v>
      </c>
      <c r="S4" s="30" t="s">
        <v>138</v>
      </c>
      <c r="T4" s="30" t="s">
        <v>132</v>
      </c>
      <c r="U4" s="30" t="s">
        <v>123</v>
      </c>
      <c r="V4" s="30" t="s">
        <v>2</v>
      </c>
      <c r="W4" s="74" t="s">
        <v>13</v>
      </c>
      <c r="X4" s="383"/>
    </row>
    <row r="5" spans="1:24" ht="13.5">
      <c r="A5" s="64" t="s">
        <v>100</v>
      </c>
      <c r="B5" s="81"/>
      <c r="C5" s="81"/>
      <c r="D5" s="81"/>
      <c r="E5" s="81"/>
      <c r="F5" s="112"/>
      <c r="G5" s="251"/>
      <c r="H5" s="252"/>
      <c r="I5" s="252"/>
      <c r="J5" s="252"/>
      <c r="K5" s="252"/>
      <c r="L5" s="252"/>
      <c r="M5" s="252"/>
      <c r="N5" s="252"/>
      <c r="O5" s="252"/>
      <c r="P5" s="252"/>
      <c r="Q5" s="252"/>
      <c r="R5" s="252"/>
      <c r="S5" s="252"/>
      <c r="T5" s="252"/>
      <c r="U5" s="252"/>
      <c r="V5" s="252"/>
      <c r="W5" s="253"/>
      <c r="X5" s="276"/>
    </row>
    <row r="6" spans="1:24" ht="13.5">
      <c r="A6" s="37"/>
      <c r="B6" s="41" t="s">
        <v>101</v>
      </c>
      <c r="C6" s="48"/>
      <c r="D6" s="48"/>
      <c r="E6" s="48"/>
      <c r="F6" s="42"/>
      <c r="G6" s="19">
        <v>134400</v>
      </c>
      <c r="H6" s="40">
        <v>0</v>
      </c>
      <c r="I6" s="40">
        <v>250000</v>
      </c>
      <c r="J6" s="40">
        <v>106693</v>
      </c>
      <c r="K6" s="40">
        <v>58590</v>
      </c>
      <c r="L6" s="40">
        <v>104</v>
      </c>
      <c r="M6" s="40">
        <v>18492</v>
      </c>
      <c r="N6" s="40">
        <v>803914</v>
      </c>
      <c r="O6" s="40">
        <v>730234</v>
      </c>
      <c r="P6" s="40">
        <v>8044</v>
      </c>
      <c r="Q6" s="40">
        <v>615376</v>
      </c>
      <c r="R6" s="40">
        <v>26303</v>
      </c>
      <c r="S6" s="40">
        <v>203869</v>
      </c>
      <c r="T6" s="40">
        <v>0</v>
      </c>
      <c r="U6" s="40">
        <v>102698</v>
      </c>
      <c r="V6" s="40">
        <v>390221</v>
      </c>
      <c r="W6" s="77">
        <v>13351</v>
      </c>
      <c r="X6" s="79">
        <f aca="true" t="shared" si="0" ref="X6:X27">SUM(G6:W6)</f>
        <v>3462289</v>
      </c>
    </row>
    <row r="7" spans="1:24" ht="13.5">
      <c r="A7" s="37"/>
      <c r="B7" s="44"/>
      <c r="C7" s="41" t="s">
        <v>102</v>
      </c>
      <c r="D7" s="48"/>
      <c r="E7" s="48"/>
      <c r="F7" s="42"/>
      <c r="G7" s="88">
        <v>133849</v>
      </c>
      <c r="H7" s="91">
        <v>0</v>
      </c>
      <c r="I7" s="91">
        <v>250000</v>
      </c>
      <c r="J7" s="91">
        <v>84373</v>
      </c>
      <c r="K7" s="91">
        <v>3489</v>
      </c>
      <c r="L7" s="91">
        <v>0</v>
      </c>
      <c r="M7" s="91">
        <v>0</v>
      </c>
      <c r="N7" s="91">
        <v>800000</v>
      </c>
      <c r="O7" s="91">
        <v>419590</v>
      </c>
      <c r="P7" s="91">
        <v>7033</v>
      </c>
      <c r="Q7" s="91">
        <v>615376</v>
      </c>
      <c r="R7" s="91">
        <v>21582</v>
      </c>
      <c r="S7" s="91">
        <v>195194</v>
      </c>
      <c r="T7" s="91">
        <v>0</v>
      </c>
      <c r="U7" s="91">
        <v>45378</v>
      </c>
      <c r="V7" s="91">
        <v>385486</v>
      </c>
      <c r="W7" s="84">
        <v>10216</v>
      </c>
      <c r="X7" s="104">
        <f t="shared" si="0"/>
        <v>2971566</v>
      </c>
    </row>
    <row r="8" spans="1:24" ht="13.5">
      <c r="A8" s="37"/>
      <c r="B8" s="44"/>
      <c r="C8" s="44"/>
      <c r="D8" s="161" t="s">
        <v>103</v>
      </c>
      <c r="E8" s="182"/>
      <c r="F8" s="163"/>
      <c r="G8" s="150">
        <v>133849</v>
      </c>
      <c r="H8" s="151">
        <v>0</v>
      </c>
      <c r="I8" s="151">
        <v>250000</v>
      </c>
      <c r="J8" s="151">
        <v>83828</v>
      </c>
      <c r="K8" s="151">
        <v>3489</v>
      </c>
      <c r="L8" s="151">
        <v>0</v>
      </c>
      <c r="M8" s="151">
        <v>0</v>
      </c>
      <c r="N8" s="151">
        <v>0</v>
      </c>
      <c r="O8" s="151">
        <v>419164</v>
      </c>
      <c r="P8" s="151">
        <v>7033</v>
      </c>
      <c r="Q8" s="151">
        <v>615376</v>
      </c>
      <c r="R8" s="151">
        <v>21581</v>
      </c>
      <c r="S8" s="151">
        <v>195194</v>
      </c>
      <c r="T8" s="151">
        <v>0</v>
      </c>
      <c r="U8" s="151">
        <v>37315</v>
      </c>
      <c r="V8" s="151">
        <v>385009</v>
      </c>
      <c r="W8" s="152">
        <v>10216</v>
      </c>
      <c r="X8" s="153">
        <f t="shared" si="0"/>
        <v>2162054</v>
      </c>
    </row>
    <row r="9" spans="1:24" ht="9.75" customHeight="1" hidden="1">
      <c r="A9" s="37"/>
      <c r="B9" s="44"/>
      <c r="C9" s="44"/>
      <c r="D9" s="161"/>
      <c r="E9" s="182"/>
      <c r="F9" s="163"/>
      <c r="G9" s="150">
        <v>0</v>
      </c>
      <c r="H9" s="151">
        <v>0</v>
      </c>
      <c r="I9" s="151">
        <v>0</v>
      </c>
      <c r="J9" s="151">
        <v>0</v>
      </c>
      <c r="K9" s="151">
        <v>0</v>
      </c>
      <c r="L9" s="151">
        <v>0</v>
      </c>
      <c r="M9" s="151">
        <v>0</v>
      </c>
      <c r="N9" s="151">
        <v>0</v>
      </c>
      <c r="O9" s="151">
        <v>0</v>
      </c>
      <c r="P9" s="151">
        <v>0</v>
      </c>
      <c r="Q9" s="151">
        <v>0</v>
      </c>
      <c r="R9" s="151">
        <v>0</v>
      </c>
      <c r="S9" s="151">
        <v>0</v>
      </c>
      <c r="T9" s="151">
        <v>0</v>
      </c>
      <c r="U9" s="151">
        <v>0</v>
      </c>
      <c r="V9" s="151">
        <v>0</v>
      </c>
      <c r="W9" s="152">
        <v>0</v>
      </c>
      <c r="X9" s="153">
        <f t="shared" si="0"/>
        <v>0</v>
      </c>
    </row>
    <row r="10" spans="1:24" ht="13.5">
      <c r="A10" s="37"/>
      <c r="B10" s="44"/>
      <c r="C10" s="44"/>
      <c r="D10" s="161" t="s">
        <v>44</v>
      </c>
      <c r="E10" s="182"/>
      <c r="F10" s="163"/>
      <c r="G10" s="150">
        <v>0</v>
      </c>
      <c r="H10" s="151">
        <v>0</v>
      </c>
      <c r="I10" s="151">
        <v>0</v>
      </c>
      <c r="J10" s="151">
        <v>0</v>
      </c>
      <c r="K10" s="151">
        <v>0</v>
      </c>
      <c r="L10" s="151">
        <v>0</v>
      </c>
      <c r="M10" s="151">
        <v>0</v>
      </c>
      <c r="N10" s="151">
        <v>0</v>
      </c>
      <c r="O10" s="151">
        <v>0</v>
      </c>
      <c r="P10" s="151">
        <v>0</v>
      </c>
      <c r="Q10" s="151">
        <v>0</v>
      </c>
      <c r="R10" s="151">
        <v>0</v>
      </c>
      <c r="S10" s="151">
        <v>0</v>
      </c>
      <c r="T10" s="151">
        <v>0</v>
      </c>
      <c r="U10" s="151">
        <v>0</v>
      </c>
      <c r="V10" s="151">
        <v>0</v>
      </c>
      <c r="W10" s="152">
        <v>0</v>
      </c>
      <c r="X10" s="153">
        <f t="shared" si="0"/>
        <v>0</v>
      </c>
    </row>
    <row r="11" spans="1:24" ht="13.5">
      <c r="A11" s="37"/>
      <c r="B11" s="44"/>
      <c r="C11" s="43"/>
      <c r="D11" s="183" t="s">
        <v>252</v>
      </c>
      <c r="E11" s="184"/>
      <c r="F11" s="185"/>
      <c r="G11" s="144">
        <v>0</v>
      </c>
      <c r="H11" s="145">
        <v>0</v>
      </c>
      <c r="I11" s="145">
        <v>0</v>
      </c>
      <c r="J11" s="145">
        <v>545</v>
      </c>
      <c r="K11" s="145">
        <v>0</v>
      </c>
      <c r="L11" s="145">
        <v>0</v>
      </c>
      <c r="M11" s="145">
        <v>0</v>
      </c>
      <c r="N11" s="145">
        <v>800000</v>
      </c>
      <c r="O11" s="145">
        <v>426</v>
      </c>
      <c r="P11" s="145">
        <v>0</v>
      </c>
      <c r="Q11" s="145">
        <v>0</v>
      </c>
      <c r="R11" s="145">
        <v>1</v>
      </c>
      <c r="S11" s="145">
        <v>0</v>
      </c>
      <c r="T11" s="145">
        <v>0</v>
      </c>
      <c r="U11" s="145">
        <v>8063</v>
      </c>
      <c r="V11" s="145">
        <v>477</v>
      </c>
      <c r="W11" s="146">
        <v>0</v>
      </c>
      <c r="X11" s="147">
        <f t="shared" si="0"/>
        <v>809512</v>
      </c>
    </row>
    <row r="12" spans="1:24" ht="13.5">
      <c r="A12" s="37"/>
      <c r="B12" s="44"/>
      <c r="C12" s="87" t="s">
        <v>104</v>
      </c>
      <c r="D12" s="81"/>
      <c r="E12" s="81"/>
      <c r="F12" s="112"/>
      <c r="G12" s="88">
        <v>551</v>
      </c>
      <c r="H12" s="91">
        <v>0</v>
      </c>
      <c r="I12" s="91">
        <v>0</v>
      </c>
      <c r="J12" s="91">
        <v>22320</v>
      </c>
      <c r="K12" s="91">
        <v>55101</v>
      </c>
      <c r="L12" s="91">
        <v>104</v>
      </c>
      <c r="M12" s="91">
        <v>18492</v>
      </c>
      <c r="N12" s="91">
        <v>3914</v>
      </c>
      <c r="O12" s="91">
        <v>310644</v>
      </c>
      <c r="P12" s="91">
        <v>1011</v>
      </c>
      <c r="Q12" s="91">
        <v>0</v>
      </c>
      <c r="R12" s="91">
        <v>4721</v>
      </c>
      <c r="S12" s="91">
        <v>8675</v>
      </c>
      <c r="T12" s="91">
        <v>0</v>
      </c>
      <c r="U12" s="91">
        <v>57320</v>
      </c>
      <c r="V12" s="91">
        <v>4735</v>
      </c>
      <c r="W12" s="84">
        <v>3135</v>
      </c>
      <c r="X12" s="104">
        <f t="shared" si="0"/>
        <v>490723</v>
      </c>
    </row>
    <row r="13" spans="1:24" ht="13.5">
      <c r="A13" s="37"/>
      <c r="B13" s="44"/>
      <c r="C13" s="44"/>
      <c r="D13" s="161" t="s">
        <v>46</v>
      </c>
      <c r="E13" s="182"/>
      <c r="F13" s="163"/>
      <c r="G13" s="150">
        <v>0</v>
      </c>
      <c r="H13" s="151">
        <v>0</v>
      </c>
      <c r="I13" s="151">
        <v>0</v>
      </c>
      <c r="J13" s="151">
        <v>0</v>
      </c>
      <c r="K13" s="151">
        <v>0</v>
      </c>
      <c r="L13" s="151">
        <v>0</v>
      </c>
      <c r="M13" s="151">
        <v>0</v>
      </c>
      <c r="N13" s="151">
        <v>0</v>
      </c>
      <c r="O13" s="151">
        <v>30100</v>
      </c>
      <c r="P13" s="151">
        <v>0</v>
      </c>
      <c r="Q13" s="151">
        <v>0</v>
      </c>
      <c r="R13" s="151">
        <v>0</v>
      </c>
      <c r="S13" s="151">
        <v>0</v>
      </c>
      <c r="T13" s="151">
        <v>0</v>
      </c>
      <c r="U13" s="151">
        <v>0</v>
      </c>
      <c r="V13" s="151">
        <v>0</v>
      </c>
      <c r="W13" s="152">
        <v>0</v>
      </c>
      <c r="X13" s="153">
        <f t="shared" si="0"/>
        <v>30100</v>
      </c>
    </row>
    <row r="14" spans="1:24" ht="13.5">
      <c r="A14" s="37"/>
      <c r="B14" s="44"/>
      <c r="C14" s="44"/>
      <c r="D14" s="161" t="s">
        <v>47</v>
      </c>
      <c r="E14" s="182"/>
      <c r="F14" s="163"/>
      <c r="G14" s="150">
        <v>0</v>
      </c>
      <c r="H14" s="151">
        <v>0</v>
      </c>
      <c r="I14" s="151">
        <v>0</v>
      </c>
      <c r="J14" s="151">
        <v>0</v>
      </c>
      <c r="K14" s="151">
        <v>0</v>
      </c>
      <c r="L14" s="151">
        <v>0</v>
      </c>
      <c r="M14" s="151">
        <v>0</v>
      </c>
      <c r="N14" s="151">
        <v>0</v>
      </c>
      <c r="O14" s="151">
        <v>0</v>
      </c>
      <c r="P14" s="151">
        <v>0</v>
      </c>
      <c r="Q14" s="151">
        <v>0</v>
      </c>
      <c r="R14" s="151">
        <v>0</v>
      </c>
      <c r="S14" s="151">
        <v>0</v>
      </c>
      <c r="T14" s="151">
        <v>0</v>
      </c>
      <c r="U14" s="151">
        <v>0</v>
      </c>
      <c r="V14" s="151">
        <v>0</v>
      </c>
      <c r="W14" s="152">
        <v>0</v>
      </c>
      <c r="X14" s="153">
        <f t="shared" si="0"/>
        <v>0</v>
      </c>
    </row>
    <row r="15" spans="1:24" ht="13.5">
      <c r="A15" s="37"/>
      <c r="B15" s="44"/>
      <c r="C15" s="44"/>
      <c r="D15" s="161" t="s">
        <v>48</v>
      </c>
      <c r="E15" s="182"/>
      <c r="F15" s="163"/>
      <c r="G15" s="150">
        <v>0</v>
      </c>
      <c r="H15" s="151">
        <v>0</v>
      </c>
      <c r="I15" s="151">
        <v>0</v>
      </c>
      <c r="J15" s="151">
        <v>22266</v>
      </c>
      <c r="K15" s="151">
        <v>55100</v>
      </c>
      <c r="L15" s="151">
        <v>0</v>
      </c>
      <c r="M15" s="151">
        <v>16505</v>
      </c>
      <c r="N15" s="151">
        <v>3914</v>
      </c>
      <c r="O15" s="151">
        <v>280354</v>
      </c>
      <c r="P15" s="151">
        <v>1010</v>
      </c>
      <c r="Q15" s="151">
        <v>0</v>
      </c>
      <c r="R15" s="151">
        <v>4721</v>
      </c>
      <c r="S15" s="151">
        <v>8675</v>
      </c>
      <c r="T15" s="151">
        <v>0</v>
      </c>
      <c r="U15" s="151">
        <v>57131</v>
      </c>
      <c r="V15" s="151">
        <v>0</v>
      </c>
      <c r="W15" s="152">
        <v>3135</v>
      </c>
      <c r="X15" s="153">
        <f t="shared" si="0"/>
        <v>452811</v>
      </c>
    </row>
    <row r="16" spans="1:24" ht="13.5">
      <c r="A16" s="37"/>
      <c r="B16" s="43"/>
      <c r="C16" s="43"/>
      <c r="D16" s="183" t="s">
        <v>49</v>
      </c>
      <c r="E16" s="184"/>
      <c r="F16" s="185"/>
      <c r="G16" s="144">
        <v>551</v>
      </c>
      <c r="H16" s="145">
        <v>0</v>
      </c>
      <c r="I16" s="145">
        <v>0</v>
      </c>
      <c r="J16" s="145">
        <v>54</v>
      </c>
      <c r="K16" s="145">
        <v>1</v>
      </c>
      <c r="L16" s="145">
        <v>104</v>
      </c>
      <c r="M16" s="145">
        <v>1987</v>
      </c>
      <c r="N16" s="145">
        <v>0</v>
      </c>
      <c r="O16" s="145">
        <v>190</v>
      </c>
      <c r="P16" s="145">
        <v>1</v>
      </c>
      <c r="Q16" s="145">
        <v>0</v>
      </c>
      <c r="R16" s="145">
        <v>0</v>
      </c>
      <c r="S16" s="145">
        <v>0</v>
      </c>
      <c r="T16" s="145">
        <v>0</v>
      </c>
      <c r="U16" s="145">
        <v>189</v>
      </c>
      <c r="V16" s="145">
        <v>4735</v>
      </c>
      <c r="W16" s="146">
        <v>0</v>
      </c>
      <c r="X16" s="147">
        <f t="shared" si="0"/>
        <v>7812</v>
      </c>
    </row>
    <row r="17" spans="1:24" ht="13.5">
      <c r="A17" s="37"/>
      <c r="B17" s="41" t="s">
        <v>105</v>
      </c>
      <c r="C17" s="48"/>
      <c r="D17" s="48"/>
      <c r="E17" s="48"/>
      <c r="F17" s="42"/>
      <c r="G17" s="19">
        <v>8611</v>
      </c>
      <c r="H17" s="40">
        <v>0</v>
      </c>
      <c r="I17" s="40">
        <v>0</v>
      </c>
      <c r="J17" s="40">
        <v>22266</v>
      </c>
      <c r="K17" s="40">
        <v>13014</v>
      </c>
      <c r="L17" s="40">
        <v>1039</v>
      </c>
      <c r="M17" s="40">
        <v>18492</v>
      </c>
      <c r="N17" s="40">
        <v>25706</v>
      </c>
      <c r="O17" s="40">
        <v>441512</v>
      </c>
      <c r="P17" s="40">
        <v>1010</v>
      </c>
      <c r="Q17" s="40">
        <v>0</v>
      </c>
      <c r="R17" s="40">
        <v>4722</v>
      </c>
      <c r="S17" s="40">
        <v>9647</v>
      </c>
      <c r="T17" s="40">
        <v>0</v>
      </c>
      <c r="U17" s="40">
        <v>44919</v>
      </c>
      <c r="V17" s="40">
        <v>39265</v>
      </c>
      <c r="W17" s="77">
        <v>3437</v>
      </c>
      <c r="X17" s="79">
        <f t="shared" si="0"/>
        <v>633640</v>
      </c>
    </row>
    <row r="18" spans="1:24" ht="13.5">
      <c r="A18" s="37"/>
      <c r="B18" s="44"/>
      <c r="C18" s="41" t="s">
        <v>106</v>
      </c>
      <c r="D18" s="48"/>
      <c r="E18" s="48"/>
      <c r="F18" s="42"/>
      <c r="G18" s="88">
        <v>0</v>
      </c>
      <c r="H18" s="91">
        <v>0</v>
      </c>
      <c r="I18" s="91">
        <v>0</v>
      </c>
      <c r="J18" s="91">
        <v>0</v>
      </c>
      <c r="K18" s="91">
        <v>10890</v>
      </c>
      <c r="L18" s="91">
        <v>1039</v>
      </c>
      <c r="M18" s="91">
        <v>0</v>
      </c>
      <c r="N18" s="91">
        <v>25706</v>
      </c>
      <c r="O18" s="91">
        <v>257488</v>
      </c>
      <c r="P18" s="91">
        <v>0</v>
      </c>
      <c r="Q18" s="91">
        <v>0</v>
      </c>
      <c r="R18" s="91">
        <v>2570</v>
      </c>
      <c r="S18" s="91">
        <v>0</v>
      </c>
      <c r="T18" s="91">
        <v>0</v>
      </c>
      <c r="U18" s="91">
        <v>44919</v>
      </c>
      <c r="V18" s="91">
        <v>25024</v>
      </c>
      <c r="W18" s="84">
        <v>3135</v>
      </c>
      <c r="X18" s="104">
        <f t="shared" si="0"/>
        <v>370771</v>
      </c>
    </row>
    <row r="19" spans="1:24" ht="13.5">
      <c r="A19" s="37"/>
      <c r="B19" s="44"/>
      <c r="C19" s="44"/>
      <c r="D19" s="161" t="s">
        <v>50</v>
      </c>
      <c r="E19" s="182"/>
      <c r="F19" s="163"/>
      <c r="G19" s="150">
        <v>0</v>
      </c>
      <c r="H19" s="151">
        <v>0</v>
      </c>
      <c r="I19" s="151">
        <v>0</v>
      </c>
      <c r="J19" s="151">
        <v>0</v>
      </c>
      <c r="K19" s="151">
        <v>7681</v>
      </c>
      <c r="L19" s="151">
        <v>0</v>
      </c>
      <c r="M19" s="151">
        <v>0</v>
      </c>
      <c r="N19" s="151">
        <v>21792</v>
      </c>
      <c r="O19" s="151">
        <v>134072</v>
      </c>
      <c r="P19" s="151">
        <v>0</v>
      </c>
      <c r="Q19" s="151">
        <v>0</v>
      </c>
      <c r="R19" s="151">
        <v>0</v>
      </c>
      <c r="S19" s="151">
        <v>0</v>
      </c>
      <c r="T19" s="151">
        <v>0</v>
      </c>
      <c r="U19" s="151">
        <v>36856</v>
      </c>
      <c r="V19" s="151">
        <v>25024</v>
      </c>
      <c r="W19" s="152">
        <v>0</v>
      </c>
      <c r="X19" s="153">
        <f t="shared" si="0"/>
        <v>225425</v>
      </c>
    </row>
    <row r="20" spans="1:24" ht="13.5">
      <c r="A20" s="37"/>
      <c r="B20" s="44"/>
      <c r="C20" s="44"/>
      <c r="D20" s="161" t="s">
        <v>51</v>
      </c>
      <c r="E20" s="182"/>
      <c r="F20" s="163"/>
      <c r="G20" s="150">
        <v>0</v>
      </c>
      <c r="H20" s="151">
        <v>0</v>
      </c>
      <c r="I20" s="151">
        <v>0</v>
      </c>
      <c r="J20" s="151">
        <v>0</v>
      </c>
      <c r="K20" s="151">
        <v>0</v>
      </c>
      <c r="L20" s="151">
        <v>0</v>
      </c>
      <c r="M20" s="151">
        <v>0</v>
      </c>
      <c r="N20" s="151">
        <v>0</v>
      </c>
      <c r="O20" s="151">
        <v>0</v>
      </c>
      <c r="P20" s="151">
        <v>0</v>
      </c>
      <c r="Q20" s="151">
        <v>0</v>
      </c>
      <c r="R20" s="151">
        <v>0</v>
      </c>
      <c r="S20" s="151">
        <v>0</v>
      </c>
      <c r="T20" s="151">
        <v>0</v>
      </c>
      <c r="U20" s="151">
        <v>0</v>
      </c>
      <c r="V20" s="151">
        <v>0</v>
      </c>
      <c r="W20" s="152">
        <v>0</v>
      </c>
      <c r="X20" s="153">
        <f t="shared" si="0"/>
        <v>0</v>
      </c>
    </row>
    <row r="21" spans="1:24" ht="13.5">
      <c r="A21" s="37"/>
      <c r="B21" s="44"/>
      <c r="C21" s="43"/>
      <c r="D21" s="183" t="s">
        <v>45</v>
      </c>
      <c r="E21" s="184"/>
      <c r="F21" s="185"/>
      <c r="G21" s="144">
        <v>0</v>
      </c>
      <c r="H21" s="145">
        <v>0</v>
      </c>
      <c r="I21" s="145">
        <v>0</v>
      </c>
      <c r="J21" s="145">
        <v>0</v>
      </c>
      <c r="K21" s="145">
        <v>3209</v>
      </c>
      <c r="L21" s="145">
        <v>1039</v>
      </c>
      <c r="M21" s="145">
        <v>0</v>
      </c>
      <c r="N21" s="145">
        <v>3914</v>
      </c>
      <c r="O21" s="145">
        <v>123416</v>
      </c>
      <c r="P21" s="145">
        <v>0</v>
      </c>
      <c r="Q21" s="145">
        <v>0</v>
      </c>
      <c r="R21" s="145">
        <v>2570</v>
      </c>
      <c r="S21" s="145">
        <v>0</v>
      </c>
      <c r="T21" s="145">
        <v>0</v>
      </c>
      <c r="U21" s="145">
        <v>8063</v>
      </c>
      <c r="V21" s="145">
        <v>0</v>
      </c>
      <c r="W21" s="146">
        <v>3135</v>
      </c>
      <c r="X21" s="147">
        <f t="shared" si="0"/>
        <v>145346</v>
      </c>
    </row>
    <row r="22" spans="1:24" ht="13.5">
      <c r="A22" s="37"/>
      <c r="B22" s="44"/>
      <c r="C22" s="87" t="s">
        <v>107</v>
      </c>
      <c r="D22" s="81"/>
      <c r="E22" s="81"/>
      <c r="F22" s="112"/>
      <c r="G22" s="88">
        <v>8611</v>
      </c>
      <c r="H22" s="91">
        <v>0</v>
      </c>
      <c r="I22" s="91">
        <v>0</v>
      </c>
      <c r="J22" s="91">
        <v>22266</v>
      </c>
      <c r="K22" s="91">
        <v>2124</v>
      </c>
      <c r="L22" s="91">
        <v>0</v>
      </c>
      <c r="M22" s="91">
        <v>18492</v>
      </c>
      <c r="N22" s="91">
        <v>0</v>
      </c>
      <c r="O22" s="91">
        <v>184024</v>
      </c>
      <c r="P22" s="91">
        <v>1010</v>
      </c>
      <c r="Q22" s="91">
        <v>0</v>
      </c>
      <c r="R22" s="91">
        <v>2152</v>
      </c>
      <c r="S22" s="91">
        <v>9647</v>
      </c>
      <c r="T22" s="91">
        <v>0</v>
      </c>
      <c r="U22" s="91">
        <v>0</v>
      </c>
      <c r="V22" s="91">
        <v>14241</v>
      </c>
      <c r="W22" s="84">
        <v>302</v>
      </c>
      <c r="X22" s="104">
        <f t="shared" si="0"/>
        <v>262869</v>
      </c>
    </row>
    <row r="23" spans="1:24" ht="13.5">
      <c r="A23" s="37"/>
      <c r="B23" s="44"/>
      <c r="C23" s="44"/>
      <c r="D23" s="186" t="s">
        <v>52</v>
      </c>
      <c r="E23" s="188"/>
      <c r="F23" s="189"/>
      <c r="G23" s="190">
        <v>8611</v>
      </c>
      <c r="H23" s="191">
        <v>0</v>
      </c>
      <c r="I23" s="191">
        <v>0</v>
      </c>
      <c r="J23" s="191">
        <v>22266</v>
      </c>
      <c r="K23" s="191">
        <v>2124</v>
      </c>
      <c r="L23" s="191">
        <v>0</v>
      </c>
      <c r="M23" s="191">
        <v>18492</v>
      </c>
      <c r="N23" s="191">
        <v>0</v>
      </c>
      <c r="O23" s="191">
        <v>184024</v>
      </c>
      <c r="P23" s="191">
        <v>1010</v>
      </c>
      <c r="Q23" s="191">
        <v>0</v>
      </c>
      <c r="R23" s="191">
        <v>2152</v>
      </c>
      <c r="S23" s="191">
        <v>9647</v>
      </c>
      <c r="T23" s="191">
        <v>0</v>
      </c>
      <c r="U23" s="191">
        <v>0</v>
      </c>
      <c r="V23" s="191">
        <v>14241</v>
      </c>
      <c r="W23" s="192">
        <v>302</v>
      </c>
      <c r="X23" s="193">
        <f t="shared" si="0"/>
        <v>262869</v>
      </c>
    </row>
    <row r="24" spans="1:24" ht="13.5">
      <c r="A24" s="37"/>
      <c r="B24" s="44"/>
      <c r="C24" s="44"/>
      <c r="D24" s="159"/>
      <c r="E24" s="161" t="s">
        <v>53</v>
      </c>
      <c r="F24" s="163"/>
      <c r="G24" s="150">
        <v>8611</v>
      </c>
      <c r="H24" s="151">
        <v>0</v>
      </c>
      <c r="I24" s="151">
        <v>0</v>
      </c>
      <c r="J24" s="151">
        <v>22266</v>
      </c>
      <c r="K24" s="151">
        <v>2124</v>
      </c>
      <c r="L24" s="151">
        <v>0</v>
      </c>
      <c r="M24" s="151">
        <v>18492</v>
      </c>
      <c r="N24" s="151">
        <v>0</v>
      </c>
      <c r="O24" s="151">
        <v>184024</v>
      </c>
      <c r="P24" s="151">
        <v>1010</v>
      </c>
      <c r="Q24" s="151">
        <v>0</v>
      </c>
      <c r="R24" s="151">
        <v>2152</v>
      </c>
      <c r="S24" s="151">
        <v>9647</v>
      </c>
      <c r="T24" s="151">
        <v>0</v>
      </c>
      <c r="U24" s="151">
        <v>0</v>
      </c>
      <c r="V24" s="151">
        <v>14241</v>
      </c>
      <c r="W24" s="152">
        <v>302</v>
      </c>
      <c r="X24" s="153">
        <f t="shared" si="0"/>
        <v>262869</v>
      </c>
    </row>
    <row r="25" spans="1:24" ht="13.5">
      <c r="A25" s="37"/>
      <c r="B25" s="44"/>
      <c r="C25" s="44"/>
      <c r="D25" s="194"/>
      <c r="E25" s="161" t="s">
        <v>54</v>
      </c>
      <c r="F25" s="163"/>
      <c r="G25" s="150">
        <v>0</v>
      </c>
      <c r="H25" s="151">
        <v>0</v>
      </c>
      <c r="I25" s="151">
        <v>0</v>
      </c>
      <c r="J25" s="151">
        <v>0</v>
      </c>
      <c r="K25" s="151">
        <v>0</v>
      </c>
      <c r="L25" s="151">
        <v>0</v>
      </c>
      <c r="M25" s="151">
        <v>0</v>
      </c>
      <c r="N25" s="151">
        <v>0</v>
      </c>
      <c r="O25" s="151">
        <v>0</v>
      </c>
      <c r="P25" s="151">
        <v>0</v>
      </c>
      <c r="Q25" s="151">
        <v>0</v>
      </c>
      <c r="R25" s="151">
        <v>0</v>
      </c>
      <c r="S25" s="151">
        <v>0</v>
      </c>
      <c r="T25" s="151">
        <v>0</v>
      </c>
      <c r="U25" s="151">
        <v>0</v>
      </c>
      <c r="V25" s="151">
        <v>0</v>
      </c>
      <c r="W25" s="152">
        <v>0</v>
      </c>
      <c r="X25" s="153">
        <f t="shared" si="0"/>
        <v>0</v>
      </c>
    </row>
    <row r="26" spans="1:24" ht="13.5">
      <c r="A26" s="37"/>
      <c r="B26" s="43"/>
      <c r="C26" s="43"/>
      <c r="D26" s="187" t="s">
        <v>55</v>
      </c>
      <c r="E26" s="86"/>
      <c r="F26" s="113"/>
      <c r="G26" s="141">
        <v>0</v>
      </c>
      <c r="H26" s="142">
        <v>0</v>
      </c>
      <c r="I26" s="142">
        <v>0</v>
      </c>
      <c r="J26" s="142">
        <v>0</v>
      </c>
      <c r="K26" s="142">
        <v>0</v>
      </c>
      <c r="L26" s="142">
        <v>0</v>
      </c>
      <c r="M26" s="142">
        <v>0</v>
      </c>
      <c r="N26" s="142">
        <v>0</v>
      </c>
      <c r="O26" s="142">
        <v>0</v>
      </c>
      <c r="P26" s="142">
        <v>0</v>
      </c>
      <c r="Q26" s="142">
        <v>0</v>
      </c>
      <c r="R26" s="142">
        <v>0</v>
      </c>
      <c r="S26" s="142">
        <v>0</v>
      </c>
      <c r="T26" s="142">
        <v>0</v>
      </c>
      <c r="U26" s="142">
        <v>0</v>
      </c>
      <c r="V26" s="142">
        <v>0</v>
      </c>
      <c r="W26" s="43">
        <v>0</v>
      </c>
      <c r="X26" s="181">
        <f t="shared" si="0"/>
        <v>0</v>
      </c>
    </row>
    <row r="27" spans="1:24" ht="14.25" thickBot="1">
      <c r="A27" s="50"/>
      <c r="B27" s="115" t="s">
        <v>108</v>
      </c>
      <c r="C27" s="98"/>
      <c r="D27" s="98"/>
      <c r="E27" s="98"/>
      <c r="F27" s="111"/>
      <c r="G27" s="20">
        <v>125789</v>
      </c>
      <c r="H27" s="11">
        <v>0</v>
      </c>
      <c r="I27" s="11">
        <v>250000</v>
      </c>
      <c r="J27" s="11">
        <v>84427</v>
      </c>
      <c r="K27" s="11">
        <v>45576</v>
      </c>
      <c r="L27" s="92">
        <v>-935</v>
      </c>
      <c r="M27" s="11">
        <v>0</v>
      </c>
      <c r="N27" s="11">
        <v>778208</v>
      </c>
      <c r="O27" s="11">
        <v>288722</v>
      </c>
      <c r="P27" s="11">
        <v>7034</v>
      </c>
      <c r="Q27" s="11">
        <v>615376</v>
      </c>
      <c r="R27" s="11">
        <v>21581</v>
      </c>
      <c r="S27" s="11">
        <v>194222</v>
      </c>
      <c r="T27" s="11">
        <v>0</v>
      </c>
      <c r="U27" s="11">
        <v>57779</v>
      </c>
      <c r="V27" s="11">
        <v>350956</v>
      </c>
      <c r="W27" s="78">
        <v>9914</v>
      </c>
      <c r="X27" s="80">
        <f t="shared" si="0"/>
        <v>2828649</v>
      </c>
    </row>
    <row r="28" spans="1:24" ht="13.5">
      <c r="A28" s="64" t="s">
        <v>109</v>
      </c>
      <c r="B28" s="96"/>
      <c r="C28" s="81"/>
      <c r="D28" s="81"/>
      <c r="E28" s="81"/>
      <c r="F28" s="112"/>
      <c r="G28" s="255"/>
      <c r="H28" s="256"/>
      <c r="I28" s="256"/>
      <c r="J28" s="256"/>
      <c r="K28" s="256"/>
      <c r="L28" s="256"/>
      <c r="M28" s="256"/>
      <c r="N28" s="256"/>
      <c r="O28" s="256"/>
      <c r="P28" s="256"/>
      <c r="Q28" s="256"/>
      <c r="R28" s="256"/>
      <c r="S28" s="256"/>
      <c r="T28" s="256"/>
      <c r="U28" s="256"/>
      <c r="V28" s="256"/>
      <c r="W28" s="257"/>
      <c r="X28" s="258"/>
    </row>
    <row r="29" spans="1:24" ht="13.5">
      <c r="A29" s="37"/>
      <c r="B29" s="41" t="s">
        <v>110</v>
      </c>
      <c r="C29" s="48"/>
      <c r="D29" s="48"/>
      <c r="E29" s="48"/>
      <c r="F29" s="42"/>
      <c r="G29" s="88">
        <v>26174</v>
      </c>
      <c r="H29" s="91">
        <v>94160</v>
      </c>
      <c r="I29" s="91">
        <v>140000</v>
      </c>
      <c r="J29" s="91">
        <v>417461</v>
      </c>
      <c r="K29" s="91">
        <v>1</v>
      </c>
      <c r="L29" s="91">
        <v>0</v>
      </c>
      <c r="M29" s="91">
        <v>114380</v>
      </c>
      <c r="N29" s="91">
        <v>4021</v>
      </c>
      <c r="O29" s="91">
        <v>1531233</v>
      </c>
      <c r="P29" s="91">
        <v>75855</v>
      </c>
      <c r="Q29" s="91">
        <v>974242</v>
      </c>
      <c r="R29" s="91">
        <v>14617</v>
      </c>
      <c r="S29" s="91">
        <v>178834</v>
      </c>
      <c r="T29" s="91">
        <v>0</v>
      </c>
      <c r="U29" s="91">
        <v>524635</v>
      </c>
      <c r="V29" s="91">
        <v>0</v>
      </c>
      <c r="W29" s="84">
        <v>9595</v>
      </c>
      <c r="X29" s="104">
        <f aca="true" t="shared" si="1" ref="X29:X42">SUM(G29:W29)</f>
        <v>4105208</v>
      </c>
    </row>
    <row r="30" spans="1:24" ht="13.5">
      <c r="A30" s="37"/>
      <c r="B30" s="44"/>
      <c r="C30" s="161" t="s">
        <v>56</v>
      </c>
      <c r="D30" s="182"/>
      <c r="E30" s="182"/>
      <c r="F30" s="163"/>
      <c r="G30" s="150">
        <v>0</v>
      </c>
      <c r="H30" s="151">
        <v>25000</v>
      </c>
      <c r="I30" s="151">
        <v>140000</v>
      </c>
      <c r="J30" s="151">
        <v>0</v>
      </c>
      <c r="K30" s="151">
        <v>0</v>
      </c>
      <c r="L30" s="151">
        <v>0</v>
      </c>
      <c r="M30" s="151">
        <v>0</v>
      </c>
      <c r="N30" s="151">
        <v>0</v>
      </c>
      <c r="O30" s="151">
        <v>567000</v>
      </c>
      <c r="P30" s="151">
        <v>0</v>
      </c>
      <c r="Q30" s="151">
        <v>0</v>
      </c>
      <c r="R30" s="151">
        <v>0</v>
      </c>
      <c r="S30" s="151">
        <v>0</v>
      </c>
      <c r="T30" s="151">
        <v>0</v>
      </c>
      <c r="U30" s="151">
        <v>0</v>
      </c>
      <c r="V30" s="151">
        <v>0</v>
      </c>
      <c r="W30" s="152">
        <v>0</v>
      </c>
      <c r="X30" s="153">
        <f t="shared" si="1"/>
        <v>732000</v>
      </c>
    </row>
    <row r="31" spans="1:24" ht="13.5">
      <c r="A31" s="37"/>
      <c r="B31" s="44"/>
      <c r="C31" s="161" t="s">
        <v>57</v>
      </c>
      <c r="D31" s="182"/>
      <c r="E31" s="182"/>
      <c r="F31" s="163"/>
      <c r="G31" s="150">
        <v>0</v>
      </c>
      <c r="H31" s="151">
        <v>0</v>
      </c>
      <c r="I31" s="151">
        <v>0</v>
      </c>
      <c r="J31" s="151">
        <v>0</v>
      </c>
      <c r="K31" s="151">
        <v>0</v>
      </c>
      <c r="L31" s="151">
        <v>0</v>
      </c>
      <c r="M31" s="151">
        <v>0</v>
      </c>
      <c r="N31" s="151">
        <v>0</v>
      </c>
      <c r="O31" s="151">
        <v>0</v>
      </c>
      <c r="P31" s="151">
        <v>0</v>
      </c>
      <c r="Q31" s="151">
        <v>0</v>
      </c>
      <c r="R31" s="151">
        <v>0</v>
      </c>
      <c r="S31" s="151">
        <v>0</v>
      </c>
      <c r="T31" s="151">
        <v>0</v>
      </c>
      <c r="U31" s="151">
        <v>0</v>
      </c>
      <c r="V31" s="151">
        <v>0</v>
      </c>
      <c r="W31" s="152">
        <v>0</v>
      </c>
      <c r="X31" s="153">
        <f t="shared" si="1"/>
        <v>0</v>
      </c>
    </row>
    <row r="32" spans="1:24" ht="13.5">
      <c r="A32" s="37"/>
      <c r="B32" s="44"/>
      <c r="C32" s="161" t="s">
        <v>58</v>
      </c>
      <c r="D32" s="182"/>
      <c r="E32" s="182"/>
      <c r="F32" s="163"/>
      <c r="G32" s="150">
        <v>26174</v>
      </c>
      <c r="H32" s="151">
        <v>49400</v>
      </c>
      <c r="I32" s="151">
        <v>0</v>
      </c>
      <c r="J32" s="151">
        <v>417461</v>
      </c>
      <c r="K32" s="151">
        <v>0</v>
      </c>
      <c r="L32" s="151">
        <v>0</v>
      </c>
      <c r="M32" s="151">
        <v>114380</v>
      </c>
      <c r="N32" s="151">
        <v>0</v>
      </c>
      <c r="O32" s="151">
        <v>964233</v>
      </c>
      <c r="P32" s="151">
        <v>75855</v>
      </c>
      <c r="Q32" s="151">
        <v>0</v>
      </c>
      <c r="R32" s="151">
        <v>14617</v>
      </c>
      <c r="S32" s="151">
        <v>178815</v>
      </c>
      <c r="T32" s="151">
        <v>0</v>
      </c>
      <c r="U32" s="151">
        <v>524635</v>
      </c>
      <c r="V32" s="151">
        <v>0</v>
      </c>
      <c r="W32" s="152">
        <v>9595</v>
      </c>
      <c r="X32" s="153">
        <f t="shared" si="1"/>
        <v>2375165</v>
      </c>
    </row>
    <row r="33" spans="1:24" ht="13.5">
      <c r="A33" s="37"/>
      <c r="B33" s="44"/>
      <c r="C33" s="161" t="s">
        <v>59</v>
      </c>
      <c r="D33" s="182"/>
      <c r="E33" s="182"/>
      <c r="F33" s="163"/>
      <c r="G33" s="150">
        <v>0</v>
      </c>
      <c r="H33" s="151">
        <v>0</v>
      </c>
      <c r="I33" s="151">
        <v>0</v>
      </c>
      <c r="J33" s="151">
        <v>0</v>
      </c>
      <c r="K33" s="151">
        <v>0</v>
      </c>
      <c r="L33" s="151">
        <v>0</v>
      </c>
      <c r="M33" s="151">
        <v>0</v>
      </c>
      <c r="N33" s="151">
        <v>0</v>
      </c>
      <c r="O33" s="151">
        <v>0</v>
      </c>
      <c r="P33" s="151">
        <v>0</v>
      </c>
      <c r="Q33" s="151">
        <v>0</v>
      </c>
      <c r="R33" s="151">
        <v>0</v>
      </c>
      <c r="S33" s="151">
        <v>0</v>
      </c>
      <c r="T33" s="151">
        <v>0</v>
      </c>
      <c r="U33" s="151">
        <v>0</v>
      </c>
      <c r="V33" s="151">
        <v>0</v>
      </c>
      <c r="W33" s="152">
        <v>0</v>
      </c>
      <c r="X33" s="153">
        <f t="shared" si="1"/>
        <v>0</v>
      </c>
    </row>
    <row r="34" spans="1:24" ht="13.5">
      <c r="A34" s="37"/>
      <c r="B34" s="44"/>
      <c r="C34" s="161" t="s">
        <v>60</v>
      </c>
      <c r="D34" s="182"/>
      <c r="E34" s="182"/>
      <c r="F34" s="163"/>
      <c r="G34" s="150">
        <v>0</v>
      </c>
      <c r="H34" s="151">
        <v>0</v>
      </c>
      <c r="I34" s="151">
        <v>0</v>
      </c>
      <c r="J34" s="151">
        <v>0</v>
      </c>
      <c r="K34" s="151">
        <v>0</v>
      </c>
      <c r="L34" s="151">
        <v>0</v>
      </c>
      <c r="M34" s="151">
        <v>0</v>
      </c>
      <c r="N34" s="151">
        <v>0</v>
      </c>
      <c r="O34" s="151">
        <v>0</v>
      </c>
      <c r="P34" s="151">
        <v>0</v>
      </c>
      <c r="Q34" s="151">
        <v>0</v>
      </c>
      <c r="R34" s="151">
        <v>0</v>
      </c>
      <c r="S34" s="151">
        <v>0</v>
      </c>
      <c r="T34" s="151">
        <v>0</v>
      </c>
      <c r="U34" s="151">
        <v>0</v>
      </c>
      <c r="V34" s="151">
        <v>0</v>
      </c>
      <c r="W34" s="152">
        <v>0</v>
      </c>
      <c r="X34" s="153">
        <f t="shared" si="1"/>
        <v>0</v>
      </c>
    </row>
    <row r="35" spans="1:24" ht="13.5">
      <c r="A35" s="37"/>
      <c r="B35" s="44"/>
      <c r="C35" s="161" t="s">
        <v>61</v>
      </c>
      <c r="D35" s="182"/>
      <c r="E35" s="182"/>
      <c r="F35" s="163"/>
      <c r="G35" s="150">
        <v>0</v>
      </c>
      <c r="H35" s="151">
        <v>15200</v>
      </c>
      <c r="I35" s="151">
        <v>0</v>
      </c>
      <c r="J35" s="151">
        <v>0</v>
      </c>
      <c r="K35" s="151">
        <v>0</v>
      </c>
      <c r="L35" s="151">
        <v>0</v>
      </c>
      <c r="M35" s="151">
        <v>0</v>
      </c>
      <c r="N35" s="151">
        <v>0</v>
      </c>
      <c r="O35" s="151">
        <v>0</v>
      </c>
      <c r="P35" s="151">
        <v>0</v>
      </c>
      <c r="Q35" s="151">
        <v>0</v>
      </c>
      <c r="R35" s="151">
        <v>0</v>
      </c>
      <c r="S35" s="151">
        <v>0</v>
      </c>
      <c r="T35" s="151">
        <v>0</v>
      </c>
      <c r="U35" s="151">
        <v>0</v>
      </c>
      <c r="V35" s="151">
        <v>0</v>
      </c>
      <c r="W35" s="152">
        <v>0</v>
      </c>
      <c r="X35" s="153">
        <f t="shared" si="1"/>
        <v>15200</v>
      </c>
    </row>
    <row r="36" spans="1:24" ht="13.5">
      <c r="A36" s="37"/>
      <c r="B36" s="44"/>
      <c r="C36" s="161" t="s">
        <v>62</v>
      </c>
      <c r="D36" s="182"/>
      <c r="E36" s="182"/>
      <c r="F36" s="163"/>
      <c r="G36" s="150">
        <v>0</v>
      </c>
      <c r="H36" s="151">
        <v>4560</v>
      </c>
      <c r="I36" s="151">
        <v>0</v>
      </c>
      <c r="J36" s="151">
        <v>0</v>
      </c>
      <c r="K36" s="151">
        <v>0</v>
      </c>
      <c r="L36" s="151">
        <v>0</v>
      </c>
      <c r="M36" s="151">
        <v>0</v>
      </c>
      <c r="N36" s="151">
        <v>0</v>
      </c>
      <c r="O36" s="151">
        <v>0</v>
      </c>
      <c r="P36" s="151">
        <v>0</v>
      </c>
      <c r="Q36" s="151">
        <v>0</v>
      </c>
      <c r="R36" s="151">
        <v>0</v>
      </c>
      <c r="S36" s="151">
        <v>0</v>
      </c>
      <c r="T36" s="151">
        <v>0</v>
      </c>
      <c r="U36" s="151">
        <v>0</v>
      </c>
      <c r="V36" s="151">
        <v>0</v>
      </c>
      <c r="W36" s="152">
        <v>0</v>
      </c>
      <c r="X36" s="153">
        <f t="shared" si="1"/>
        <v>4560</v>
      </c>
    </row>
    <row r="37" spans="1:24" ht="13.5">
      <c r="A37" s="37"/>
      <c r="B37" s="44"/>
      <c r="C37" s="161" t="s">
        <v>63</v>
      </c>
      <c r="D37" s="182"/>
      <c r="E37" s="182"/>
      <c r="F37" s="163"/>
      <c r="G37" s="150">
        <v>0</v>
      </c>
      <c r="H37" s="151">
        <v>0</v>
      </c>
      <c r="I37" s="151">
        <v>0</v>
      </c>
      <c r="J37" s="151">
        <v>0</v>
      </c>
      <c r="K37" s="151">
        <v>0</v>
      </c>
      <c r="L37" s="151">
        <v>0</v>
      </c>
      <c r="M37" s="151">
        <v>0</v>
      </c>
      <c r="N37" s="151">
        <v>0</v>
      </c>
      <c r="O37" s="151">
        <v>0</v>
      </c>
      <c r="P37" s="151">
        <v>0</v>
      </c>
      <c r="Q37" s="151">
        <v>0</v>
      </c>
      <c r="R37" s="151">
        <v>0</v>
      </c>
      <c r="S37" s="151">
        <v>0</v>
      </c>
      <c r="T37" s="151">
        <v>0</v>
      </c>
      <c r="U37" s="151">
        <v>0</v>
      </c>
      <c r="V37" s="151">
        <v>0</v>
      </c>
      <c r="W37" s="152">
        <v>0</v>
      </c>
      <c r="X37" s="153">
        <f t="shared" si="1"/>
        <v>0</v>
      </c>
    </row>
    <row r="38" spans="1:24" ht="13.5">
      <c r="A38" s="37"/>
      <c r="B38" s="43"/>
      <c r="C38" s="183" t="s">
        <v>64</v>
      </c>
      <c r="D38" s="184"/>
      <c r="E38" s="184"/>
      <c r="F38" s="185"/>
      <c r="G38" s="144">
        <v>0</v>
      </c>
      <c r="H38" s="145">
        <v>0</v>
      </c>
      <c r="I38" s="145">
        <v>0</v>
      </c>
      <c r="J38" s="145">
        <v>0</v>
      </c>
      <c r="K38" s="145">
        <v>1</v>
      </c>
      <c r="L38" s="145">
        <v>0</v>
      </c>
      <c r="M38" s="145">
        <v>0</v>
      </c>
      <c r="N38" s="145">
        <v>4021</v>
      </c>
      <c r="O38" s="145">
        <v>0</v>
      </c>
      <c r="P38" s="145">
        <v>0</v>
      </c>
      <c r="Q38" s="145">
        <v>974242</v>
      </c>
      <c r="R38" s="145">
        <v>0</v>
      </c>
      <c r="S38" s="145">
        <v>19</v>
      </c>
      <c r="T38" s="145">
        <v>0</v>
      </c>
      <c r="U38" s="145">
        <v>0</v>
      </c>
      <c r="V38" s="145">
        <v>0</v>
      </c>
      <c r="W38" s="146">
        <v>0</v>
      </c>
      <c r="X38" s="147">
        <f t="shared" si="1"/>
        <v>978283</v>
      </c>
    </row>
    <row r="39" spans="1:24" ht="13.5">
      <c r="A39" s="37"/>
      <c r="B39" s="41" t="s">
        <v>111</v>
      </c>
      <c r="C39" s="48"/>
      <c r="D39" s="48"/>
      <c r="E39" s="48"/>
      <c r="F39" s="42"/>
      <c r="G39" s="19">
        <v>365074</v>
      </c>
      <c r="H39" s="40">
        <v>107399</v>
      </c>
      <c r="I39" s="40">
        <v>354852</v>
      </c>
      <c r="J39" s="40">
        <v>501888</v>
      </c>
      <c r="K39" s="40">
        <v>55722</v>
      </c>
      <c r="L39" s="40">
        <v>0</v>
      </c>
      <c r="M39" s="40">
        <v>114380</v>
      </c>
      <c r="N39" s="40">
        <v>277513</v>
      </c>
      <c r="O39" s="40">
        <v>1758683</v>
      </c>
      <c r="P39" s="40">
        <v>89357</v>
      </c>
      <c r="Q39" s="40">
        <v>886909</v>
      </c>
      <c r="R39" s="40">
        <v>36475</v>
      </c>
      <c r="S39" s="40">
        <v>226954</v>
      </c>
      <c r="T39" s="40">
        <v>0</v>
      </c>
      <c r="U39" s="40">
        <v>524635</v>
      </c>
      <c r="V39" s="40">
        <v>510222</v>
      </c>
      <c r="W39" s="77">
        <v>76948</v>
      </c>
      <c r="X39" s="79">
        <f t="shared" si="1"/>
        <v>5887011</v>
      </c>
    </row>
    <row r="40" spans="1:24" ht="13.5">
      <c r="A40" s="37"/>
      <c r="B40" s="44"/>
      <c r="C40" s="41" t="s">
        <v>65</v>
      </c>
      <c r="D40" s="48"/>
      <c r="E40" s="48"/>
      <c r="F40" s="42"/>
      <c r="G40" s="88">
        <v>263234</v>
      </c>
      <c r="H40" s="91">
        <v>107399</v>
      </c>
      <c r="I40" s="91">
        <v>354852</v>
      </c>
      <c r="J40" s="91">
        <v>128906</v>
      </c>
      <c r="K40" s="91">
        <v>262</v>
      </c>
      <c r="L40" s="91">
        <v>0</v>
      </c>
      <c r="M40" s="91">
        <v>0</v>
      </c>
      <c r="N40" s="91">
        <v>270989</v>
      </c>
      <c r="O40" s="91">
        <v>873641</v>
      </c>
      <c r="P40" s="91">
        <v>23357</v>
      </c>
      <c r="Q40" s="91">
        <v>307316</v>
      </c>
      <c r="R40" s="91">
        <v>0</v>
      </c>
      <c r="S40" s="91">
        <v>23437</v>
      </c>
      <c r="T40" s="91">
        <v>0</v>
      </c>
      <c r="U40" s="91">
        <v>524635</v>
      </c>
      <c r="V40" s="91">
        <v>220372</v>
      </c>
      <c r="W40" s="84">
        <v>58660</v>
      </c>
      <c r="X40" s="104">
        <f t="shared" si="1"/>
        <v>3157060</v>
      </c>
    </row>
    <row r="41" spans="1:24" ht="13.5">
      <c r="A41" s="37"/>
      <c r="B41" s="44"/>
      <c r="C41" s="44"/>
      <c r="D41" s="186" t="s">
        <v>66</v>
      </c>
      <c r="E41" s="161" t="s">
        <v>128</v>
      </c>
      <c r="F41" s="163"/>
      <c r="G41" s="150">
        <v>0</v>
      </c>
      <c r="H41" s="151">
        <v>47238</v>
      </c>
      <c r="I41" s="151">
        <v>0</v>
      </c>
      <c r="J41" s="151">
        <v>53990</v>
      </c>
      <c r="K41" s="151">
        <v>0</v>
      </c>
      <c r="L41" s="151">
        <v>0</v>
      </c>
      <c r="M41" s="151">
        <v>0</v>
      </c>
      <c r="N41" s="151">
        <v>11185</v>
      </c>
      <c r="O41" s="151">
        <v>148245</v>
      </c>
      <c r="P41" s="151">
        <v>0</v>
      </c>
      <c r="Q41" s="151">
        <v>65406</v>
      </c>
      <c r="R41" s="151">
        <v>0</v>
      </c>
      <c r="S41" s="151">
        <v>0</v>
      </c>
      <c r="T41" s="151">
        <v>0</v>
      </c>
      <c r="U41" s="151">
        <v>27115</v>
      </c>
      <c r="V41" s="151">
        <v>0</v>
      </c>
      <c r="W41" s="152">
        <v>18076</v>
      </c>
      <c r="X41" s="153">
        <f t="shared" si="1"/>
        <v>371255</v>
      </c>
    </row>
    <row r="42" spans="1:24" ht="13.5">
      <c r="A42" s="37"/>
      <c r="B42" s="44"/>
      <c r="C42" s="44"/>
      <c r="D42" s="196"/>
      <c r="E42" s="161" t="s">
        <v>67</v>
      </c>
      <c r="F42" s="163"/>
      <c r="G42" s="150">
        <v>0</v>
      </c>
      <c r="H42" s="151">
        <v>147</v>
      </c>
      <c r="I42" s="151">
        <v>0</v>
      </c>
      <c r="J42" s="151">
        <v>0</v>
      </c>
      <c r="K42" s="151">
        <v>0</v>
      </c>
      <c r="L42" s="151">
        <v>0</v>
      </c>
      <c r="M42" s="151">
        <v>0</v>
      </c>
      <c r="N42" s="151">
        <v>0</v>
      </c>
      <c r="O42" s="151">
        <v>0</v>
      </c>
      <c r="P42" s="151">
        <v>0</v>
      </c>
      <c r="Q42" s="151">
        <v>0</v>
      </c>
      <c r="R42" s="151">
        <v>0</v>
      </c>
      <c r="S42" s="151">
        <v>0</v>
      </c>
      <c r="T42" s="151">
        <v>0</v>
      </c>
      <c r="U42" s="151">
        <v>0</v>
      </c>
      <c r="V42" s="151">
        <v>0</v>
      </c>
      <c r="W42" s="152">
        <v>0</v>
      </c>
      <c r="X42" s="153">
        <f t="shared" si="1"/>
        <v>147</v>
      </c>
    </row>
    <row r="43" spans="1:24" ht="13.5">
      <c r="A43" s="37"/>
      <c r="B43" s="44"/>
      <c r="C43" s="44"/>
      <c r="D43" s="195" t="s">
        <v>68</v>
      </c>
      <c r="E43" s="81"/>
      <c r="F43" s="112"/>
      <c r="G43" s="140"/>
      <c r="H43" s="45"/>
      <c r="I43" s="45"/>
      <c r="J43" s="45"/>
      <c r="K43" s="45"/>
      <c r="L43" s="45"/>
      <c r="M43" s="45"/>
      <c r="N43" s="45"/>
      <c r="O43" s="45"/>
      <c r="P43" s="45"/>
      <c r="Q43" s="45"/>
      <c r="R43" s="45"/>
      <c r="S43" s="45"/>
      <c r="T43" s="45"/>
      <c r="U43" s="45"/>
      <c r="V43" s="45"/>
      <c r="W43" s="44"/>
      <c r="X43" s="199"/>
    </row>
    <row r="44" spans="1:24" ht="13.5">
      <c r="A44" s="37"/>
      <c r="B44" s="44"/>
      <c r="C44" s="44"/>
      <c r="D44" s="159"/>
      <c r="E44" s="161" t="s">
        <v>69</v>
      </c>
      <c r="F44" s="163"/>
      <c r="G44" s="150">
        <v>0</v>
      </c>
      <c r="H44" s="151">
        <v>45600</v>
      </c>
      <c r="I44" s="151">
        <v>0</v>
      </c>
      <c r="J44" s="151">
        <v>0</v>
      </c>
      <c r="K44" s="151">
        <v>0</v>
      </c>
      <c r="L44" s="151">
        <v>0</v>
      </c>
      <c r="M44" s="151">
        <v>0</v>
      </c>
      <c r="N44" s="151">
        <v>0</v>
      </c>
      <c r="O44" s="151">
        <v>0</v>
      </c>
      <c r="P44" s="151">
        <v>0</v>
      </c>
      <c r="Q44" s="151">
        <v>0</v>
      </c>
      <c r="R44" s="151">
        <v>0</v>
      </c>
      <c r="S44" s="151">
        <v>0</v>
      </c>
      <c r="T44" s="151">
        <v>0</v>
      </c>
      <c r="U44" s="151">
        <v>0</v>
      </c>
      <c r="V44" s="151">
        <v>0</v>
      </c>
      <c r="W44" s="152">
        <v>0</v>
      </c>
      <c r="X44" s="153">
        <f>SUM(G44:W44)</f>
        <v>45600</v>
      </c>
    </row>
    <row r="45" spans="1:24" ht="13.5">
      <c r="A45" s="37"/>
      <c r="B45" s="44"/>
      <c r="C45" s="44"/>
      <c r="D45" s="159"/>
      <c r="E45" s="198" t="s">
        <v>70</v>
      </c>
      <c r="F45" s="163"/>
      <c r="G45" s="150">
        <v>0</v>
      </c>
      <c r="H45" s="151">
        <v>10500</v>
      </c>
      <c r="I45" s="151">
        <v>0</v>
      </c>
      <c r="J45" s="151">
        <v>0</v>
      </c>
      <c r="K45" s="151">
        <v>0</v>
      </c>
      <c r="L45" s="151">
        <v>0</v>
      </c>
      <c r="M45" s="151">
        <v>0</v>
      </c>
      <c r="N45" s="151">
        <v>0</v>
      </c>
      <c r="O45" s="151">
        <v>0</v>
      </c>
      <c r="P45" s="151">
        <v>0</v>
      </c>
      <c r="Q45" s="151">
        <v>0</v>
      </c>
      <c r="R45" s="151">
        <v>0</v>
      </c>
      <c r="S45" s="151">
        <v>0</v>
      </c>
      <c r="T45" s="151">
        <v>0</v>
      </c>
      <c r="U45" s="151">
        <v>0</v>
      </c>
      <c r="V45" s="151">
        <v>0</v>
      </c>
      <c r="W45" s="152">
        <v>0</v>
      </c>
      <c r="X45" s="153">
        <f>SUM(G45:W45)</f>
        <v>10500</v>
      </c>
    </row>
    <row r="46" spans="1:24" ht="13.5">
      <c r="A46" s="37"/>
      <c r="B46" s="44"/>
      <c r="C46" s="44"/>
      <c r="D46" s="159"/>
      <c r="E46" s="161" t="s">
        <v>71</v>
      </c>
      <c r="F46" s="163"/>
      <c r="G46" s="150">
        <v>263234</v>
      </c>
      <c r="H46" s="151">
        <v>61799</v>
      </c>
      <c r="I46" s="151">
        <v>354852</v>
      </c>
      <c r="J46" s="151">
        <v>128906</v>
      </c>
      <c r="K46" s="151">
        <v>262</v>
      </c>
      <c r="L46" s="151">
        <v>0</v>
      </c>
      <c r="M46" s="151">
        <v>0</v>
      </c>
      <c r="N46" s="151">
        <v>270989</v>
      </c>
      <c r="O46" s="151">
        <v>873641</v>
      </c>
      <c r="P46" s="151">
        <v>23357</v>
      </c>
      <c r="Q46" s="151">
        <v>307316</v>
      </c>
      <c r="R46" s="151">
        <v>0</v>
      </c>
      <c r="S46" s="151">
        <v>23437</v>
      </c>
      <c r="T46" s="151">
        <v>0</v>
      </c>
      <c r="U46" s="151">
        <v>524635</v>
      </c>
      <c r="V46" s="151">
        <v>220372</v>
      </c>
      <c r="W46" s="152">
        <v>58660</v>
      </c>
      <c r="X46" s="153">
        <f>SUM(G46:W46)</f>
        <v>3111460</v>
      </c>
    </row>
    <row r="47" spans="1:24" ht="13.5">
      <c r="A47" s="37"/>
      <c r="B47" s="44"/>
      <c r="C47" s="44"/>
      <c r="D47" s="194"/>
      <c r="E47" s="198" t="s">
        <v>72</v>
      </c>
      <c r="F47" s="163"/>
      <c r="G47" s="150">
        <v>0</v>
      </c>
      <c r="H47" s="151">
        <v>14500</v>
      </c>
      <c r="I47" s="151">
        <v>140000</v>
      </c>
      <c r="J47" s="151">
        <v>0</v>
      </c>
      <c r="K47" s="151">
        <v>0</v>
      </c>
      <c r="L47" s="151">
        <v>0</v>
      </c>
      <c r="M47" s="151">
        <v>0</v>
      </c>
      <c r="N47" s="151">
        <v>0</v>
      </c>
      <c r="O47" s="151">
        <v>567000</v>
      </c>
      <c r="P47" s="151">
        <v>0</v>
      </c>
      <c r="Q47" s="151">
        <v>0</v>
      </c>
      <c r="R47" s="151">
        <v>0</v>
      </c>
      <c r="S47" s="151">
        <v>0</v>
      </c>
      <c r="T47" s="151">
        <v>0</v>
      </c>
      <c r="U47" s="151">
        <v>0</v>
      </c>
      <c r="V47" s="151">
        <v>0</v>
      </c>
      <c r="W47" s="152">
        <v>0</v>
      </c>
      <c r="X47" s="153">
        <f>SUM(G47:W47)</f>
        <v>721500</v>
      </c>
    </row>
    <row r="48" spans="1:24" ht="13.5">
      <c r="A48" s="37"/>
      <c r="B48" s="44"/>
      <c r="C48" s="44"/>
      <c r="D48" s="195" t="s">
        <v>73</v>
      </c>
      <c r="E48" s="81"/>
      <c r="F48" s="163"/>
      <c r="G48" s="150"/>
      <c r="H48" s="151"/>
      <c r="I48" s="151"/>
      <c r="J48" s="151"/>
      <c r="K48" s="151"/>
      <c r="L48" s="151"/>
      <c r="M48" s="151"/>
      <c r="N48" s="151"/>
      <c r="O48" s="151"/>
      <c r="P48" s="151"/>
      <c r="Q48" s="151"/>
      <c r="R48" s="151"/>
      <c r="S48" s="151"/>
      <c r="T48" s="151"/>
      <c r="U48" s="151"/>
      <c r="V48" s="151"/>
      <c r="W48" s="152"/>
      <c r="X48" s="153"/>
    </row>
    <row r="49" spans="1:24" ht="13.5">
      <c r="A49" s="37"/>
      <c r="B49" s="44"/>
      <c r="C49" s="87"/>
      <c r="D49" s="159"/>
      <c r="E49" s="197" t="s">
        <v>74</v>
      </c>
      <c r="F49" s="112"/>
      <c r="G49" s="140"/>
      <c r="H49" s="45"/>
      <c r="I49" s="45"/>
      <c r="J49" s="45"/>
      <c r="K49" s="45"/>
      <c r="L49" s="45"/>
      <c r="M49" s="45"/>
      <c r="N49" s="45"/>
      <c r="O49" s="45"/>
      <c r="P49" s="45"/>
      <c r="Q49" s="45"/>
      <c r="R49" s="45"/>
      <c r="S49" s="45"/>
      <c r="T49" s="45"/>
      <c r="U49" s="45"/>
      <c r="V49" s="45"/>
      <c r="W49" s="44"/>
      <c r="X49" s="199"/>
    </row>
    <row r="50" spans="1:24" ht="13.5">
      <c r="A50" s="37"/>
      <c r="B50" s="44"/>
      <c r="C50" s="44"/>
      <c r="D50" s="159"/>
      <c r="E50" s="159"/>
      <c r="F50" s="149" t="s">
        <v>75</v>
      </c>
      <c r="G50" s="150">
        <v>0</v>
      </c>
      <c r="H50" s="151">
        <v>0</v>
      </c>
      <c r="I50" s="151">
        <v>0</v>
      </c>
      <c r="J50" s="151">
        <v>0</v>
      </c>
      <c r="K50" s="151">
        <v>0</v>
      </c>
      <c r="L50" s="151">
        <v>0</v>
      </c>
      <c r="M50" s="151">
        <v>0</v>
      </c>
      <c r="N50" s="151">
        <v>0</v>
      </c>
      <c r="O50" s="151">
        <v>0</v>
      </c>
      <c r="P50" s="151">
        <v>0</v>
      </c>
      <c r="Q50" s="151">
        <v>0</v>
      </c>
      <c r="R50" s="151">
        <v>0</v>
      </c>
      <c r="S50" s="151">
        <v>0</v>
      </c>
      <c r="T50" s="151">
        <v>0</v>
      </c>
      <c r="U50" s="151">
        <v>0</v>
      </c>
      <c r="V50" s="151">
        <v>0</v>
      </c>
      <c r="W50" s="152">
        <v>0</v>
      </c>
      <c r="X50" s="153">
        <f aca="true" t="shared" si="2" ref="X50:X76">SUM(G50:W50)</f>
        <v>0</v>
      </c>
    </row>
    <row r="51" spans="1:24" ht="13.5">
      <c r="A51" s="37"/>
      <c r="B51" s="44"/>
      <c r="C51" s="44"/>
      <c r="D51" s="159"/>
      <c r="E51" s="159"/>
      <c r="F51" s="221" t="s">
        <v>248</v>
      </c>
      <c r="G51" s="150">
        <v>0</v>
      </c>
      <c r="H51" s="151">
        <v>0</v>
      </c>
      <c r="I51" s="151">
        <v>0</v>
      </c>
      <c r="J51" s="151">
        <v>0</v>
      </c>
      <c r="K51" s="151">
        <v>0</v>
      </c>
      <c r="L51" s="151">
        <v>0</v>
      </c>
      <c r="M51" s="151">
        <v>0</v>
      </c>
      <c r="N51" s="151">
        <v>0</v>
      </c>
      <c r="O51" s="151">
        <v>0</v>
      </c>
      <c r="P51" s="151">
        <v>0</v>
      </c>
      <c r="Q51" s="151">
        <v>0</v>
      </c>
      <c r="R51" s="151">
        <v>0</v>
      </c>
      <c r="S51" s="151">
        <v>0</v>
      </c>
      <c r="T51" s="151">
        <v>0</v>
      </c>
      <c r="U51" s="151">
        <v>0</v>
      </c>
      <c r="V51" s="151">
        <v>0</v>
      </c>
      <c r="W51" s="152">
        <v>0</v>
      </c>
      <c r="X51" s="153">
        <f t="shared" si="2"/>
        <v>0</v>
      </c>
    </row>
    <row r="52" spans="1:24" ht="13.5">
      <c r="A52" s="37"/>
      <c r="B52" s="44"/>
      <c r="C52" s="44"/>
      <c r="D52" s="159"/>
      <c r="E52" s="159"/>
      <c r="F52" s="200" t="s">
        <v>76</v>
      </c>
      <c r="G52" s="190">
        <v>0</v>
      </c>
      <c r="H52" s="191">
        <v>25000</v>
      </c>
      <c r="I52" s="191">
        <v>140000</v>
      </c>
      <c r="J52" s="191">
        <v>0</v>
      </c>
      <c r="K52" s="191">
        <v>0</v>
      </c>
      <c r="L52" s="191">
        <v>0</v>
      </c>
      <c r="M52" s="191">
        <v>0</v>
      </c>
      <c r="N52" s="191">
        <v>0</v>
      </c>
      <c r="O52" s="191">
        <v>567000</v>
      </c>
      <c r="P52" s="191">
        <v>0</v>
      </c>
      <c r="Q52" s="191">
        <v>0</v>
      </c>
      <c r="R52" s="191">
        <v>0</v>
      </c>
      <c r="S52" s="191">
        <v>0</v>
      </c>
      <c r="T52" s="191">
        <v>0</v>
      </c>
      <c r="U52" s="191">
        <v>0</v>
      </c>
      <c r="V52" s="191">
        <v>0</v>
      </c>
      <c r="W52" s="192">
        <v>0</v>
      </c>
      <c r="X52" s="193">
        <f t="shared" si="2"/>
        <v>732000</v>
      </c>
    </row>
    <row r="53" spans="1:24" ht="13.5">
      <c r="A53" s="37"/>
      <c r="B53" s="44"/>
      <c r="C53" s="44"/>
      <c r="D53" s="159"/>
      <c r="E53" s="161" t="s">
        <v>112</v>
      </c>
      <c r="F53" s="163"/>
      <c r="G53" s="150">
        <v>0</v>
      </c>
      <c r="H53" s="151">
        <v>15200</v>
      </c>
      <c r="I53" s="151">
        <v>0</v>
      </c>
      <c r="J53" s="151">
        <v>0</v>
      </c>
      <c r="K53" s="151">
        <v>0</v>
      </c>
      <c r="L53" s="151">
        <v>0</v>
      </c>
      <c r="M53" s="151">
        <v>0</v>
      </c>
      <c r="N53" s="151">
        <v>0</v>
      </c>
      <c r="O53" s="151">
        <v>0</v>
      </c>
      <c r="P53" s="151">
        <v>0</v>
      </c>
      <c r="Q53" s="151">
        <v>0</v>
      </c>
      <c r="R53" s="151">
        <v>0</v>
      </c>
      <c r="S53" s="151">
        <v>0</v>
      </c>
      <c r="T53" s="151">
        <v>0</v>
      </c>
      <c r="U53" s="151">
        <v>0</v>
      </c>
      <c r="V53" s="151">
        <v>0</v>
      </c>
      <c r="W53" s="152">
        <v>0</v>
      </c>
      <c r="X53" s="153">
        <f t="shared" si="2"/>
        <v>15200</v>
      </c>
    </row>
    <row r="54" spans="1:24" ht="13.5">
      <c r="A54" s="37"/>
      <c r="B54" s="44"/>
      <c r="C54" s="44"/>
      <c r="D54" s="159"/>
      <c r="E54" s="161" t="s">
        <v>77</v>
      </c>
      <c r="F54" s="163"/>
      <c r="G54" s="150">
        <v>0</v>
      </c>
      <c r="H54" s="151">
        <v>4560</v>
      </c>
      <c r="I54" s="151">
        <v>0</v>
      </c>
      <c r="J54" s="151">
        <v>0</v>
      </c>
      <c r="K54" s="151">
        <v>0</v>
      </c>
      <c r="L54" s="151">
        <v>0</v>
      </c>
      <c r="M54" s="151">
        <v>0</v>
      </c>
      <c r="N54" s="151">
        <v>0</v>
      </c>
      <c r="O54" s="151">
        <v>0</v>
      </c>
      <c r="P54" s="151">
        <v>0</v>
      </c>
      <c r="Q54" s="151">
        <v>0</v>
      </c>
      <c r="R54" s="151">
        <v>0</v>
      </c>
      <c r="S54" s="151">
        <v>0</v>
      </c>
      <c r="T54" s="151">
        <v>0</v>
      </c>
      <c r="U54" s="151">
        <v>0</v>
      </c>
      <c r="V54" s="151">
        <v>0</v>
      </c>
      <c r="W54" s="152">
        <v>0</v>
      </c>
      <c r="X54" s="153">
        <f t="shared" si="2"/>
        <v>4560</v>
      </c>
    </row>
    <row r="55" spans="1:24" ht="13.5">
      <c r="A55" s="37"/>
      <c r="B55" s="44"/>
      <c r="C55" s="44"/>
      <c r="D55" s="159"/>
      <c r="E55" s="161" t="s">
        <v>78</v>
      </c>
      <c r="F55" s="163"/>
      <c r="G55" s="150">
        <v>0</v>
      </c>
      <c r="H55" s="151">
        <v>0</v>
      </c>
      <c r="I55" s="151">
        <v>0</v>
      </c>
      <c r="J55" s="151">
        <v>0</v>
      </c>
      <c r="K55" s="151">
        <v>0</v>
      </c>
      <c r="L55" s="151">
        <v>0</v>
      </c>
      <c r="M55" s="151">
        <v>0</v>
      </c>
      <c r="N55" s="151">
        <v>0</v>
      </c>
      <c r="O55" s="151">
        <v>0</v>
      </c>
      <c r="P55" s="151">
        <v>0</v>
      </c>
      <c r="Q55" s="151">
        <v>0</v>
      </c>
      <c r="R55" s="151">
        <v>0</v>
      </c>
      <c r="S55" s="151">
        <v>0</v>
      </c>
      <c r="T55" s="151">
        <v>0</v>
      </c>
      <c r="U55" s="151">
        <v>0</v>
      </c>
      <c r="V55" s="151">
        <v>0</v>
      </c>
      <c r="W55" s="152">
        <v>0</v>
      </c>
      <c r="X55" s="153">
        <f t="shared" si="2"/>
        <v>0</v>
      </c>
    </row>
    <row r="56" spans="1:24" ht="13.5">
      <c r="A56" s="37"/>
      <c r="B56" s="44"/>
      <c r="C56" s="44"/>
      <c r="D56" s="159"/>
      <c r="E56" s="161" t="s">
        <v>79</v>
      </c>
      <c r="F56" s="163"/>
      <c r="G56" s="150">
        <v>26174</v>
      </c>
      <c r="H56" s="151">
        <v>49400</v>
      </c>
      <c r="I56" s="151">
        <v>0</v>
      </c>
      <c r="J56" s="151">
        <v>128307</v>
      </c>
      <c r="K56" s="151">
        <v>0</v>
      </c>
      <c r="L56" s="151">
        <v>0</v>
      </c>
      <c r="M56" s="151">
        <v>0</v>
      </c>
      <c r="N56" s="151">
        <v>3914</v>
      </c>
      <c r="O56" s="151">
        <v>306641</v>
      </c>
      <c r="P56" s="151">
        <v>22088</v>
      </c>
      <c r="Q56" s="151">
        <v>0</v>
      </c>
      <c r="R56" s="151">
        <v>0</v>
      </c>
      <c r="S56" s="151">
        <v>0</v>
      </c>
      <c r="T56" s="151">
        <v>0</v>
      </c>
      <c r="U56" s="151">
        <v>524635</v>
      </c>
      <c r="V56" s="151">
        <v>0</v>
      </c>
      <c r="W56" s="152">
        <v>0</v>
      </c>
      <c r="X56" s="153">
        <f t="shared" si="2"/>
        <v>1061159</v>
      </c>
    </row>
    <row r="57" spans="1:24" ht="13.5">
      <c r="A57" s="37"/>
      <c r="B57" s="44"/>
      <c r="C57" s="43"/>
      <c r="D57" s="160"/>
      <c r="E57" s="183" t="s">
        <v>80</v>
      </c>
      <c r="F57" s="185"/>
      <c r="G57" s="144">
        <v>237060</v>
      </c>
      <c r="H57" s="145">
        <v>13239</v>
      </c>
      <c r="I57" s="145">
        <v>214852</v>
      </c>
      <c r="J57" s="145">
        <v>599</v>
      </c>
      <c r="K57" s="145">
        <v>262</v>
      </c>
      <c r="L57" s="145">
        <v>0</v>
      </c>
      <c r="M57" s="145">
        <v>0</v>
      </c>
      <c r="N57" s="145">
        <v>267075</v>
      </c>
      <c r="O57" s="145">
        <v>0</v>
      </c>
      <c r="P57" s="145">
        <v>1269</v>
      </c>
      <c r="Q57" s="145">
        <v>307316</v>
      </c>
      <c r="R57" s="145">
        <v>0</v>
      </c>
      <c r="S57" s="145">
        <v>23437</v>
      </c>
      <c r="T57" s="145">
        <v>0</v>
      </c>
      <c r="U57" s="145">
        <v>0</v>
      </c>
      <c r="V57" s="145">
        <v>220372</v>
      </c>
      <c r="W57" s="146">
        <v>58660</v>
      </c>
      <c r="X57" s="147">
        <f t="shared" si="2"/>
        <v>1344141</v>
      </c>
    </row>
    <row r="58" spans="1:24" ht="13.5">
      <c r="A58" s="37"/>
      <c r="B58" s="44"/>
      <c r="C58" s="41" t="s">
        <v>113</v>
      </c>
      <c r="D58" s="48"/>
      <c r="E58" s="48"/>
      <c r="F58" s="42"/>
      <c r="G58" s="88">
        <v>101840</v>
      </c>
      <c r="H58" s="91">
        <v>0</v>
      </c>
      <c r="I58" s="91">
        <v>0</v>
      </c>
      <c r="J58" s="91">
        <v>365312</v>
      </c>
      <c r="K58" s="91">
        <v>55460</v>
      </c>
      <c r="L58" s="91">
        <v>0</v>
      </c>
      <c r="M58" s="91">
        <v>114380</v>
      </c>
      <c r="N58" s="91">
        <v>0</v>
      </c>
      <c r="O58" s="91">
        <v>885042</v>
      </c>
      <c r="P58" s="91">
        <v>66000</v>
      </c>
      <c r="Q58" s="91">
        <v>0</v>
      </c>
      <c r="R58" s="91">
        <v>14894</v>
      </c>
      <c r="S58" s="91">
        <v>196230</v>
      </c>
      <c r="T58" s="91">
        <v>0</v>
      </c>
      <c r="U58" s="91">
        <v>0</v>
      </c>
      <c r="V58" s="91">
        <v>281410</v>
      </c>
      <c r="W58" s="84">
        <v>18288</v>
      </c>
      <c r="X58" s="104">
        <f t="shared" si="2"/>
        <v>2098856</v>
      </c>
    </row>
    <row r="59" spans="1:24" ht="13.5">
      <c r="A59" s="37"/>
      <c r="B59" s="44"/>
      <c r="C59" s="44"/>
      <c r="D59" s="201" t="s">
        <v>81</v>
      </c>
      <c r="E59" s="204" t="s">
        <v>82</v>
      </c>
      <c r="F59" s="163"/>
      <c r="G59" s="150">
        <v>0</v>
      </c>
      <c r="H59" s="151">
        <v>0</v>
      </c>
      <c r="I59" s="151">
        <v>0</v>
      </c>
      <c r="J59" s="151">
        <v>0</v>
      </c>
      <c r="K59" s="151">
        <v>0</v>
      </c>
      <c r="L59" s="151">
        <v>0</v>
      </c>
      <c r="M59" s="151">
        <v>0</v>
      </c>
      <c r="N59" s="151">
        <v>0</v>
      </c>
      <c r="O59" s="151">
        <v>0</v>
      </c>
      <c r="P59" s="151">
        <v>0</v>
      </c>
      <c r="Q59" s="151">
        <v>0</v>
      </c>
      <c r="R59" s="151">
        <v>0</v>
      </c>
      <c r="S59" s="151">
        <v>0</v>
      </c>
      <c r="T59" s="151">
        <v>0</v>
      </c>
      <c r="U59" s="151">
        <v>0</v>
      </c>
      <c r="V59" s="151">
        <v>0</v>
      </c>
      <c r="W59" s="152">
        <v>0</v>
      </c>
      <c r="X59" s="153">
        <f t="shared" si="2"/>
        <v>0</v>
      </c>
    </row>
    <row r="60" spans="1:24" ht="13.5">
      <c r="A60" s="37"/>
      <c r="B60" s="44"/>
      <c r="C60" s="44"/>
      <c r="D60" s="202"/>
      <c r="E60" s="204" t="s">
        <v>249</v>
      </c>
      <c r="F60" s="163"/>
      <c r="G60" s="150">
        <v>0</v>
      </c>
      <c r="H60" s="151">
        <v>0</v>
      </c>
      <c r="I60" s="151">
        <v>0</v>
      </c>
      <c r="J60" s="151">
        <v>0</v>
      </c>
      <c r="K60" s="151">
        <v>0</v>
      </c>
      <c r="L60" s="151">
        <v>0</v>
      </c>
      <c r="M60" s="151">
        <v>0</v>
      </c>
      <c r="N60" s="151">
        <v>0</v>
      </c>
      <c r="O60" s="151">
        <v>0</v>
      </c>
      <c r="P60" s="151">
        <v>0</v>
      </c>
      <c r="Q60" s="151">
        <v>0</v>
      </c>
      <c r="R60" s="151">
        <v>0</v>
      </c>
      <c r="S60" s="151">
        <v>0</v>
      </c>
      <c r="T60" s="151">
        <v>0</v>
      </c>
      <c r="U60" s="151">
        <v>0</v>
      </c>
      <c r="V60" s="151">
        <v>0</v>
      </c>
      <c r="W60" s="152">
        <v>0</v>
      </c>
      <c r="X60" s="153">
        <f t="shared" si="2"/>
        <v>0</v>
      </c>
    </row>
    <row r="61" spans="1:24" ht="13.5">
      <c r="A61" s="37"/>
      <c r="B61" s="44"/>
      <c r="C61" s="43"/>
      <c r="D61" s="203"/>
      <c r="E61" s="205" t="s">
        <v>83</v>
      </c>
      <c r="F61" s="185"/>
      <c r="G61" s="144">
        <v>0</v>
      </c>
      <c r="H61" s="145">
        <v>0</v>
      </c>
      <c r="I61" s="145">
        <v>0</v>
      </c>
      <c r="J61" s="145">
        <v>0</v>
      </c>
      <c r="K61" s="145">
        <v>0</v>
      </c>
      <c r="L61" s="145">
        <v>0</v>
      </c>
      <c r="M61" s="145">
        <v>0</v>
      </c>
      <c r="N61" s="145">
        <v>0</v>
      </c>
      <c r="O61" s="145">
        <v>0</v>
      </c>
      <c r="P61" s="145">
        <v>0</v>
      </c>
      <c r="Q61" s="145">
        <v>0</v>
      </c>
      <c r="R61" s="145">
        <v>0</v>
      </c>
      <c r="S61" s="145">
        <v>0</v>
      </c>
      <c r="T61" s="145">
        <v>0</v>
      </c>
      <c r="U61" s="145">
        <v>0</v>
      </c>
      <c r="V61" s="145">
        <v>0</v>
      </c>
      <c r="W61" s="146">
        <v>0</v>
      </c>
      <c r="X61" s="147">
        <f t="shared" si="2"/>
        <v>0</v>
      </c>
    </row>
    <row r="62" spans="1:24" ht="13.5">
      <c r="A62" s="37"/>
      <c r="B62" s="44"/>
      <c r="C62" s="38" t="s">
        <v>84</v>
      </c>
      <c r="D62" s="89"/>
      <c r="E62" s="89"/>
      <c r="F62" s="39"/>
      <c r="G62" s="19">
        <v>0</v>
      </c>
      <c r="H62" s="40">
        <v>0</v>
      </c>
      <c r="I62" s="40">
        <v>0</v>
      </c>
      <c r="J62" s="40">
        <v>0</v>
      </c>
      <c r="K62" s="40">
        <v>0</v>
      </c>
      <c r="L62" s="40">
        <v>0</v>
      </c>
      <c r="M62" s="40">
        <v>0</v>
      </c>
      <c r="N62" s="40">
        <v>0</v>
      </c>
      <c r="O62" s="40">
        <v>0</v>
      </c>
      <c r="P62" s="40">
        <v>0</v>
      </c>
      <c r="Q62" s="40">
        <v>0</v>
      </c>
      <c r="R62" s="40">
        <v>0</v>
      </c>
      <c r="S62" s="40">
        <v>0</v>
      </c>
      <c r="T62" s="40">
        <v>0</v>
      </c>
      <c r="U62" s="40">
        <v>0</v>
      </c>
      <c r="V62" s="40">
        <v>0</v>
      </c>
      <c r="W62" s="77">
        <v>0</v>
      </c>
      <c r="X62" s="79">
        <f t="shared" si="2"/>
        <v>0</v>
      </c>
    </row>
    <row r="63" spans="1:24" ht="13.5">
      <c r="A63" s="37"/>
      <c r="B63" s="44"/>
      <c r="C63" s="38" t="s">
        <v>85</v>
      </c>
      <c r="D63" s="89"/>
      <c r="E63" s="89"/>
      <c r="F63" s="39"/>
      <c r="G63" s="19">
        <v>0</v>
      </c>
      <c r="H63" s="40">
        <v>0</v>
      </c>
      <c r="I63" s="40">
        <v>0</v>
      </c>
      <c r="J63" s="40">
        <v>7670</v>
      </c>
      <c r="K63" s="40">
        <v>0</v>
      </c>
      <c r="L63" s="40">
        <v>0</v>
      </c>
      <c r="M63" s="40">
        <v>0</v>
      </c>
      <c r="N63" s="40">
        <v>6524</v>
      </c>
      <c r="O63" s="40">
        <v>0</v>
      </c>
      <c r="P63" s="40">
        <v>0</v>
      </c>
      <c r="Q63" s="40">
        <v>579593</v>
      </c>
      <c r="R63" s="40">
        <v>21581</v>
      </c>
      <c r="S63" s="40">
        <v>7287</v>
      </c>
      <c r="T63" s="40">
        <v>0</v>
      </c>
      <c r="U63" s="40">
        <v>0</v>
      </c>
      <c r="V63" s="40">
        <v>0</v>
      </c>
      <c r="W63" s="77">
        <v>0</v>
      </c>
      <c r="X63" s="79">
        <f t="shared" si="2"/>
        <v>622655</v>
      </c>
    </row>
    <row r="64" spans="1:24" ht="13.5">
      <c r="A64" s="37"/>
      <c r="B64" s="43"/>
      <c r="C64" s="38" t="s">
        <v>86</v>
      </c>
      <c r="D64" s="89"/>
      <c r="E64" s="89"/>
      <c r="F64" s="39"/>
      <c r="G64" s="19">
        <v>0</v>
      </c>
      <c r="H64" s="40">
        <v>0</v>
      </c>
      <c r="I64" s="40">
        <v>0</v>
      </c>
      <c r="J64" s="40">
        <v>0</v>
      </c>
      <c r="K64" s="40">
        <v>0</v>
      </c>
      <c r="L64" s="40">
        <v>0</v>
      </c>
      <c r="M64" s="40">
        <v>0</v>
      </c>
      <c r="N64" s="40">
        <v>0</v>
      </c>
      <c r="O64" s="40">
        <v>0</v>
      </c>
      <c r="P64" s="40">
        <v>0</v>
      </c>
      <c r="Q64" s="40">
        <v>0</v>
      </c>
      <c r="R64" s="40">
        <v>0</v>
      </c>
      <c r="S64" s="40">
        <v>0</v>
      </c>
      <c r="T64" s="40">
        <v>0</v>
      </c>
      <c r="U64" s="40">
        <v>0</v>
      </c>
      <c r="V64" s="40">
        <v>8440</v>
      </c>
      <c r="W64" s="77">
        <v>0</v>
      </c>
      <c r="X64" s="79">
        <f t="shared" si="2"/>
        <v>8440</v>
      </c>
    </row>
    <row r="65" spans="1:24" ht="14.25" thickBot="1">
      <c r="A65" s="50"/>
      <c r="B65" s="51" t="s">
        <v>114</v>
      </c>
      <c r="C65" s="98"/>
      <c r="D65" s="98"/>
      <c r="E65" s="98"/>
      <c r="F65" s="111"/>
      <c r="G65" s="116">
        <v>-338900</v>
      </c>
      <c r="H65" s="92">
        <v>-13239</v>
      </c>
      <c r="I65" s="92">
        <v>-214852</v>
      </c>
      <c r="J65" s="92">
        <v>-84427</v>
      </c>
      <c r="K65" s="92">
        <v>-55721</v>
      </c>
      <c r="L65" s="92">
        <v>0</v>
      </c>
      <c r="M65" s="92">
        <v>0</v>
      </c>
      <c r="N65" s="92">
        <v>-273492</v>
      </c>
      <c r="O65" s="92">
        <v>-227450</v>
      </c>
      <c r="P65" s="92">
        <v>-13502</v>
      </c>
      <c r="Q65" s="92">
        <v>87333</v>
      </c>
      <c r="R65" s="92">
        <v>-21858</v>
      </c>
      <c r="S65" s="92">
        <v>-48120</v>
      </c>
      <c r="T65" s="92">
        <v>0</v>
      </c>
      <c r="U65" s="92">
        <v>0</v>
      </c>
      <c r="V65" s="92">
        <v>-510222</v>
      </c>
      <c r="W65" s="117">
        <v>-67353</v>
      </c>
      <c r="X65" s="118">
        <f t="shared" si="2"/>
        <v>-1781803</v>
      </c>
    </row>
    <row r="66" spans="1:24" ht="13.5">
      <c r="A66" s="107" t="s">
        <v>115</v>
      </c>
      <c r="B66" s="86"/>
      <c r="C66" s="86"/>
      <c r="D66" s="86"/>
      <c r="E66" s="86"/>
      <c r="F66" s="113"/>
      <c r="G66" s="119">
        <v>-213111</v>
      </c>
      <c r="H66" s="120">
        <v>-13239</v>
      </c>
      <c r="I66" s="120">
        <v>35148</v>
      </c>
      <c r="J66" s="120">
        <v>0</v>
      </c>
      <c r="K66" s="120">
        <v>-10145</v>
      </c>
      <c r="L66" s="120">
        <v>-935</v>
      </c>
      <c r="M66" s="120">
        <v>0</v>
      </c>
      <c r="N66" s="120">
        <v>504716</v>
      </c>
      <c r="O66" s="120">
        <v>61272</v>
      </c>
      <c r="P66" s="120">
        <v>-6468</v>
      </c>
      <c r="Q66" s="120">
        <v>702709</v>
      </c>
      <c r="R66" s="120">
        <v>-277</v>
      </c>
      <c r="S66" s="120">
        <v>146102</v>
      </c>
      <c r="T66" s="120">
        <v>0</v>
      </c>
      <c r="U66" s="120">
        <v>57779</v>
      </c>
      <c r="V66" s="120">
        <v>-159266</v>
      </c>
      <c r="W66" s="121">
        <v>-57439</v>
      </c>
      <c r="X66" s="122">
        <f t="shared" si="2"/>
        <v>1046846</v>
      </c>
    </row>
    <row r="67" spans="1:24" ht="13.5">
      <c r="A67" s="47" t="s">
        <v>116</v>
      </c>
      <c r="B67" s="48"/>
      <c r="C67" s="48"/>
      <c r="D67" s="48"/>
      <c r="E67" s="48"/>
      <c r="F67" s="42"/>
      <c r="G67" s="19">
        <v>0</v>
      </c>
      <c r="H67" s="40">
        <v>0</v>
      </c>
      <c r="I67" s="40">
        <v>123403</v>
      </c>
      <c r="J67" s="40">
        <v>0</v>
      </c>
      <c r="K67" s="40">
        <v>0</v>
      </c>
      <c r="L67" s="40">
        <v>0</v>
      </c>
      <c r="M67" s="40">
        <v>0</v>
      </c>
      <c r="N67" s="40">
        <v>502270</v>
      </c>
      <c r="O67" s="40">
        <v>0</v>
      </c>
      <c r="P67" s="40">
        <v>0</v>
      </c>
      <c r="Q67" s="40">
        <v>0</v>
      </c>
      <c r="R67" s="40">
        <v>0</v>
      </c>
      <c r="S67" s="40">
        <v>128204</v>
      </c>
      <c r="T67" s="40">
        <v>0</v>
      </c>
      <c r="U67" s="40">
        <v>0</v>
      </c>
      <c r="V67" s="40">
        <v>0</v>
      </c>
      <c r="W67" s="77">
        <v>0</v>
      </c>
      <c r="X67" s="79">
        <f t="shared" si="2"/>
        <v>753877</v>
      </c>
    </row>
    <row r="68" spans="1:24" ht="13.5">
      <c r="A68" s="47" t="s">
        <v>117</v>
      </c>
      <c r="B68" s="48"/>
      <c r="C68" s="48"/>
      <c r="D68" s="48"/>
      <c r="E68" s="48"/>
      <c r="F68" s="42"/>
      <c r="G68" s="88">
        <v>1069075</v>
      </c>
      <c r="H68" s="91">
        <v>33555</v>
      </c>
      <c r="I68" s="91">
        <v>140463</v>
      </c>
      <c r="J68" s="91">
        <v>2000</v>
      </c>
      <c r="K68" s="91">
        <v>16266</v>
      </c>
      <c r="L68" s="91">
        <v>4026</v>
      </c>
      <c r="M68" s="91">
        <v>0</v>
      </c>
      <c r="N68" s="91">
        <v>7363</v>
      </c>
      <c r="O68" s="91">
        <v>279950</v>
      </c>
      <c r="P68" s="91">
        <v>9999</v>
      </c>
      <c r="Q68" s="91">
        <v>0</v>
      </c>
      <c r="R68" s="91">
        <v>618</v>
      </c>
      <c r="S68" s="91">
        <v>5067</v>
      </c>
      <c r="T68" s="91">
        <v>0</v>
      </c>
      <c r="U68" s="91">
        <v>388536</v>
      </c>
      <c r="V68" s="91">
        <v>457555</v>
      </c>
      <c r="W68" s="84">
        <v>70339</v>
      </c>
      <c r="X68" s="104">
        <f t="shared" si="2"/>
        <v>2484812</v>
      </c>
    </row>
    <row r="69" spans="1:24" ht="13.5">
      <c r="A69" s="46"/>
      <c r="B69" s="183" t="s">
        <v>87</v>
      </c>
      <c r="C69" s="184"/>
      <c r="D69" s="184"/>
      <c r="E69" s="184"/>
      <c r="F69" s="185"/>
      <c r="G69" s="144">
        <v>0</v>
      </c>
      <c r="H69" s="145">
        <v>0</v>
      </c>
      <c r="I69" s="145">
        <v>0</v>
      </c>
      <c r="J69" s="145">
        <v>0</v>
      </c>
      <c r="K69" s="145">
        <v>0</v>
      </c>
      <c r="L69" s="145">
        <v>0</v>
      </c>
      <c r="M69" s="145">
        <v>0</v>
      </c>
      <c r="N69" s="145">
        <v>0</v>
      </c>
      <c r="O69" s="145">
        <v>0</v>
      </c>
      <c r="P69" s="145">
        <v>0</v>
      </c>
      <c r="Q69" s="145">
        <v>0</v>
      </c>
      <c r="R69" s="145">
        <v>0</v>
      </c>
      <c r="S69" s="145">
        <v>0</v>
      </c>
      <c r="T69" s="145">
        <v>0</v>
      </c>
      <c r="U69" s="145">
        <v>0</v>
      </c>
      <c r="V69" s="145">
        <v>0</v>
      </c>
      <c r="W69" s="146">
        <v>0</v>
      </c>
      <c r="X69" s="147">
        <f t="shared" si="2"/>
        <v>0</v>
      </c>
    </row>
    <row r="70" spans="1:24" ht="13.5">
      <c r="A70" s="107" t="s">
        <v>118</v>
      </c>
      <c r="B70" s="86"/>
      <c r="C70" s="86"/>
      <c r="D70" s="86"/>
      <c r="E70" s="86"/>
      <c r="F70" s="113"/>
      <c r="G70" s="19">
        <v>0</v>
      </c>
      <c r="H70" s="40">
        <v>0</v>
      </c>
      <c r="I70" s="40">
        <v>0</v>
      </c>
      <c r="J70" s="40">
        <v>0</v>
      </c>
      <c r="K70" s="40">
        <v>0</v>
      </c>
      <c r="L70" s="40">
        <v>0</v>
      </c>
      <c r="M70" s="40">
        <v>0</v>
      </c>
      <c r="N70" s="40">
        <v>0</v>
      </c>
      <c r="O70" s="40">
        <v>0</v>
      </c>
      <c r="P70" s="40">
        <v>0</v>
      </c>
      <c r="Q70" s="40">
        <v>0</v>
      </c>
      <c r="R70" s="40">
        <v>0</v>
      </c>
      <c r="S70" s="40">
        <v>0</v>
      </c>
      <c r="T70" s="40">
        <v>0</v>
      </c>
      <c r="U70" s="40">
        <v>0</v>
      </c>
      <c r="V70" s="40">
        <v>0</v>
      </c>
      <c r="W70" s="77">
        <v>0</v>
      </c>
      <c r="X70" s="79">
        <f t="shared" si="2"/>
        <v>0</v>
      </c>
    </row>
    <row r="71" spans="1:24" ht="13.5">
      <c r="A71" s="106" t="s">
        <v>119</v>
      </c>
      <c r="B71" s="89"/>
      <c r="C71" s="89"/>
      <c r="D71" s="89"/>
      <c r="E71" s="89"/>
      <c r="F71" s="39"/>
      <c r="G71" s="108">
        <v>855964</v>
      </c>
      <c r="H71" s="90">
        <v>20316</v>
      </c>
      <c r="I71" s="90">
        <v>52208</v>
      </c>
      <c r="J71" s="90">
        <v>2000</v>
      </c>
      <c r="K71" s="90">
        <v>6121</v>
      </c>
      <c r="L71" s="90">
        <v>3091</v>
      </c>
      <c r="M71" s="90">
        <v>0</v>
      </c>
      <c r="N71" s="90">
        <v>9809</v>
      </c>
      <c r="O71" s="90">
        <v>341222</v>
      </c>
      <c r="P71" s="90">
        <v>3531</v>
      </c>
      <c r="Q71" s="90">
        <v>702709</v>
      </c>
      <c r="R71" s="90">
        <v>341</v>
      </c>
      <c r="S71" s="90">
        <v>22965</v>
      </c>
      <c r="T71" s="90">
        <v>0</v>
      </c>
      <c r="U71" s="90">
        <v>446315</v>
      </c>
      <c r="V71" s="90">
        <v>298289</v>
      </c>
      <c r="W71" s="101">
        <v>12900</v>
      </c>
      <c r="X71" s="103">
        <f t="shared" si="2"/>
        <v>2777781</v>
      </c>
    </row>
    <row r="72" spans="1:24" ht="13.5">
      <c r="A72" s="47" t="s">
        <v>88</v>
      </c>
      <c r="B72" s="48"/>
      <c r="C72" s="48"/>
      <c r="D72" s="48"/>
      <c r="E72" s="48"/>
      <c r="F72" s="42"/>
      <c r="G72" s="88">
        <v>0</v>
      </c>
      <c r="H72" s="91">
        <v>0</v>
      </c>
      <c r="I72" s="91">
        <v>160000</v>
      </c>
      <c r="J72" s="91">
        <v>0</v>
      </c>
      <c r="K72" s="91">
        <v>0</v>
      </c>
      <c r="L72" s="91">
        <v>0</v>
      </c>
      <c r="M72" s="91">
        <v>0</v>
      </c>
      <c r="N72" s="91">
        <v>0</v>
      </c>
      <c r="O72" s="91">
        <v>0</v>
      </c>
      <c r="P72" s="91">
        <v>0</v>
      </c>
      <c r="Q72" s="91">
        <v>0</v>
      </c>
      <c r="R72" s="91">
        <v>0</v>
      </c>
      <c r="S72" s="91">
        <v>0</v>
      </c>
      <c r="T72" s="91">
        <v>0</v>
      </c>
      <c r="U72" s="91">
        <v>0</v>
      </c>
      <c r="V72" s="91">
        <v>0</v>
      </c>
      <c r="W72" s="84">
        <v>0</v>
      </c>
      <c r="X72" s="104">
        <f t="shared" si="2"/>
        <v>160000</v>
      </c>
    </row>
    <row r="73" spans="1:24" ht="13.5">
      <c r="A73" s="37"/>
      <c r="B73" s="186" t="s">
        <v>89</v>
      </c>
      <c r="C73" s="206"/>
      <c r="D73" s="161" t="s">
        <v>90</v>
      </c>
      <c r="E73" s="182"/>
      <c r="F73" s="163"/>
      <c r="G73" s="150">
        <v>0</v>
      </c>
      <c r="H73" s="151">
        <v>0</v>
      </c>
      <c r="I73" s="151">
        <v>0</v>
      </c>
      <c r="J73" s="151">
        <v>0</v>
      </c>
      <c r="K73" s="151">
        <v>0</v>
      </c>
      <c r="L73" s="151">
        <v>0</v>
      </c>
      <c r="M73" s="151">
        <v>0</v>
      </c>
      <c r="N73" s="151">
        <v>0</v>
      </c>
      <c r="O73" s="151">
        <v>0</v>
      </c>
      <c r="P73" s="151">
        <v>0</v>
      </c>
      <c r="Q73" s="151">
        <v>0</v>
      </c>
      <c r="R73" s="151">
        <v>0</v>
      </c>
      <c r="S73" s="151">
        <v>0</v>
      </c>
      <c r="T73" s="151">
        <v>0</v>
      </c>
      <c r="U73" s="151">
        <v>0</v>
      </c>
      <c r="V73" s="151">
        <v>0</v>
      </c>
      <c r="W73" s="152">
        <v>0</v>
      </c>
      <c r="X73" s="153">
        <f t="shared" si="2"/>
        <v>0</v>
      </c>
    </row>
    <row r="74" spans="1:24" ht="13.5">
      <c r="A74" s="37"/>
      <c r="B74" s="159"/>
      <c r="C74" s="207"/>
      <c r="D74" s="161" t="s">
        <v>91</v>
      </c>
      <c r="E74" s="182"/>
      <c r="F74" s="163"/>
      <c r="G74" s="150">
        <v>0</v>
      </c>
      <c r="H74" s="151">
        <v>0</v>
      </c>
      <c r="I74" s="151">
        <v>160000</v>
      </c>
      <c r="J74" s="151">
        <v>0</v>
      </c>
      <c r="K74" s="151">
        <v>0</v>
      </c>
      <c r="L74" s="151">
        <v>0</v>
      </c>
      <c r="M74" s="151">
        <v>0</v>
      </c>
      <c r="N74" s="151">
        <v>0</v>
      </c>
      <c r="O74" s="151">
        <v>0</v>
      </c>
      <c r="P74" s="151">
        <v>0</v>
      </c>
      <c r="Q74" s="151">
        <v>0</v>
      </c>
      <c r="R74" s="151">
        <v>0</v>
      </c>
      <c r="S74" s="151">
        <v>0</v>
      </c>
      <c r="T74" s="151">
        <v>0</v>
      </c>
      <c r="U74" s="151">
        <v>0</v>
      </c>
      <c r="V74" s="151">
        <v>0</v>
      </c>
      <c r="W74" s="152">
        <v>0</v>
      </c>
      <c r="X74" s="153">
        <f t="shared" si="2"/>
        <v>160000</v>
      </c>
    </row>
    <row r="75" spans="1:24" ht="13.5">
      <c r="A75" s="46"/>
      <c r="B75" s="160"/>
      <c r="C75" s="208"/>
      <c r="D75" s="183" t="s">
        <v>92</v>
      </c>
      <c r="E75" s="184"/>
      <c r="F75" s="185"/>
      <c r="G75" s="144">
        <v>0</v>
      </c>
      <c r="H75" s="145">
        <v>0</v>
      </c>
      <c r="I75" s="145">
        <v>0</v>
      </c>
      <c r="J75" s="145">
        <v>0</v>
      </c>
      <c r="K75" s="145">
        <v>0</v>
      </c>
      <c r="L75" s="145">
        <v>0</v>
      </c>
      <c r="M75" s="145">
        <v>0</v>
      </c>
      <c r="N75" s="145">
        <v>0</v>
      </c>
      <c r="O75" s="145">
        <v>0</v>
      </c>
      <c r="P75" s="145">
        <v>0</v>
      </c>
      <c r="Q75" s="145">
        <v>0</v>
      </c>
      <c r="R75" s="145">
        <v>0</v>
      </c>
      <c r="S75" s="145">
        <v>0</v>
      </c>
      <c r="T75" s="145">
        <v>0</v>
      </c>
      <c r="U75" s="145">
        <v>0</v>
      </c>
      <c r="V75" s="145">
        <v>0</v>
      </c>
      <c r="W75" s="146">
        <v>0</v>
      </c>
      <c r="X75" s="147">
        <f t="shared" si="2"/>
        <v>0</v>
      </c>
    </row>
    <row r="76" spans="1:24" ht="13.5">
      <c r="A76" s="106" t="s">
        <v>120</v>
      </c>
      <c r="B76" s="89"/>
      <c r="C76" s="89"/>
      <c r="D76" s="89"/>
      <c r="E76" s="89"/>
      <c r="F76" s="39"/>
      <c r="G76" s="19">
        <v>91755</v>
      </c>
      <c r="H76" s="40">
        <v>0</v>
      </c>
      <c r="I76" s="40">
        <v>47583</v>
      </c>
      <c r="J76" s="40">
        <v>0</v>
      </c>
      <c r="K76" s="40">
        <v>0</v>
      </c>
      <c r="L76" s="40">
        <v>0</v>
      </c>
      <c r="M76" s="40">
        <v>0</v>
      </c>
      <c r="N76" s="40">
        <v>5030</v>
      </c>
      <c r="O76" s="40">
        <v>50447</v>
      </c>
      <c r="P76" s="40">
        <v>0</v>
      </c>
      <c r="Q76" s="40">
        <v>24150</v>
      </c>
      <c r="R76" s="40">
        <v>0</v>
      </c>
      <c r="S76" s="40">
        <v>0</v>
      </c>
      <c r="T76" s="40">
        <v>0</v>
      </c>
      <c r="U76" s="40">
        <v>22275</v>
      </c>
      <c r="V76" s="40">
        <v>26996</v>
      </c>
      <c r="W76" s="77">
        <v>220</v>
      </c>
      <c r="X76" s="79">
        <f t="shared" si="2"/>
        <v>268456</v>
      </c>
    </row>
    <row r="77" spans="1:24" ht="13.5">
      <c r="A77" s="64" t="s">
        <v>93</v>
      </c>
      <c r="B77" s="81"/>
      <c r="C77" s="81"/>
      <c r="D77" s="81"/>
      <c r="E77" s="81"/>
      <c r="F77" s="112"/>
      <c r="G77" s="247"/>
      <c r="H77" s="248"/>
      <c r="I77" s="248"/>
      <c r="J77" s="248"/>
      <c r="K77" s="248"/>
      <c r="L77" s="248"/>
      <c r="M77" s="248"/>
      <c r="N77" s="248"/>
      <c r="O77" s="248"/>
      <c r="P77" s="248"/>
      <c r="Q77" s="248"/>
      <c r="R77" s="248"/>
      <c r="S77" s="248"/>
      <c r="T77" s="248"/>
      <c r="U77" s="248"/>
      <c r="V77" s="248"/>
      <c r="W77" s="249"/>
      <c r="X77" s="234"/>
    </row>
    <row r="78" spans="1:24" ht="13.5">
      <c r="A78" s="37"/>
      <c r="B78" s="209" t="s">
        <v>94</v>
      </c>
      <c r="C78" s="210"/>
      <c r="D78" s="210"/>
      <c r="E78" s="210"/>
      <c r="F78" s="180"/>
      <c r="G78" s="154">
        <v>764209</v>
      </c>
      <c r="H78" s="155">
        <v>20316</v>
      </c>
      <c r="I78" s="155">
        <v>4625</v>
      </c>
      <c r="J78" s="155">
        <v>2000</v>
      </c>
      <c r="K78" s="155">
        <v>6121</v>
      </c>
      <c r="L78" s="155">
        <v>3091</v>
      </c>
      <c r="M78" s="155">
        <v>0</v>
      </c>
      <c r="N78" s="155">
        <v>4779</v>
      </c>
      <c r="O78" s="155">
        <v>290775</v>
      </c>
      <c r="P78" s="155">
        <v>3531</v>
      </c>
      <c r="Q78" s="155">
        <v>678559</v>
      </c>
      <c r="R78" s="155">
        <v>341</v>
      </c>
      <c r="S78" s="155">
        <v>22965</v>
      </c>
      <c r="T78" s="155">
        <v>0</v>
      </c>
      <c r="U78" s="155">
        <v>424040</v>
      </c>
      <c r="V78" s="155">
        <v>271293</v>
      </c>
      <c r="W78" s="156">
        <v>12680</v>
      </c>
      <c r="X78" s="157">
        <f>SUM(G78:W78)</f>
        <v>2509325</v>
      </c>
    </row>
    <row r="79" spans="1:24" ht="14.25" thickBot="1">
      <c r="A79" s="37"/>
      <c r="B79" s="87" t="s">
        <v>121</v>
      </c>
      <c r="C79" s="81"/>
      <c r="D79" s="81"/>
      <c r="E79" s="81"/>
      <c r="F79" s="112"/>
      <c r="G79" s="140">
        <v>0</v>
      </c>
      <c r="H79" s="45">
        <v>0</v>
      </c>
      <c r="I79" s="45">
        <v>0</v>
      </c>
      <c r="J79" s="45">
        <v>0</v>
      </c>
      <c r="K79" s="45">
        <v>0</v>
      </c>
      <c r="L79" s="45">
        <v>0</v>
      </c>
      <c r="M79" s="45">
        <v>0</v>
      </c>
      <c r="N79" s="45">
        <v>0</v>
      </c>
      <c r="O79" s="45">
        <v>0</v>
      </c>
      <c r="P79" s="45">
        <v>0</v>
      </c>
      <c r="Q79" s="45">
        <v>0</v>
      </c>
      <c r="R79" s="45">
        <v>0</v>
      </c>
      <c r="S79" s="45">
        <v>0</v>
      </c>
      <c r="T79" s="45">
        <v>0</v>
      </c>
      <c r="U79" s="45">
        <v>0</v>
      </c>
      <c r="V79" s="45">
        <v>0</v>
      </c>
      <c r="W79" s="44">
        <v>0</v>
      </c>
      <c r="X79" s="199">
        <f>SUM(G79:W79)</f>
        <v>0</v>
      </c>
    </row>
    <row r="80" spans="1:24" ht="13.5">
      <c r="A80" s="123" t="s">
        <v>204</v>
      </c>
      <c r="B80" s="124"/>
      <c r="C80" s="125"/>
      <c r="D80" s="125"/>
      <c r="E80" s="125"/>
      <c r="F80" s="126"/>
      <c r="G80" s="109">
        <v>0</v>
      </c>
      <c r="H80" s="95">
        <v>0</v>
      </c>
      <c r="I80" s="95">
        <v>0</v>
      </c>
      <c r="J80" s="95">
        <v>0</v>
      </c>
      <c r="K80" s="95">
        <v>0</v>
      </c>
      <c r="L80" s="95">
        <v>0</v>
      </c>
      <c r="M80" s="95">
        <v>0</v>
      </c>
      <c r="N80" s="95">
        <v>0</v>
      </c>
      <c r="O80" s="95">
        <v>0</v>
      </c>
      <c r="P80" s="95">
        <v>0</v>
      </c>
      <c r="Q80" s="95">
        <v>0</v>
      </c>
      <c r="R80" s="95">
        <v>0</v>
      </c>
      <c r="S80" s="95">
        <v>0</v>
      </c>
      <c r="T80" s="95">
        <v>0</v>
      </c>
      <c r="U80" s="95">
        <v>0</v>
      </c>
      <c r="V80" s="95">
        <v>0</v>
      </c>
      <c r="W80" s="102">
        <v>0</v>
      </c>
      <c r="X80" s="105">
        <v>0</v>
      </c>
    </row>
    <row r="81" spans="1:24" ht="14.25" thickBot="1">
      <c r="A81" s="127" t="s">
        <v>205</v>
      </c>
      <c r="B81" s="128"/>
      <c r="C81" s="129"/>
      <c r="D81" s="129"/>
      <c r="E81" s="129"/>
      <c r="F81" s="130"/>
      <c r="G81" s="131">
        <v>0</v>
      </c>
      <c r="H81" s="132">
        <v>0</v>
      </c>
      <c r="I81" s="132">
        <v>0</v>
      </c>
      <c r="J81" s="132">
        <v>0</v>
      </c>
      <c r="K81" s="132">
        <v>0</v>
      </c>
      <c r="L81" s="132">
        <v>0</v>
      </c>
      <c r="M81" s="132">
        <v>0</v>
      </c>
      <c r="N81" s="132">
        <v>0</v>
      </c>
      <c r="O81" s="132">
        <v>0</v>
      </c>
      <c r="P81" s="11">
        <v>0</v>
      </c>
      <c r="Q81" s="11">
        <v>0</v>
      </c>
      <c r="R81" s="11">
        <v>0</v>
      </c>
      <c r="S81" s="11">
        <v>0</v>
      </c>
      <c r="T81" s="11">
        <v>0</v>
      </c>
      <c r="U81" s="11">
        <v>0</v>
      </c>
      <c r="V81" s="11">
        <v>0</v>
      </c>
      <c r="W81" s="78">
        <v>0</v>
      </c>
      <c r="X81" s="80">
        <v>0</v>
      </c>
    </row>
    <row r="82" spans="1:24" ht="13.5">
      <c r="A82" s="93" t="s">
        <v>206</v>
      </c>
      <c r="B82" s="94"/>
      <c r="C82" s="94"/>
      <c r="D82" s="94"/>
      <c r="E82" s="94"/>
      <c r="F82" s="114"/>
      <c r="G82" s="211">
        <f>SUM(G83:G84)</f>
        <v>0</v>
      </c>
      <c r="H82" s="212">
        <f>SUM(H83:H84)</f>
        <v>0</v>
      </c>
      <c r="I82" s="212">
        <f>SUM(I83:I84)</f>
        <v>0</v>
      </c>
      <c r="J82" s="212">
        <f aca="true" t="shared" si="3" ref="J82:W82">SUM(J83:J84)</f>
        <v>22266</v>
      </c>
      <c r="K82" s="212">
        <f t="shared" si="3"/>
        <v>55100</v>
      </c>
      <c r="L82" s="212">
        <f t="shared" si="3"/>
        <v>0</v>
      </c>
      <c r="M82" s="212">
        <f t="shared" si="3"/>
        <v>16505</v>
      </c>
      <c r="N82" s="212">
        <f>SUM(N83:N84)</f>
        <v>3914</v>
      </c>
      <c r="O82" s="212">
        <f t="shared" si="3"/>
        <v>280354</v>
      </c>
      <c r="P82" s="212">
        <f t="shared" si="3"/>
        <v>1010</v>
      </c>
      <c r="Q82" s="212">
        <f t="shared" si="3"/>
        <v>0</v>
      </c>
      <c r="R82" s="212">
        <f t="shared" si="3"/>
        <v>4721</v>
      </c>
      <c r="S82" s="212">
        <f t="shared" si="3"/>
        <v>8675</v>
      </c>
      <c r="T82" s="212">
        <f t="shared" si="3"/>
        <v>0</v>
      </c>
      <c r="U82" s="212">
        <f t="shared" si="3"/>
        <v>57131</v>
      </c>
      <c r="V82" s="212">
        <f t="shared" si="3"/>
        <v>0</v>
      </c>
      <c r="W82" s="213">
        <f t="shared" si="3"/>
        <v>3135</v>
      </c>
      <c r="X82" s="214">
        <f aca="true" t="shared" si="4" ref="X82:X93">SUM(G82:W82)</f>
        <v>452811</v>
      </c>
    </row>
    <row r="83" spans="1:24" ht="13.5">
      <c r="A83" s="37"/>
      <c r="B83" s="81"/>
      <c r="C83" s="81"/>
      <c r="D83" s="81"/>
      <c r="E83" s="161" t="s">
        <v>169</v>
      </c>
      <c r="F83" s="215"/>
      <c r="G83" s="150">
        <v>0</v>
      </c>
      <c r="H83" s="151">
        <v>0</v>
      </c>
      <c r="I83" s="151">
        <v>0</v>
      </c>
      <c r="J83" s="151">
        <v>0</v>
      </c>
      <c r="K83" s="151">
        <v>0</v>
      </c>
      <c r="L83" s="151">
        <v>0</v>
      </c>
      <c r="M83" s="151">
        <v>0</v>
      </c>
      <c r="N83" s="151">
        <v>0</v>
      </c>
      <c r="O83" s="151">
        <v>0</v>
      </c>
      <c r="P83" s="151">
        <v>0</v>
      </c>
      <c r="Q83" s="151">
        <v>0</v>
      </c>
      <c r="R83" s="151">
        <v>0</v>
      </c>
      <c r="S83" s="151">
        <v>0</v>
      </c>
      <c r="T83" s="151">
        <v>0</v>
      </c>
      <c r="U83" s="151">
        <v>0</v>
      </c>
      <c r="V83" s="151">
        <v>0</v>
      </c>
      <c r="W83" s="152">
        <v>0</v>
      </c>
      <c r="X83" s="153">
        <f t="shared" si="4"/>
        <v>0</v>
      </c>
    </row>
    <row r="84" spans="1:24" ht="13.5">
      <c r="A84" s="46"/>
      <c r="B84" s="86"/>
      <c r="C84" s="86"/>
      <c r="D84" s="86"/>
      <c r="E84" s="183" t="s">
        <v>170</v>
      </c>
      <c r="F84" s="185"/>
      <c r="G84" s="144">
        <v>0</v>
      </c>
      <c r="H84" s="145">
        <v>0</v>
      </c>
      <c r="I84" s="145">
        <v>0</v>
      </c>
      <c r="J84" s="145">
        <v>22266</v>
      </c>
      <c r="K84" s="145">
        <v>55100</v>
      </c>
      <c r="L84" s="145">
        <v>0</v>
      </c>
      <c r="M84" s="145">
        <v>16505</v>
      </c>
      <c r="N84" s="145">
        <v>3914</v>
      </c>
      <c r="O84" s="145">
        <v>280354</v>
      </c>
      <c r="P84" s="145">
        <v>1010</v>
      </c>
      <c r="Q84" s="145">
        <v>0</v>
      </c>
      <c r="R84" s="145">
        <v>4721</v>
      </c>
      <c r="S84" s="145">
        <v>8675</v>
      </c>
      <c r="T84" s="145">
        <v>0</v>
      </c>
      <c r="U84" s="145">
        <v>57131</v>
      </c>
      <c r="V84" s="145">
        <v>0</v>
      </c>
      <c r="W84" s="146">
        <v>3135</v>
      </c>
      <c r="X84" s="147">
        <f t="shared" si="4"/>
        <v>452811</v>
      </c>
    </row>
    <row r="85" spans="1:24" ht="13.5">
      <c r="A85" s="47" t="s">
        <v>208</v>
      </c>
      <c r="B85" s="48"/>
      <c r="C85" s="48"/>
      <c r="D85" s="48"/>
      <c r="E85" s="48"/>
      <c r="F85" s="42"/>
      <c r="G85" s="88">
        <f>SUM(G86:G87)</f>
        <v>26174</v>
      </c>
      <c r="H85" s="91">
        <f>SUM(H86:H87)</f>
        <v>49400</v>
      </c>
      <c r="I85" s="91">
        <f>SUM(I86:I87)</f>
        <v>0</v>
      </c>
      <c r="J85" s="91">
        <f aca="true" t="shared" si="5" ref="J85:W85">SUM(J86:J87)</f>
        <v>417461</v>
      </c>
      <c r="K85" s="91">
        <f t="shared" si="5"/>
        <v>0</v>
      </c>
      <c r="L85" s="91">
        <f t="shared" si="5"/>
        <v>0</v>
      </c>
      <c r="M85" s="91">
        <f t="shared" si="5"/>
        <v>114380</v>
      </c>
      <c r="N85" s="91">
        <f>SUM(N86:N87)</f>
        <v>0</v>
      </c>
      <c r="O85" s="91">
        <f t="shared" si="5"/>
        <v>964233</v>
      </c>
      <c r="P85" s="91">
        <f t="shared" si="5"/>
        <v>75855</v>
      </c>
      <c r="Q85" s="91">
        <f t="shared" si="5"/>
        <v>0</v>
      </c>
      <c r="R85" s="91">
        <f t="shared" si="5"/>
        <v>14617</v>
      </c>
      <c r="S85" s="91">
        <f t="shared" si="5"/>
        <v>178815</v>
      </c>
      <c r="T85" s="91">
        <f t="shared" si="5"/>
        <v>0</v>
      </c>
      <c r="U85" s="91">
        <f t="shared" si="5"/>
        <v>524635</v>
      </c>
      <c r="V85" s="91">
        <f t="shared" si="5"/>
        <v>0</v>
      </c>
      <c r="W85" s="84">
        <f t="shared" si="5"/>
        <v>9595</v>
      </c>
      <c r="X85" s="104">
        <f t="shared" si="4"/>
        <v>2375165</v>
      </c>
    </row>
    <row r="86" spans="1:24" ht="13.5">
      <c r="A86" s="37"/>
      <c r="B86" s="96"/>
      <c r="C86" s="81"/>
      <c r="D86" s="81"/>
      <c r="E86" s="161" t="s">
        <v>169</v>
      </c>
      <c r="F86" s="163"/>
      <c r="G86" s="150">
        <v>0</v>
      </c>
      <c r="H86" s="151">
        <v>0</v>
      </c>
      <c r="I86" s="151">
        <v>0</v>
      </c>
      <c r="J86" s="151">
        <v>0</v>
      </c>
      <c r="K86" s="151">
        <v>0</v>
      </c>
      <c r="L86" s="151">
        <v>0</v>
      </c>
      <c r="M86" s="151">
        <v>0</v>
      </c>
      <c r="N86" s="151">
        <v>0</v>
      </c>
      <c r="O86" s="151">
        <v>0</v>
      </c>
      <c r="P86" s="151">
        <v>0</v>
      </c>
      <c r="Q86" s="151">
        <v>0</v>
      </c>
      <c r="R86" s="151">
        <v>0</v>
      </c>
      <c r="S86" s="151">
        <v>0</v>
      </c>
      <c r="T86" s="151">
        <v>0</v>
      </c>
      <c r="U86" s="151">
        <v>0</v>
      </c>
      <c r="V86" s="151">
        <v>0</v>
      </c>
      <c r="W86" s="152">
        <v>0</v>
      </c>
      <c r="X86" s="153">
        <f t="shared" si="4"/>
        <v>0</v>
      </c>
    </row>
    <row r="87" spans="1:24" ht="13.5">
      <c r="A87" s="46"/>
      <c r="B87" s="85"/>
      <c r="C87" s="86"/>
      <c r="D87" s="86"/>
      <c r="E87" s="183" t="s">
        <v>170</v>
      </c>
      <c r="F87" s="185"/>
      <c r="G87" s="144">
        <v>26174</v>
      </c>
      <c r="H87" s="145">
        <v>49400</v>
      </c>
      <c r="I87" s="145">
        <v>0</v>
      </c>
      <c r="J87" s="145">
        <v>417461</v>
      </c>
      <c r="K87" s="145">
        <v>0</v>
      </c>
      <c r="L87" s="145">
        <v>0</v>
      </c>
      <c r="M87" s="145">
        <v>114380</v>
      </c>
      <c r="N87" s="145">
        <v>0</v>
      </c>
      <c r="O87" s="145">
        <v>964233</v>
      </c>
      <c r="P87" s="145">
        <v>75855</v>
      </c>
      <c r="Q87" s="145">
        <v>0</v>
      </c>
      <c r="R87" s="145">
        <v>14617</v>
      </c>
      <c r="S87" s="145">
        <v>178815</v>
      </c>
      <c r="T87" s="145">
        <v>0</v>
      </c>
      <c r="U87" s="145">
        <v>524635</v>
      </c>
      <c r="V87" s="145">
        <v>0</v>
      </c>
      <c r="W87" s="146">
        <v>9595</v>
      </c>
      <c r="X87" s="147">
        <f t="shared" si="4"/>
        <v>2375165</v>
      </c>
    </row>
    <row r="88" spans="1:24" ht="13.5">
      <c r="A88" s="378" t="s">
        <v>209</v>
      </c>
      <c r="B88" s="379"/>
      <c r="C88" s="379"/>
      <c r="D88" s="379"/>
      <c r="E88" s="176" t="s">
        <v>171</v>
      </c>
      <c r="F88" s="180"/>
      <c r="G88" s="154">
        <v>0</v>
      </c>
      <c r="H88" s="155">
        <v>0</v>
      </c>
      <c r="I88" s="155">
        <v>0</v>
      </c>
      <c r="J88" s="155">
        <v>0</v>
      </c>
      <c r="K88" s="155">
        <v>0</v>
      </c>
      <c r="L88" s="155">
        <v>0</v>
      </c>
      <c r="M88" s="155">
        <v>0</v>
      </c>
      <c r="N88" s="155">
        <v>0</v>
      </c>
      <c r="O88" s="155">
        <v>0</v>
      </c>
      <c r="P88" s="155">
        <v>0</v>
      </c>
      <c r="Q88" s="155">
        <v>0</v>
      </c>
      <c r="R88" s="155">
        <v>0</v>
      </c>
      <c r="S88" s="155">
        <v>0</v>
      </c>
      <c r="T88" s="155">
        <v>0</v>
      </c>
      <c r="U88" s="155">
        <v>0</v>
      </c>
      <c r="V88" s="155">
        <v>0</v>
      </c>
      <c r="W88" s="156">
        <v>0</v>
      </c>
      <c r="X88" s="157">
        <f t="shared" si="4"/>
        <v>0</v>
      </c>
    </row>
    <row r="89" spans="1:24" ht="13.5">
      <c r="A89" s="384"/>
      <c r="B89" s="385"/>
      <c r="C89" s="385"/>
      <c r="D89" s="385"/>
      <c r="E89" s="160" t="s">
        <v>172</v>
      </c>
      <c r="F89" s="113"/>
      <c r="G89" s="141">
        <v>0</v>
      </c>
      <c r="H89" s="142">
        <v>0</v>
      </c>
      <c r="I89" s="142">
        <v>0</v>
      </c>
      <c r="J89" s="142">
        <v>281484</v>
      </c>
      <c r="K89" s="142">
        <v>0</v>
      </c>
      <c r="L89" s="142">
        <v>0</v>
      </c>
      <c r="M89" s="142">
        <v>114380</v>
      </c>
      <c r="N89" s="142">
        <v>0</v>
      </c>
      <c r="O89" s="142">
        <v>642681</v>
      </c>
      <c r="P89" s="142">
        <v>53767</v>
      </c>
      <c r="Q89" s="142">
        <v>0</v>
      </c>
      <c r="R89" s="142">
        <v>14617</v>
      </c>
      <c r="S89" s="142">
        <v>178815</v>
      </c>
      <c r="T89" s="142">
        <v>0</v>
      </c>
      <c r="U89" s="142">
        <v>0</v>
      </c>
      <c r="V89" s="142">
        <v>0</v>
      </c>
      <c r="W89" s="43">
        <v>9595</v>
      </c>
      <c r="X89" s="181">
        <f t="shared" si="4"/>
        <v>1295339</v>
      </c>
    </row>
    <row r="90" spans="1:24" ht="13.5">
      <c r="A90" s="378" t="s">
        <v>210</v>
      </c>
      <c r="B90" s="379"/>
      <c r="C90" s="379"/>
      <c r="D90" s="379"/>
      <c r="E90" s="176" t="s">
        <v>173</v>
      </c>
      <c r="F90" s="180"/>
      <c r="G90" s="154">
        <v>0</v>
      </c>
      <c r="H90" s="155">
        <v>0</v>
      </c>
      <c r="I90" s="155">
        <v>0</v>
      </c>
      <c r="J90" s="155">
        <v>0</v>
      </c>
      <c r="K90" s="155">
        <v>0</v>
      </c>
      <c r="L90" s="155">
        <v>0</v>
      </c>
      <c r="M90" s="155">
        <v>0</v>
      </c>
      <c r="N90" s="155">
        <v>0</v>
      </c>
      <c r="O90" s="155">
        <v>0</v>
      </c>
      <c r="P90" s="155">
        <v>0</v>
      </c>
      <c r="Q90" s="155">
        <v>0</v>
      </c>
      <c r="R90" s="155">
        <v>0</v>
      </c>
      <c r="S90" s="155">
        <v>0</v>
      </c>
      <c r="T90" s="155">
        <v>0</v>
      </c>
      <c r="U90" s="155">
        <v>0</v>
      </c>
      <c r="V90" s="155">
        <v>0</v>
      </c>
      <c r="W90" s="156">
        <v>0</v>
      </c>
      <c r="X90" s="157">
        <f t="shared" si="4"/>
        <v>0</v>
      </c>
    </row>
    <row r="91" spans="1:24" ht="13.5">
      <c r="A91" s="384"/>
      <c r="B91" s="385"/>
      <c r="C91" s="385"/>
      <c r="D91" s="385"/>
      <c r="E91" s="160" t="s">
        <v>172</v>
      </c>
      <c r="F91" s="113"/>
      <c r="G91" s="141">
        <v>0</v>
      </c>
      <c r="H91" s="142">
        <v>147</v>
      </c>
      <c r="I91" s="142">
        <v>0</v>
      </c>
      <c r="J91" s="142">
        <v>22266</v>
      </c>
      <c r="K91" s="142">
        <v>0</v>
      </c>
      <c r="L91" s="142">
        <v>0</v>
      </c>
      <c r="M91" s="142">
        <v>16505</v>
      </c>
      <c r="N91" s="142">
        <v>0</v>
      </c>
      <c r="O91" s="142">
        <v>184024</v>
      </c>
      <c r="P91" s="142">
        <v>1010</v>
      </c>
      <c r="Q91" s="142">
        <v>0</v>
      </c>
      <c r="R91" s="142">
        <v>2152</v>
      </c>
      <c r="S91" s="142">
        <v>8675</v>
      </c>
      <c r="T91" s="142">
        <v>0</v>
      </c>
      <c r="U91" s="142">
        <v>0</v>
      </c>
      <c r="V91" s="142">
        <v>0</v>
      </c>
      <c r="W91" s="43">
        <v>302</v>
      </c>
      <c r="X91" s="181">
        <f t="shared" si="4"/>
        <v>235081</v>
      </c>
    </row>
    <row r="92" spans="1:24" ht="13.5">
      <c r="A92" s="378" t="s">
        <v>211</v>
      </c>
      <c r="B92" s="379"/>
      <c r="C92" s="379"/>
      <c r="D92" s="379"/>
      <c r="E92" s="176" t="s">
        <v>173</v>
      </c>
      <c r="F92" s="180"/>
      <c r="G92" s="154">
        <v>0</v>
      </c>
      <c r="H92" s="155">
        <v>0</v>
      </c>
      <c r="I92" s="155">
        <v>0</v>
      </c>
      <c r="J92" s="155">
        <v>0</v>
      </c>
      <c r="K92" s="155">
        <v>0</v>
      </c>
      <c r="L92" s="155">
        <v>0</v>
      </c>
      <c r="M92" s="155">
        <v>0</v>
      </c>
      <c r="N92" s="155">
        <v>0</v>
      </c>
      <c r="O92" s="155">
        <v>0</v>
      </c>
      <c r="P92" s="155">
        <v>0</v>
      </c>
      <c r="Q92" s="155">
        <v>0</v>
      </c>
      <c r="R92" s="155">
        <v>0</v>
      </c>
      <c r="S92" s="155">
        <v>0</v>
      </c>
      <c r="T92" s="155">
        <v>0</v>
      </c>
      <c r="U92" s="155">
        <v>0</v>
      </c>
      <c r="V92" s="155">
        <v>0</v>
      </c>
      <c r="W92" s="156">
        <v>0</v>
      </c>
      <c r="X92" s="157">
        <f t="shared" si="4"/>
        <v>0</v>
      </c>
    </row>
    <row r="93" spans="1:24" ht="14.25" thickBot="1">
      <c r="A93" s="380"/>
      <c r="B93" s="381"/>
      <c r="C93" s="381"/>
      <c r="D93" s="381"/>
      <c r="E93" s="177" t="s">
        <v>174</v>
      </c>
      <c r="F93" s="111"/>
      <c r="G93" s="131">
        <v>0</v>
      </c>
      <c r="H93" s="132">
        <v>147</v>
      </c>
      <c r="I93" s="132">
        <v>0</v>
      </c>
      <c r="J93" s="132">
        <v>303750</v>
      </c>
      <c r="K93" s="132">
        <v>0</v>
      </c>
      <c r="L93" s="132">
        <v>0</v>
      </c>
      <c r="M93" s="132">
        <v>130885</v>
      </c>
      <c r="N93" s="132">
        <v>0</v>
      </c>
      <c r="O93" s="132">
        <v>826705</v>
      </c>
      <c r="P93" s="132">
        <v>54777</v>
      </c>
      <c r="Q93" s="132">
        <v>0</v>
      </c>
      <c r="R93" s="132">
        <v>16769</v>
      </c>
      <c r="S93" s="132">
        <v>187490</v>
      </c>
      <c r="T93" s="132">
        <v>0</v>
      </c>
      <c r="U93" s="132">
        <v>0</v>
      </c>
      <c r="V93" s="132">
        <v>0</v>
      </c>
      <c r="W93" s="178">
        <v>9897</v>
      </c>
      <c r="X93" s="179">
        <f t="shared" si="4"/>
        <v>1530420</v>
      </c>
    </row>
    <row r="94" spans="1:25" ht="13.5">
      <c r="A94" s="259" t="s">
        <v>227</v>
      </c>
      <c r="B94" s="260"/>
      <c r="C94" s="261"/>
      <c r="D94" s="386" t="s">
        <v>222</v>
      </c>
      <c r="E94" s="387"/>
      <c r="F94" s="388"/>
      <c r="G94" s="216"/>
      <c r="H94" s="212"/>
      <c r="I94" s="212"/>
      <c r="J94" s="212"/>
      <c r="K94" s="212"/>
      <c r="L94" s="212"/>
      <c r="M94" s="212"/>
      <c r="N94" s="212"/>
      <c r="O94" s="212"/>
      <c r="P94" s="212"/>
      <c r="Q94" s="212"/>
      <c r="R94" s="212"/>
      <c r="S94" s="212"/>
      <c r="T94" s="212"/>
      <c r="U94" s="212"/>
      <c r="V94" s="212"/>
      <c r="W94" s="213"/>
      <c r="X94" s="214"/>
      <c r="Y94" s="81"/>
    </row>
    <row r="95" spans="1:25" ht="14.25" thickBot="1">
      <c r="A95" s="262"/>
      <c r="B95" s="263"/>
      <c r="C95" s="264" t="s">
        <v>251</v>
      </c>
      <c r="D95" s="375" t="s">
        <v>228</v>
      </c>
      <c r="E95" s="376"/>
      <c r="F95" s="377"/>
      <c r="G95" s="217"/>
      <c r="H95" s="132"/>
      <c r="I95" s="132"/>
      <c r="J95" s="132"/>
      <c r="K95" s="132"/>
      <c r="L95" s="132"/>
      <c r="M95" s="132"/>
      <c r="N95" s="132"/>
      <c r="O95" s="132"/>
      <c r="P95" s="132"/>
      <c r="Q95" s="132"/>
      <c r="R95" s="132"/>
      <c r="S95" s="132"/>
      <c r="T95" s="132"/>
      <c r="U95" s="132"/>
      <c r="V95" s="132"/>
      <c r="W95" s="178"/>
      <c r="X95" s="179"/>
      <c r="Y95" s="81"/>
    </row>
    <row r="96" spans="1:24" ht="14.25" customHeight="1">
      <c r="A96" s="81"/>
      <c r="B96" s="96"/>
      <c r="C96" s="81"/>
      <c r="D96" s="81"/>
      <c r="E96" s="81"/>
      <c r="F96" s="81"/>
      <c r="G96" s="81"/>
      <c r="H96" s="81"/>
      <c r="I96" s="81"/>
      <c r="J96" s="81"/>
      <c r="K96" s="81"/>
      <c r="L96" s="81"/>
      <c r="M96" s="81"/>
      <c r="N96" s="81"/>
      <c r="O96" s="81"/>
      <c r="P96" s="81"/>
      <c r="Q96" s="81"/>
      <c r="R96" s="81"/>
      <c r="S96" s="81"/>
      <c r="T96" s="81"/>
      <c r="U96" s="81"/>
      <c r="V96" s="81"/>
      <c r="W96" s="81"/>
      <c r="X96" s="81"/>
    </row>
    <row r="97" spans="1:24" ht="13.5">
      <c r="A97" s="81"/>
      <c r="B97" s="96"/>
      <c r="C97" s="81"/>
      <c r="D97" s="81"/>
      <c r="E97" s="81"/>
      <c r="F97" s="96"/>
      <c r="G97" s="81"/>
      <c r="H97" s="81"/>
      <c r="I97" s="81"/>
      <c r="J97" s="81"/>
      <c r="K97" s="81"/>
      <c r="L97" s="81"/>
      <c r="M97" s="81"/>
      <c r="N97" s="81"/>
      <c r="O97" s="81"/>
      <c r="P97" s="81"/>
      <c r="Q97" s="81"/>
      <c r="R97" s="81"/>
      <c r="S97" s="81"/>
      <c r="T97" s="81"/>
      <c r="U97" s="81"/>
      <c r="V97" s="81"/>
      <c r="W97" s="81"/>
      <c r="X97" s="81"/>
    </row>
    <row r="98" spans="1:24" ht="13.5">
      <c r="A98" s="81"/>
      <c r="B98" s="96"/>
      <c r="C98" s="81"/>
      <c r="D98" s="81"/>
      <c r="E98" s="81"/>
      <c r="F98" s="96"/>
      <c r="G98" s="81"/>
      <c r="H98" s="81"/>
      <c r="I98" s="81"/>
      <c r="J98" s="81"/>
      <c r="K98" s="81"/>
      <c r="L98" s="81"/>
      <c r="M98" s="81"/>
      <c r="N98" s="81"/>
      <c r="O98" s="81"/>
      <c r="P98" s="81"/>
      <c r="Q98" s="81"/>
      <c r="R98" s="81"/>
      <c r="S98" s="81"/>
      <c r="T98" s="81"/>
      <c r="U98" s="81"/>
      <c r="V98" s="81"/>
      <c r="W98" s="81"/>
      <c r="X98" s="81"/>
    </row>
    <row r="99" spans="1:24" ht="13.5">
      <c r="A99" s="81"/>
      <c r="B99" s="96"/>
      <c r="C99" s="81"/>
      <c r="D99" s="81"/>
      <c r="E99" s="81"/>
      <c r="F99" s="96"/>
      <c r="G99" s="81"/>
      <c r="H99" s="81"/>
      <c r="I99" s="81"/>
      <c r="J99" s="81"/>
      <c r="K99" s="81"/>
      <c r="L99" s="81"/>
      <c r="M99" s="81"/>
      <c r="N99" s="81"/>
      <c r="O99" s="81"/>
      <c r="P99" s="81"/>
      <c r="Q99" s="81"/>
      <c r="R99" s="81"/>
      <c r="S99" s="81"/>
      <c r="T99" s="81"/>
      <c r="U99" s="81"/>
      <c r="V99" s="81"/>
      <c r="W99" s="81"/>
      <c r="X99" s="81"/>
    </row>
    <row r="100" spans="1:24" ht="13.5">
      <c r="A100" s="81"/>
      <c r="B100" s="96"/>
      <c r="C100" s="81"/>
      <c r="D100" s="81"/>
      <c r="E100" s="81"/>
      <c r="F100" s="96"/>
      <c r="G100" s="218"/>
      <c r="H100" s="218"/>
      <c r="I100" s="218"/>
      <c r="J100" s="218"/>
      <c r="K100" s="218"/>
      <c r="L100" s="218"/>
      <c r="M100" s="218"/>
      <c r="N100" s="218"/>
      <c r="O100" s="218"/>
      <c r="P100" s="218"/>
      <c r="Q100" s="218"/>
      <c r="R100" s="218"/>
      <c r="S100" s="218"/>
      <c r="T100" s="218"/>
      <c r="U100" s="218"/>
      <c r="V100" s="218"/>
      <c r="W100" s="218"/>
      <c r="X100" s="218"/>
    </row>
    <row r="101" spans="1:24" ht="13.5">
      <c r="A101" s="81"/>
      <c r="B101" s="96"/>
      <c r="C101" s="81"/>
      <c r="D101" s="81"/>
      <c r="E101" s="81"/>
      <c r="F101" s="96"/>
      <c r="G101" s="218"/>
      <c r="H101" s="218"/>
      <c r="I101" s="218"/>
      <c r="J101" s="218"/>
      <c r="K101" s="218"/>
      <c r="L101" s="218"/>
      <c r="M101" s="218"/>
      <c r="N101" s="218"/>
      <c r="O101" s="218"/>
      <c r="P101" s="218"/>
      <c r="Q101" s="218"/>
      <c r="R101" s="218"/>
      <c r="S101" s="218"/>
      <c r="T101" s="218"/>
      <c r="U101" s="218"/>
      <c r="V101" s="218"/>
      <c r="W101" s="218"/>
      <c r="X101" s="218"/>
    </row>
    <row r="102" spans="1:24" ht="13.5">
      <c r="A102" s="81"/>
      <c r="B102" s="96"/>
      <c r="C102" s="81"/>
      <c r="D102" s="81"/>
      <c r="E102" s="81"/>
      <c r="F102" s="96"/>
      <c r="G102" s="218"/>
      <c r="H102" s="218"/>
      <c r="I102" s="218"/>
      <c r="J102" s="218"/>
      <c r="K102" s="218"/>
      <c r="L102" s="218"/>
      <c r="M102" s="218"/>
      <c r="N102" s="218"/>
      <c r="O102" s="218"/>
      <c r="P102" s="218"/>
      <c r="Q102" s="218"/>
      <c r="R102" s="218"/>
      <c r="S102" s="218"/>
      <c r="T102" s="218"/>
      <c r="U102" s="218"/>
      <c r="V102" s="218"/>
      <c r="W102" s="218"/>
      <c r="X102" s="218"/>
    </row>
    <row r="103" spans="1:24" ht="13.5">
      <c r="A103" s="81"/>
      <c r="B103" s="96"/>
      <c r="C103" s="81"/>
      <c r="D103" s="81"/>
      <c r="E103" s="81"/>
      <c r="F103" s="96"/>
      <c r="G103" s="218"/>
      <c r="H103" s="218"/>
      <c r="I103" s="218"/>
      <c r="J103" s="218"/>
      <c r="K103" s="218"/>
      <c r="L103" s="218"/>
      <c r="M103" s="218"/>
      <c r="N103" s="218"/>
      <c r="O103" s="218"/>
      <c r="P103" s="218"/>
      <c r="Q103" s="218"/>
      <c r="R103" s="218"/>
      <c r="S103" s="218"/>
      <c r="T103" s="218"/>
      <c r="U103" s="218"/>
      <c r="V103" s="218"/>
      <c r="W103" s="218"/>
      <c r="X103" s="218"/>
    </row>
    <row r="104" spans="1:24" ht="13.5">
      <c r="A104" s="81"/>
      <c r="B104" s="96"/>
      <c r="C104" s="81"/>
      <c r="D104" s="81"/>
      <c r="E104" s="81"/>
      <c r="F104" s="81"/>
      <c r="G104" s="81"/>
      <c r="H104" s="81"/>
      <c r="I104" s="81"/>
      <c r="J104" s="81"/>
      <c r="K104" s="81"/>
      <c r="L104" s="81"/>
      <c r="M104" s="81"/>
      <c r="N104" s="81"/>
      <c r="O104" s="81"/>
      <c r="P104" s="81"/>
      <c r="Q104" s="81"/>
      <c r="R104" s="81"/>
      <c r="S104" s="81"/>
      <c r="T104" s="81"/>
      <c r="U104" s="81"/>
      <c r="V104" s="81"/>
      <c r="W104" s="81"/>
      <c r="X104" s="81"/>
    </row>
    <row r="105" spans="1:24" ht="13.5">
      <c r="A105" s="81"/>
      <c r="B105" s="96"/>
      <c r="C105" s="81"/>
      <c r="D105" s="81"/>
      <c r="E105" s="81"/>
      <c r="F105" s="81"/>
      <c r="G105" s="81"/>
      <c r="H105" s="81"/>
      <c r="I105" s="81"/>
      <c r="J105" s="81"/>
      <c r="K105" s="81"/>
      <c r="L105" s="81"/>
      <c r="M105" s="81"/>
      <c r="N105" s="81"/>
      <c r="O105" s="81"/>
      <c r="P105" s="81"/>
      <c r="Q105" s="81"/>
      <c r="R105" s="81"/>
      <c r="S105" s="81"/>
      <c r="T105" s="81"/>
      <c r="U105" s="81"/>
      <c r="V105" s="81"/>
      <c r="W105" s="81"/>
      <c r="X105" s="81"/>
    </row>
    <row r="106" spans="1:24" ht="13.5">
      <c r="A106" s="81"/>
      <c r="B106" s="96"/>
      <c r="C106" s="81"/>
      <c r="D106" s="81"/>
      <c r="E106" s="81"/>
      <c r="F106" s="81"/>
      <c r="G106" s="81"/>
      <c r="H106" s="81"/>
      <c r="I106" s="81"/>
      <c r="J106" s="81"/>
      <c r="K106" s="81"/>
      <c r="L106" s="81"/>
      <c r="M106" s="81"/>
      <c r="N106" s="81"/>
      <c r="O106" s="81"/>
      <c r="P106" s="81"/>
      <c r="Q106" s="81"/>
      <c r="R106" s="81"/>
      <c r="S106" s="81"/>
      <c r="T106" s="81"/>
      <c r="U106" s="81"/>
      <c r="V106" s="81"/>
      <c r="W106" s="81"/>
      <c r="X106" s="81"/>
    </row>
    <row r="107" spans="2:24" ht="13.5">
      <c r="B107" s="82"/>
      <c r="G107" s="81"/>
      <c r="H107" s="81"/>
      <c r="I107" s="81"/>
      <c r="J107" s="81"/>
      <c r="K107" s="81"/>
      <c r="L107" s="81"/>
      <c r="M107" s="81"/>
      <c r="N107" s="81"/>
      <c r="O107" s="81"/>
      <c r="P107" s="81"/>
      <c r="Q107" s="81"/>
      <c r="R107" s="81"/>
      <c r="S107" s="81"/>
      <c r="T107" s="81"/>
      <c r="U107" s="81"/>
      <c r="V107" s="81"/>
      <c r="W107" s="81"/>
      <c r="X107" s="81"/>
    </row>
    <row r="108" spans="2:24" ht="13.5">
      <c r="B108" s="82"/>
      <c r="G108" s="81"/>
      <c r="H108" s="81"/>
      <c r="I108" s="81"/>
      <c r="J108" s="81"/>
      <c r="K108" s="81"/>
      <c r="L108" s="81"/>
      <c r="M108" s="81"/>
      <c r="N108" s="81"/>
      <c r="O108" s="81"/>
      <c r="P108" s="81"/>
      <c r="Q108" s="81"/>
      <c r="R108" s="81"/>
      <c r="S108" s="81"/>
      <c r="T108" s="81"/>
      <c r="U108" s="81"/>
      <c r="V108" s="81"/>
      <c r="W108" s="81"/>
      <c r="X108" s="81"/>
    </row>
    <row r="109" spans="2:24" ht="13.5">
      <c r="B109" s="82"/>
      <c r="G109" s="81"/>
      <c r="H109" s="81"/>
      <c r="I109" s="81"/>
      <c r="J109" s="81"/>
      <c r="K109" s="81"/>
      <c r="L109" s="81"/>
      <c r="M109" s="81"/>
      <c r="N109" s="81"/>
      <c r="O109" s="81"/>
      <c r="P109" s="81"/>
      <c r="Q109" s="81"/>
      <c r="R109" s="81"/>
      <c r="S109" s="81"/>
      <c r="T109" s="81"/>
      <c r="U109" s="81"/>
      <c r="V109" s="81"/>
      <c r="W109" s="81"/>
      <c r="X109" s="81"/>
    </row>
    <row r="110" spans="2:24" ht="13.5">
      <c r="B110" s="82"/>
      <c r="G110" s="81"/>
      <c r="H110" s="81"/>
      <c r="I110" s="81"/>
      <c r="J110" s="81"/>
      <c r="K110" s="81"/>
      <c r="L110" s="81"/>
      <c r="M110" s="81"/>
      <c r="N110" s="81"/>
      <c r="O110" s="81"/>
      <c r="P110" s="81"/>
      <c r="Q110" s="81"/>
      <c r="R110" s="81"/>
      <c r="S110" s="81"/>
      <c r="T110" s="81"/>
      <c r="U110" s="81"/>
      <c r="V110" s="81"/>
      <c r="W110" s="81"/>
      <c r="X110" s="81"/>
    </row>
    <row r="111" spans="2:24" ht="13.5">
      <c r="B111" s="82"/>
      <c r="G111" s="81"/>
      <c r="H111" s="81"/>
      <c r="I111" s="81"/>
      <c r="J111" s="81"/>
      <c r="K111" s="81"/>
      <c r="L111" s="81"/>
      <c r="M111" s="81"/>
      <c r="N111" s="81"/>
      <c r="O111" s="81"/>
      <c r="P111" s="81"/>
      <c r="Q111" s="81"/>
      <c r="R111" s="81"/>
      <c r="S111" s="81"/>
      <c r="T111" s="81"/>
      <c r="U111" s="81"/>
      <c r="V111" s="81"/>
      <c r="W111" s="81"/>
      <c r="X111" s="81"/>
    </row>
    <row r="112" spans="2:24" ht="13.5">
      <c r="B112" s="82"/>
      <c r="G112" s="81"/>
      <c r="H112" s="81"/>
      <c r="I112" s="81"/>
      <c r="J112" s="81"/>
      <c r="K112" s="81"/>
      <c r="L112" s="81"/>
      <c r="M112" s="81"/>
      <c r="N112" s="81"/>
      <c r="O112" s="81"/>
      <c r="P112" s="81"/>
      <c r="Q112" s="81"/>
      <c r="R112" s="81"/>
      <c r="S112" s="81"/>
      <c r="T112" s="81"/>
      <c r="U112" s="81"/>
      <c r="V112" s="81"/>
      <c r="W112" s="81"/>
      <c r="X112" s="81"/>
    </row>
    <row r="113" spans="2:24" ht="13.5">
      <c r="B113" s="82"/>
      <c r="G113" s="81"/>
      <c r="H113" s="81"/>
      <c r="I113" s="81"/>
      <c r="J113" s="81"/>
      <c r="K113" s="81"/>
      <c r="L113" s="81"/>
      <c r="M113" s="81"/>
      <c r="N113" s="81"/>
      <c r="O113" s="81"/>
      <c r="P113" s="81"/>
      <c r="Q113" s="81"/>
      <c r="R113" s="81"/>
      <c r="S113" s="81"/>
      <c r="T113" s="81"/>
      <c r="U113" s="81"/>
      <c r="V113" s="81"/>
      <c r="W113" s="81"/>
      <c r="X113" s="81"/>
    </row>
    <row r="114" spans="2:24" ht="13.5">
      <c r="B114" s="82"/>
      <c r="G114" s="81"/>
      <c r="H114" s="81"/>
      <c r="I114" s="81"/>
      <c r="J114" s="81"/>
      <c r="K114" s="81"/>
      <c r="L114" s="81"/>
      <c r="M114" s="81"/>
      <c r="N114" s="81"/>
      <c r="O114" s="81"/>
      <c r="P114" s="81"/>
      <c r="Q114" s="81"/>
      <c r="R114" s="81"/>
      <c r="S114" s="81"/>
      <c r="T114" s="81"/>
      <c r="U114" s="81"/>
      <c r="V114" s="81"/>
      <c r="W114" s="81"/>
      <c r="X114" s="81"/>
    </row>
    <row r="115" spans="2:24" ht="13.5">
      <c r="B115" s="82"/>
      <c r="G115" s="81"/>
      <c r="H115" s="81"/>
      <c r="I115" s="81"/>
      <c r="J115" s="81"/>
      <c r="K115" s="81"/>
      <c r="L115" s="81"/>
      <c r="M115" s="81"/>
      <c r="N115" s="81"/>
      <c r="O115" s="81"/>
      <c r="P115" s="81"/>
      <c r="Q115" s="81"/>
      <c r="R115" s="81"/>
      <c r="S115" s="81"/>
      <c r="T115" s="81"/>
      <c r="U115" s="81"/>
      <c r="V115" s="81"/>
      <c r="W115" s="81"/>
      <c r="X115" s="81"/>
    </row>
    <row r="116" spans="2:24" ht="13.5">
      <c r="B116" s="82"/>
      <c r="G116" s="81"/>
      <c r="H116" s="81"/>
      <c r="I116" s="81"/>
      <c r="J116" s="81"/>
      <c r="K116" s="81"/>
      <c r="L116" s="81"/>
      <c r="M116" s="81"/>
      <c r="N116" s="81"/>
      <c r="O116" s="81"/>
      <c r="P116" s="81"/>
      <c r="Q116" s="81"/>
      <c r="R116" s="81"/>
      <c r="S116" s="81"/>
      <c r="T116" s="81"/>
      <c r="U116" s="81"/>
      <c r="V116" s="81"/>
      <c r="W116" s="81"/>
      <c r="X116" s="81"/>
    </row>
    <row r="117" ht="13.5">
      <c r="B117" s="82"/>
    </row>
    <row r="118" ht="13.5">
      <c r="B118" s="82"/>
    </row>
    <row r="120" spans="1:25" ht="13.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row>
    <row r="121" ht="13.5">
      <c r="B121" s="82"/>
    </row>
    <row r="122" ht="13.5">
      <c r="B122" s="82"/>
    </row>
    <row r="123" spans="7:27" ht="13.5">
      <c r="G123" s="99"/>
      <c r="H123" s="99"/>
      <c r="I123" s="99"/>
      <c r="J123" s="99"/>
      <c r="K123" s="99"/>
      <c r="L123" s="99"/>
      <c r="M123" s="99"/>
      <c r="N123" s="99"/>
      <c r="O123" s="99"/>
      <c r="P123" s="99"/>
      <c r="Q123" s="99"/>
      <c r="R123" s="99"/>
      <c r="S123" s="99"/>
      <c r="T123" s="99"/>
      <c r="U123" s="99"/>
      <c r="V123" s="99"/>
      <c r="W123" s="99"/>
      <c r="X123" s="99"/>
      <c r="Y123" s="99"/>
      <c r="Z123" s="99"/>
      <c r="AA123" s="99"/>
    </row>
  </sheetData>
  <mergeCells count="6">
    <mergeCell ref="D95:F95"/>
    <mergeCell ref="A92:D93"/>
    <mergeCell ref="X3:X4"/>
    <mergeCell ref="A88:D89"/>
    <mergeCell ref="A90:D91"/>
    <mergeCell ref="D94:F94"/>
  </mergeCells>
  <conditionalFormatting sqref="A88:E93 D94:D95">
    <cfRule type="cellIs" priority="1" dxfId="0" operator="equal" stopIfTrue="1">
      <formula>0</formula>
    </cfRule>
  </conditionalFormatting>
  <printOptions/>
  <pageMargins left="0.75" right="0.75" top="0.68" bottom="0.48" header="0.78" footer="0.512"/>
  <pageSetup errors="blank" horizontalDpi="600" verticalDpi="600" orientation="landscape" pageOrder="overThenDown" paperSize="9" scale="38" r:id="rId2"/>
  <colBreaks count="1" manualBreakCount="1">
    <brk id="15" min="1" max="94" man="1"/>
  </colBreaks>
  <drawing r:id="rId1"/>
</worksheet>
</file>

<file path=xl/worksheets/sheet3.xml><?xml version="1.0" encoding="utf-8"?>
<worksheet xmlns="http://schemas.openxmlformats.org/spreadsheetml/2006/main" xmlns:r="http://schemas.openxmlformats.org/officeDocument/2006/relationships">
  <sheetPr>
    <tabColor indexed="44"/>
  </sheetPr>
  <dimension ref="A1:BU30"/>
  <sheetViews>
    <sheetView showZeros="0" zoomScaleSheetLayoutView="100" workbookViewId="0" topLeftCell="A22">
      <selection activeCell="I19" sqref="I19"/>
    </sheetView>
  </sheetViews>
  <sheetFormatPr defaultColWidth="9.00390625" defaultRowHeight="22.5" customHeight="1"/>
  <cols>
    <col min="1" max="2" width="4.625" style="329" customWidth="1"/>
    <col min="3" max="3" width="9.00390625" style="329" customWidth="1"/>
    <col min="4" max="4" width="12.75390625" style="329" customWidth="1"/>
    <col min="5" max="21" width="14.625" style="283" customWidth="1"/>
    <col min="22" max="22" width="11.50390625" style="283" customWidth="1"/>
    <col min="23" max="27" width="10.75390625" style="283" customWidth="1"/>
    <col min="28" max="73" width="10.625" style="283" customWidth="1"/>
    <col min="74" max="16384" width="9.00390625" style="283" customWidth="1"/>
  </cols>
  <sheetData>
    <row r="1" spans="1:4" ht="22.5" customHeight="1">
      <c r="A1" s="328"/>
      <c r="B1" s="328"/>
      <c r="C1" s="328"/>
      <c r="D1" s="328"/>
    </row>
    <row r="2" spans="1:21" ht="22.5" customHeight="1" thickBot="1">
      <c r="A2" s="9" t="s">
        <v>194</v>
      </c>
      <c r="C2" s="328"/>
      <c r="D2" s="328"/>
      <c r="Q2" s="329"/>
      <c r="R2" s="329"/>
      <c r="U2" s="283" t="s">
        <v>246</v>
      </c>
    </row>
    <row r="3" spans="1:72" ht="22.5" customHeight="1">
      <c r="A3" s="330" t="s">
        <v>275</v>
      </c>
      <c r="B3" s="331"/>
      <c r="C3" s="220"/>
      <c r="D3" s="332" t="s">
        <v>276</v>
      </c>
      <c r="E3" s="333" t="s">
        <v>277</v>
      </c>
      <c r="F3" s="334" t="s">
        <v>232</v>
      </c>
      <c r="G3" s="335" t="s">
        <v>229</v>
      </c>
      <c r="H3" s="333" t="s">
        <v>278</v>
      </c>
      <c r="I3" s="333" t="s">
        <v>279</v>
      </c>
      <c r="J3" s="333" t="s">
        <v>280</v>
      </c>
      <c r="K3" s="333" t="s">
        <v>281</v>
      </c>
      <c r="L3" s="334" t="s">
        <v>235</v>
      </c>
      <c r="M3" s="333" t="s">
        <v>282</v>
      </c>
      <c r="N3" s="333" t="s">
        <v>283</v>
      </c>
      <c r="O3" s="333" t="s">
        <v>284</v>
      </c>
      <c r="P3" s="333" t="s">
        <v>285</v>
      </c>
      <c r="Q3" s="333" t="s">
        <v>286</v>
      </c>
      <c r="R3" s="333" t="s">
        <v>287</v>
      </c>
      <c r="S3" s="333" t="s">
        <v>288</v>
      </c>
      <c r="T3" s="336" t="s">
        <v>289</v>
      </c>
      <c r="U3" s="336" t="s">
        <v>290</v>
      </c>
      <c r="V3" s="337"/>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row>
    <row r="4" spans="1:72" s="346" customFormat="1" ht="22.5" customHeight="1">
      <c r="A4" s="338" t="s">
        <v>291</v>
      </c>
      <c r="B4" s="339"/>
      <c r="C4" s="340"/>
      <c r="D4" s="8"/>
      <c r="E4" s="341" t="s">
        <v>271</v>
      </c>
      <c r="F4" s="342" t="s">
        <v>234</v>
      </c>
      <c r="G4" s="288" t="s">
        <v>231</v>
      </c>
      <c r="H4" s="341" t="s">
        <v>196</v>
      </c>
      <c r="I4" s="341" t="s">
        <v>197</v>
      </c>
      <c r="J4" s="341" t="s">
        <v>133</v>
      </c>
      <c r="K4" s="341" t="s">
        <v>135</v>
      </c>
      <c r="L4" s="342" t="s">
        <v>237</v>
      </c>
      <c r="M4" s="341" t="s">
        <v>198</v>
      </c>
      <c r="N4" s="341" t="s">
        <v>199</v>
      </c>
      <c r="O4" s="341" t="s">
        <v>200</v>
      </c>
      <c r="P4" s="341" t="s">
        <v>137</v>
      </c>
      <c r="Q4" s="341" t="s">
        <v>138</v>
      </c>
      <c r="R4" s="341" t="s">
        <v>201</v>
      </c>
      <c r="S4" s="341" t="s">
        <v>202</v>
      </c>
      <c r="T4" s="343" t="s">
        <v>203</v>
      </c>
      <c r="U4" s="343" t="s">
        <v>143</v>
      </c>
      <c r="V4" s="344" t="s">
        <v>292</v>
      </c>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5"/>
      <c r="BB4" s="345"/>
      <c r="BC4" s="345"/>
      <c r="BD4" s="345"/>
      <c r="BE4" s="345"/>
      <c r="BF4" s="345"/>
      <c r="BG4" s="345"/>
      <c r="BH4" s="345"/>
      <c r="BI4" s="345"/>
      <c r="BJ4" s="345"/>
      <c r="BK4" s="345"/>
      <c r="BL4" s="345"/>
      <c r="BM4" s="345"/>
      <c r="BN4" s="345"/>
      <c r="BO4" s="345"/>
      <c r="BP4" s="345"/>
      <c r="BQ4" s="345"/>
      <c r="BR4" s="345"/>
      <c r="BS4" s="345"/>
      <c r="BT4" s="345"/>
    </row>
    <row r="5" spans="1:72" ht="22.5" customHeight="1">
      <c r="A5" s="347" t="s">
        <v>293</v>
      </c>
      <c r="B5" s="348"/>
      <c r="C5" s="1"/>
      <c r="D5" s="2"/>
      <c r="E5" s="307">
        <v>555370</v>
      </c>
      <c r="F5" s="349">
        <v>43200</v>
      </c>
      <c r="G5" s="349">
        <v>140000</v>
      </c>
      <c r="H5" s="307">
        <v>1205499</v>
      </c>
      <c r="I5" s="307">
        <v>57730</v>
      </c>
      <c r="J5" s="307">
        <v>0</v>
      </c>
      <c r="K5" s="307">
        <v>574600</v>
      </c>
      <c r="L5" s="307">
        <v>0</v>
      </c>
      <c r="M5" s="349">
        <v>7534896</v>
      </c>
      <c r="N5" s="307">
        <v>0</v>
      </c>
      <c r="O5" s="307">
        <v>0</v>
      </c>
      <c r="P5" s="307">
        <v>162427</v>
      </c>
      <c r="Q5" s="307">
        <v>294380</v>
      </c>
      <c r="R5" s="307">
        <v>0</v>
      </c>
      <c r="S5" s="307">
        <v>0</v>
      </c>
      <c r="T5" s="307">
        <v>987196</v>
      </c>
      <c r="U5" s="307">
        <v>0</v>
      </c>
      <c r="V5" s="350">
        <f>SUM(E5:U5)</f>
        <v>11555298</v>
      </c>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row>
    <row r="6" spans="1:72" ht="22.5" customHeight="1">
      <c r="A6" s="347"/>
      <c r="B6" s="351" t="s">
        <v>294</v>
      </c>
      <c r="C6" s="3"/>
      <c r="D6" s="4"/>
      <c r="E6" s="301"/>
      <c r="F6" s="301"/>
      <c r="G6" s="301"/>
      <c r="H6" s="301"/>
      <c r="I6" s="301"/>
      <c r="J6" s="301"/>
      <c r="K6" s="301"/>
      <c r="L6" s="301"/>
      <c r="M6" s="301"/>
      <c r="N6" s="301"/>
      <c r="O6" s="301"/>
      <c r="P6" s="301"/>
      <c r="Q6" s="301"/>
      <c r="R6" s="301"/>
      <c r="S6" s="301"/>
      <c r="T6" s="301"/>
      <c r="U6" s="301"/>
      <c r="V6" s="352"/>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row>
    <row r="7" spans="1:72" ht="22.5" customHeight="1">
      <c r="A7" s="347"/>
      <c r="B7" s="353"/>
      <c r="C7" s="265" t="s">
        <v>253</v>
      </c>
      <c r="D7" s="266" t="s">
        <v>255</v>
      </c>
      <c r="E7" s="307">
        <v>0</v>
      </c>
      <c r="F7" s="307">
        <v>0</v>
      </c>
      <c r="G7" s="307">
        <v>0</v>
      </c>
      <c r="H7" s="307">
        <v>0</v>
      </c>
      <c r="I7" s="307">
        <v>0</v>
      </c>
      <c r="J7" s="307">
        <v>0</v>
      </c>
      <c r="K7" s="307">
        <v>0</v>
      </c>
      <c r="L7" s="307">
        <v>0</v>
      </c>
      <c r="M7" s="307">
        <v>0</v>
      </c>
      <c r="N7" s="307">
        <v>0</v>
      </c>
      <c r="O7" s="307">
        <v>0</v>
      </c>
      <c r="P7" s="307">
        <v>0</v>
      </c>
      <c r="Q7" s="307">
        <v>0</v>
      </c>
      <c r="R7" s="307">
        <v>0</v>
      </c>
      <c r="S7" s="307">
        <v>0</v>
      </c>
      <c r="T7" s="307">
        <v>0</v>
      </c>
      <c r="U7" s="307">
        <v>0</v>
      </c>
      <c r="V7" s="350">
        <f aca="true" t="shared" si="0" ref="V7:V17">SUM(E7:U7)</f>
        <v>0</v>
      </c>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row>
    <row r="8" spans="1:72" ht="22.5" customHeight="1">
      <c r="A8" s="347"/>
      <c r="B8" s="353"/>
      <c r="C8" s="6"/>
      <c r="D8" s="266" t="s">
        <v>256</v>
      </c>
      <c r="E8" s="307">
        <v>0</v>
      </c>
      <c r="F8" s="307">
        <v>0</v>
      </c>
      <c r="G8" s="307">
        <v>0</v>
      </c>
      <c r="H8" s="307">
        <v>0</v>
      </c>
      <c r="I8" s="307">
        <v>0</v>
      </c>
      <c r="J8" s="307">
        <v>0</v>
      </c>
      <c r="K8" s="307">
        <v>0</v>
      </c>
      <c r="L8" s="307">
        <v>0</v>
      </c>
      <c r="M8" s="307">
        <v>0</v>
      </c>
      <c r="N8" s="307">
        <v>0</v>
      </c>
      <c r="O8" s="307">
        <v>0</v>
      </c>
      <c r="P8" s="307">
        <v>0</v>
      </c>
      <c r="Q8" s="307">
        <v>0</v>
      </c>
      <c r="R8" s="307">
        <v>0</v>
      </c>
      <c r="S8" s="307">
        <v>0</v>
      </c>
      <c r="T8" s="307">
        <v>0</v>
      </c>
      <c r="U8" s="307">
        <v>0</v>
      </c>
      <c r="V8" s="350">
        <f t="shared" si="0"/>
        <v>0</v>
      </c>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row>
    <row r="9" spans="1:72" ht="22.5" customHeight="1">
      <c r="A9" s="347"/>
      <c r="B9" s="353"/>
      <c r="C9" s="5"/>
      <c r="D9" s="266" t="s">
        <v>257</v>
      </c>
      <c r="E9" s="307">
        <v>0</v>
      </c>
      <c r="F9" s="307">
        <v>0</v>
      </c>
      <c r="G9" s="307">
        <v>0</v>
      </c>
      <c r="H9" s="307">
        <v>0</v>
      </c>
      <c r="I9" s="307">
        <v>0</v>
      </c>
      <c r="J9" s="307">
        <v>0</v>
      </c>
      <c r="K9" s="307">
        <v>0</v>
      </c>
      <c r="L9" s="307">
        <v>0</v>
      </c>
      <c r="M9" s="307">
        <v>0</v>
      </c>
      <c r="N9" s="307">
        <v>0</v>
      </c>
      <c r="O9" s="307">
        <v>0</v>
      </c>
      <c r="P9" s="307">
        <v>162427</v>
      </c>
      <c r="Q9" s="307">
        <v>0</v>
      </c>
      <c r="R9" s="354">
        <v>0</v>
      </c>
      <c r="S9" s="307">
        <v>0</v>
      </c>
      <c r="T9" s="307">
        <v>0</v>
      </c>
      <c r="U9" s="307">
        <v>0</v>
      </c>
      <c r="V9" s="350">
        <f t="shared" si="0"/>
        <v>162427</v>
      </c>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row>
    <row r="10" spans="1:72" ht="22.5" customHeight="1">
      <c r="A10" s="347"/>
      <c r="B10" s="353"/>
      <c r="C10" s="389" t="s">
        <v>247</v>
      </c>
      <c r="D10" s="390"/>
      <c r="E10" s="307">
        <v>0</v>
      </c>
      <c r="F10" s="307">
        <v>0</v>
      </c>
      <c r="G10" s="307">
        <v>0</v>
      </c>
      <c r="H10" s="307">
        <v>0</v>
      </c>
      <c r="I10" s="307">
        <v>0</v>
      </c>
      <c r="J10" s="307">
        <v>0</v>
      </c>
      <c r="K10" s="307">
        <v>0</v>
      </c>
      <c r="L10" s="307">
        <v>0</v>
      </c>
      <c r="M10" s="307">
        <v>0</v>
      </c>
      <c r="N10" s="307">
        <v>0</v>
      </c>
      <c r="O10" s="307">
        <v>0</v>
      </c>
      <c r="P10" s="307">
        <v>0</v>
      </c>
      <c r="Q10" s="307">
        <v>0</v>
      </c>
      <c r="R10" s="307">
        <v>0</v>
      </c>
      <c r="S10" s="307">
        <v>0</v>
      </c>
      <c r="T10" s="307">
        <v>0</v>
      </c>
      <c r="U10" s="307">
        <v>0</v>
      </c>
      <c r="V10" s="350">
        <f t="shared" si="0"/>
        <v>0</v>
      </c>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row>
    <row r="11" spans="1:72" ht="22.5" customHeight="1">
      <c r="A11" s="347"/>
      <c r="B11" s="353"/>
      <c r="C11" s="389" t="s">
        <v>254</v>
      </c>
      <c r="D11" s="390"/>
      <c r="E11" s="307">
        <v>0</v>
      </c>
      <c r="F11" s="307">
        <v>43200</v>
      </c>
      <c r="G11" s="307">
        <v>140000</v>
      </c>
      <c r="H11" s="307">
        <v>252460</v>
      </c>
      <c r="I11" s="307">
        <v>50340</v>
      </c>
      <c r="J11" s="307">
        <v>0</v>
      </c>
      <c r="K11" s="307">
        <v>329100</v>
      </c>
      <c r="L11" s="307">
        <v>0</v>
      </c>
      <c r="M11" s="307">
        <v>5766236</v>
      </c>
      <c r="N11" s="307">
        <v>0</v>
      </c>
      <c r="O11" s="307">
        <v>0</v>
      </c>
      <c r="P11" s="307">
        <v>0</v>
      </c>
      <c r="Q11" s="307">
        <v>144400</v>
      </c>
      <c r="R11" s="307">
        <v>0</v>
      </c>
      <c r="S11" s="307">
        <v>0</v>
      </c>
      <c r="T11" s="307">
        <v>215725</v>
      </c>
      <c r="U11" s="307">
        <v>0</v>
      </c>
      <c r="V11" s="350">
        <f t="shared" si="0"/>
        <v>6941461</v>
      </c>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row>
    <row r="12" spans="1:72" ht="22.5" customHeight="1">
      <c r="A12" s="347"/>
      <c r="B12" s="353"/>
      <c r="C12" s="389" t="s">
        <v>258</v>
      </c>
      <c r="D12" s="390"/>
      <c r="E12" s="307">
        <v>555370</v>
      </c>
      <c r="F12" s="307">
        <v>0</v>
      </c>
      <c r="G12" s="307">
        <v>0</v>
      </c>
      <c r="H12" s="307">
        <v>953039</v>
      </c>
      <c r="I12" s="307">
        <v>7390</v>
      </c>
      <c r="J12" s="307">
        <v>0</v>
      </c>
      <c r="K12" s="307">
        <v>245500</v>
      </c>
      <c r="L12" s="307">
        <v>0</v>
      </c>
      <c r="M12" s="307">
        <v>1768660</v>
      </c>
      <c r="N12" s="307">
        <v>0</v>
      </c>
      <c r="O12" s="307">
        <v>0</v>
      </c>
      <c r="P12" s="307">
        <v>0</v>
      </c>
      <c r="Q12" s="307">
        <v>149980</v>
      </c>
      <c r="R12" s="307">
        <v>0</v>
      </c>
      <c r="S12" s="307">
        <v>0</v>
      </c>
      <c r="T12" s="307">
        <v>771471</v>
      </c>
      <c r="U12" s="307">
        <v>0</v>
      </c>
      <c r="V12" s="350">
        <f t="shared" si="0"/>
        <v>4451410</v>
      </c>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row>
    <row r="13" spans="1:72" ht="22.5" customHeight="1">
      <c r="A13" s="347"/>
      <c r="B13" s="353"/>
      <c r="C13" s="267" t="s">
        <v>259</v>
      </c>
      <c r="D13" s="268"/>
      <c r="E13" s="307">
        <v>0</v>
      </c>
      <c r="F13" s="307">
        <v>0</v>
      </c>
      <c r="G13" s="307">
        <v>0</v>
      </c>
      <c r="H13" s="307">
        <v>0</v>
      </c>
      <c r="I13" s="307">
        <v>0</v>
      </c>
      <c r="J13" s="307">
        <v>0</v>
      </c>
      <c r="K13" s="307">
        <v>0</v>
      </c>
      <c r="L13" s="307">
        <v>0</v>
      </c>
      <c r="M13" s="307">
        <v>0</v>
      </c>
      <c r="N13" s="307">
        <v>0</v>
      </c>
      <c r="O13" s="307">
        <v>0</v>
      </c>
      <c r="P13" s="307">
        <v>0</v>
      </c>
      <c r="Q13" s="307">
        <v>0</v>
      </c>
      <c r="R13" s="307">
        <v>0</v>
      </c>
      <c r="S13" s="307">
        <v>0</v>
      </c>
      <c r="T13" s="307">
        <v>0</v>
      </c>
      <c r="U13" s="307">
        <v>0</v>
      </c>
      <c r="V13" s="350">
        <f t="shared" si="0"/>
        <v>0</v>
      </c>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row>
    <row r="14" spans="1:72" ht="22.5" customHeight="1">
      <c r="A14" s="347"/>
      <c r="B14" s="353"/>
      <c r="C14" s="267" t="s">
        <v>260</v>
      </c>
      <c r="D14" s="268"/>
      <c r="E14" s="307">
        <v>0</v>
      </c>
      <c r="F14" s="307">
        <v>0</v>
      </c>
      <c r="G14" s="307">
        <v>0</v>
      </c>
      <c r="H14" s="307">
        <v>0</v>
      </c>
      <c r="I14" s="307">
        <v>0</v>
      </c>
      <c r="J14" s="307">
        <v>0</v>
      </c>
      <c r="K14" s="307">
        <v>0</v>
      </c>
      <c r="L14" s="307">
        <v>0</v>
      </c>
      <c r="M14" s="307">
        <v>0</v>
      </c>
      <c r="N14" s="307">
        <v>0</v>
      </c>
      <c r="O14" s="307">
        <v>0</v>
      </c>
      <c r="P14" s="307">
        <v>0</v>
      </c>
      <c r="Q14" s="307">
        <v>0</v>
      </c>
      <c r="R14" s="307">
        <v>0</v>
      </c>
      <c r="S14" s="307">
        <v>0</v>
      </c>
      <c r="T14" s="307">
        <v>0</v>
      </c>
      <c r="U14" s="307">
        <v>0</v>
      </c>
      <c r="V14" s="350">
        <f t="shared" si="0"/>
        <v>0</v>
      </c>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row>
    <row r="15" spans="1:72" ht="22.5" customHeight="1">
      <c r="A15" s="347"/>
      <c r="B15" s="353"/>
      <c r="C15" s="267" t="s">
        <v>261</v>
      </c>
      <c r="D15" s="268"/>
      <c r="E15" s="307">
        <v>0</v>
      </c>
      <c r="F15" s="307">
        <v>0</v>
      </c>
      <c r="G15" s="307">
        <v>0</v>
      </c>
      <c r="H15" s="307">
        <v>0</v>
      </c>
      <c r="I15" s="307">
        <v>0</v>
      </c>
      <c r="J15" s="307">
        <v>0</v>
      </c>
      <c r="K15" s="307">
        <v>0</v>
      </c>
      <c r="L15" s="307">
        <v>0</v>
      </c>
      <c r="M15" s="307">
        <v>0</v>
      </c>
      <c r="N15" s="307">
        <v>0</v>
      </c>
      <c r="O15" s="307">
        <v>0</v>
      </c>
      <c r="P15" s="307">
        <v>0</v>
      </c>
      <c r="Q15" s="307">
        <v>0</v>
      </c>
      <c r="R15" s="307">
        <v>0</v>
      </c>
      <c r="S15" s="307">
        <v>0</v>
      </c>
      <c r="T15" s="307">
        <v>0</v>
      </c>
      <c r="U15" s="307">
        <v>0</v>
      </c>
      <c r="V15" s="350">
        <f t="shared" si="0"/>
        <v>0</v>
      </c>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row>
    <row r="16" spans="1:72" ht="22.5" customHeight="1">
      <c r="A16" s="347"/>
      <c r="B16" s="353"/>
      <c r="C16" s="267" t="s">
        <v>262</v>
      </c>
      <c r="D16" s="268"/>
      <c r="E16" s="307">
        <v>0</v>
      </c>
      <c r="F16" s="307">
        <v>0</v>
      </c>
      <c r="G16" s="307">
        <v>0</v>
      </c>
      <c r="H16" s="307">
        <v>0</v>
      </c>
      <c r="I16" s="307">
        <v>0</v>
      </c>
      <c r="J16" s="307">
        <v>0</v>
      </c>
      <c r="K16" s="307">
        <v>0</v>
      </c>
      <c r="L16" s="307">
        <v>0</v>
      </c>
      <c r="M16" s="307">
        <v>0</v>
      </c>
      <c r="N16" s="307">
        <v>0</v>
      </c>
      <c r="O16" s="307">
        <v>0</v>
      </c>
      <c r="P16" s="307">
        <v>0</v>
      </c>
      <c r="Q16" s="307">
        <v>0</v>
      </c>
      <c r="R16" s="307">
        <v>0</v>
      </c>
      <c r="S16" s="307">
        <v>0</v>
      </c>
      <c r="T16" s="307">
        <v>0</v>
      </c>
      <c r="U16" s="307">
        <v>0</v>
      </c>
      <c r="V16" s="350">
        <f t="shared" si="0"/>
        <v>0</v>
      </c>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row>
    <row r="17" spans="1:72" ht="22.5" customHeight="1">
      <c r="A17" s="347"/>
      <c r="B17" s="355"/>
      <c r="C17" s="267" t="s">
        <v>263</v>
      </c>
      <c r="D17" s="268"/>
      <c r="E17" s="307">
        <v>0</v>
      </c>
      <c r="F17" s="307">
        <v>0</v>
      </c>
      <c r="G17" s="307">
        <v>0</v>
      </c>
      <c r="H17" s="307">
        <v>0</v>
      </c>
      <c r="I17" s="307">
        <v>0</v>
      </c>
      <c r="J17" s="307">
        <v>0</v>
      </c>
      <c r="K17" s="307">
        <v>0</v>
      </c>
      <c r="L17" s="307">
        <v>0</v>
      </c>
      <c r="M17" s="307">
        <v>0</v>
      </c>
      <c r="N17" s="307">
        <v>0</v>
      </c>
      <c r="O17" s="307">
        <v>0</v>
      </c>
      <c r="P17" s="307">
        <v>0</v>
      </c>
      <c r="Q17" s="307">
        <v>0</v>
      </c>
      <c r="R17" s="307">
        <v>0</v>
      </c>
      <c r="S17" s="307">
        <v>0</v>
      </c>
      <c r="T17" s="307">
        <v>0</v>
      </c>
      <c r="U17" s="307">
        <v>0</v>
      </c>
      <c r="V17" s="350">
        <f t="shared" si="0"/>
        <v>0</v>
      </c>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row>
    <row r="18" spans="1:72" ht="22.5" customHeight="1">
      <c r="A18" s="347"/>
      <c r="B18" s="351" t="s">
        <v>295</v>
      </c>
      <c r="C18" s="3"/>
      <c r="D18" s="4"/>
      <c r="E18" s="301"/>
      <c r="F18" s="301"/>
      <c r="G18" s="301"/>
      <c r="H18" s="301"/>
      <c r="I18" s="301"/>
      <c r="J18" s="301"/>
      <c r="K18" s="301"/>
      <c r="L18" s="301"/>
      <c r="M18" s="301"/>
      <c r="N18" s="301"/>
      <c r="O18" s="301"/>
      <c r="P18" s="301"/>
      <c r="Q18" s="301"/>
      <c r="R18" s="301"/>
      <c r="S18" s="301"/>
      <c r="T18" s="301"/>
      <c r="U18" s="301"/>
      <c r="V18" s="352"/>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row>
    <row r="19" spans="1:72" ht="22.5" customHeight="1">
      <c r="A19" s="347"/>
      <c r="B19" s="353"/>
      <c r="C19" s="267" t="s">
        <v>238</v>
      </c>
      <c r="D19" s="268"/>
      <c r="E19" s="307">
        <v>0</v>
      </c>
      <c r="F19" s="307">
        <v>0</v>
      </c>
      <c r="G19" s="307">
        <v>0</v>
      </c>
      <c r="H19" s="307">
        <v>0</v>
      </c>
      <c r="I19" s="307">
        <v>0</v>
      </c>
      <c r="J19" s="307">
        <v>0</v>
      </c>
      <c r="K19" s="307">
        <v>0</v>
      </c>
      <c r="L19" s="307">
        <v>0</v>
      </c>
      <c r="M19" s="307">
        <v>0</v>
      </c>
      <c r="N19" s="307">
        <v>0</v>
      </c>
      <c r="O19" s="307">
        <v>0</v>
      </c>
      <c r="P19" s="307">
        <v>0</v>
      </c>
      <c r="Q19" s="307">
        <v>0</v>
      </c>
      <c r="R19" s="307">
        <v>0</v>
      </c>
      <c r="S19" s="307">
        <v>0</v>
      </c>
      <c r="T19" s="307">
        <v>457531</v>
      </c>
      <c r="U19" s="307">
        <v>0</v>
      </c>
      <c r="V19" s="350">
        <f aca="true" t="shared" si="1" ref="V19:V28">SUM(E19:U19)</f>
        <v>457531</v>
      </c>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row>
    <row r="20" spans="1:72" ht="22.5" customHeight="1">
      <c r="A20" s="347"/>
      <c r="B20" s="353"/>
      <c r="C20" s="267" t="s">
        <v>239</v>
      </c>
      <c r="D20" s="268"/>
      <c r="E20" s="307">
        <v>555370</v>
      </c>
      <c r="F20" s="307">
        <v>43200</v>
      </c>
      <c r="G20" s="307">
        <v>140000</v>
      </c>
      <c r="H20" s="307">
        <v>1153499</v>
      </c>
      <c r="I20" s="307">
        <v>8670</v>
      </c>
      <c r="J20" s="307">
        <v>0</v>
      </c>
      <c r="K20" s="307">
        <v>0</v>
      </c>
      <c r="L20" s="307">
        <v>0</v>
      </c>
      <c r="M20" s="307">
        <v>2275496</v>
      </c>
      <c r="N20" s="307">
        <v>0</v>
      </c>
      <c r="O20" s="307">
        <v>0</v>
      </c>
      <c r="P20" s="307">
        <v>162427</v>
      </c>
      <c r="Q20" s="307">
        <v>0</v>
      </c>
      <c r="R20" s="307">
        <v>0</v>
      </c>
      <c r="S20" s="307">
        <v>0</v>
      </c>
      <c r="T20" s="307">
        <v>477795</v>
      </c>
      <c r="U20" s="307">
        <v>0</v>
      </c>
      <c r="V20" s="350">
        <f t="shared" si="1"/>
        <v>4816457</v>
      </c>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row>
    <row r="21" spans="1:72" ht="22.5" customHeight="1">
      <c r="A21" s="347"/>
      <c r="B21" s="353"/>
      <c r="C21" s="267" t="s">
        <v>240</v>
      </c>
      <c r="D21" s="268"/>
      <c r="E21" s="307">
        <v>0</v>
      </c>
      <c r="F21" s="307">
        <v>0</v>
      </c>
      <c r="G21" s="307">
        <v>0</v>
      </c>
      <c r="H21" s="307">
        <v>52000</v>
      </c>
      <c r="I21" s="307">
        <v>49060</v>
      </c>
      <c r="J21" s="307">
        <v>0</v>
      </c>
      <c r="K21" s="307">
        <v>574600</v>
      </c>
      <c r="L21" s="307">
        <v>0</v>
      </c>
      <c r="M21" s="307">
        <v>4053440</v>
      </c>
      <c r="N21" s="307">
        <v>0</v>
      </c>
      <c r="O21" s="307">
        <v>0</v>
      </c>
      <c r="P21" s="307">
        <v>0</v>
      </c>
      <c r="Q21" s="307">
        <v>294380</v>
      </c>
      <c r="R21" s="307">
        <v>0</v>
      </c>
      <c r="S21" s="307">
        <v>0</v>
      </c>
      <c r="T21" s="307">
        <v>51870</v>
      </c>
      <c r="U21" s="307">
        <v>0</v>
      </c>
      <c r="V21" s="350">
        <f t="shared" si="1"/>
        <v>5075350</v>
      </c>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row>
    <row r="22" spans="1:72" ht="22.5" customHeight="1">
      <c r="A22" s="347"/>
      <c r="B22" s="353"/>
      <c r="C22" s="267" t="s">
        <v>241</v>
      </c>
      <c r="D22" s="268"/>
      <c r="E22" s="307">
        <v>0</v>
      </c>
      <c r="F22" s="307">
        <v>0</v>
      </c>
      <c r="G22" s="307">
        <v>0</v>
      </c>
      <c r="H22" s="307">
        <v>0</v>
      </c>
      <c r="I22" s="307">
        <v>0</v>
      </c>
      <c r="J22" s="307">
        <v>0</v>
      </c>
      <c r="K22" s="307">
        <v>0</v>
      </c>
      <c r="L22" s="307">
        <v>0</v>
      </c>
      <c r="M22" s="307">
        <v>938780</v>
      </c>
      <c r="N22" s="307">
        <v>0</v>
      </c>
      <c r="O22" s="307">
        <v>0</v>
      </c>
      <c r="P22" s="307">
        <v>0</v>
      </c>
      <c r="Q22" s="307">
        <v>0</v>
      </c>
      <c r="R22" s="307">
        <v>0</v>
      </c>
      <c r="S22" s="307">
        <v>0</v>
      </c>
      <c r="T22" s="307">
        <v>0</v>
      </c>
      <c r="U22" s="307">
        <v>0</v>
      </c>
      <c r="V22" s="350">
        <f t="shared" si="1"/>
        <v>938780</v>
      </c>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row>
    <row r="23" spans="1:72" ht="22.5" customHeight="1">
      <c r="A23" s="347"/>
      <c r="B23" s="353"/>
      <c r="C23" s="267" t="s">
        <v>242</v>
      </c>
      <c r="D23" s="268"/>
      <c r="E23" s="307">
        <v>0</v>
      </c>
      <c r="F23" s="307">
        <v>0</v>
      </c>
      <c r="G23" s="307">
        <v>0</v>
      </c>
      <c r="H23" s="307">
        <v>0</v>
      </c>
      <c r="I23" s="307">
        <v>0</v>
      </c>
      <c r="J23" s="307">
        <v>0</v>
      </c>
      <c r="K23" s="307">
        <v>0</v>
      </c>
      <c r="L23" s="307">
        <v>0</v>
      </c>
      <c r="M23" s="307">
        <v>267180</v>
      </c>
      <c r="N23" s="307">
        <v>0</v>
      </c>
      <c r="O23" s="307">
        <v>0</v>
      </c>
      <c r="P23" s="307">
        <v>0</v>
      </c>
      <c r="Q23" s="307">
        <v>0</v>
      </c>
      <c r="R23" s="307">
        <v>0</v>
      </c>
      <c r="S23" s="307">
        <v>0</v>
      </c>
      <c r="T23" s="307">
        <v>0</v>
      </c>
      <c r="U23" s="307">
        <v>0</v>
      </c>
      <c r="V23" s="350">
        <f t="shared" si="1"/>
        <v>267180</v>
      </c>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row>
    <row r="24" spans="1:72" ht="22.5" customHeight="1">
      <c r="A24" s="347"/>
      <c r="B24" s="353"/>
      <c r="C24" s="267" t="s">
        <v>243</v>
      </c>
      <c r="D24" s="268"/>
      <c r="E24" s="307">
        <v>0</v>
      </c>
      <c r="F24" s="307">
        <v>0</v>
      </c>
      <c r="G24" s="307">
        <v>0</v>
      </c>
      <c r="H24" s="307">
        <v>0</v>
      </c>
      <c r="I24" s="307">
        <v>0</v>
      </c>
      <c r="J24" s="307">
        <v>0</v>
      </c>
      <c r="K24" s="307">
        <v>0</v>
      </c>
      <c r="L24" s="307">
        <v>0</v>
      </c>
      <c r="M24" s="307">
        <v>0</v>
      </c>
      <c r="N24" s="307">
        <v>0</v>
      </c>
      <c r="O24" s="307">
        <v>0</v>
      </c>
      <c r="P24" s="307">
        <v>0</v>
      </c>
      <c r="Q24" s="307">
        <v>0</v>
      </c>
      <c r="R24" s="307">
        <v>0</v>
      </c>
      <c r="S24" s="307">
        <v>0</v>
      </c>
      <c r="T24" s="307">
        <v>0</v>
      </c>
      <c r="U24" s="307">
        <v>0</v>
      </c>
      <c r="V24" s="350">
        <f t="shared" si="1"/>
        <v>0</v>
      </c>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row>
    <row r="25" spans="1:72" ht="22.5" customHeight="1">
      <c r="A25" s="347"/>
      <c r="B25" s="353"/>
      <c r="C25" s="267" t="s">
        <v>244</v>
      </c>
      <c r="D25" s="268"/>
      <c r="E25" s="307">
        <v>0</v>
      </c>
      <c r="F25" s="307">
        <v>0</v>
      </c>
      <c r="G25" s="307">
        <v>0</v>
      </c>
      <c r="H25" s="307">
        <v>0</v>
      </c>
      <c r="I25" s="307">
        <v>0</v>
      </c>
      <c r="J25" s="307">
        <v>0</v>
      </c>
      <c r="K25" s="307">
        <v>0</v>
      </c>
      <c r="L25" s="307">
        <v>0</v>
      </c>
      <c r="M25" s="307">
        <v>0</v>
      </c>
      <c r="N25" s="307">
        <v>0</v>
      </c>
      <c r="O25" s="307">
        <v>0</v>
      </c>
      <c r="P25" s="307">
        <v>0</v>
      </c>
      <c r="Q25" s="307">
        <v>0</v>
      </c>
      <c r="R25" s="307">
        <v>0</v>
      </c>
      <c r="S25" s="307">
        <v>0</v>
      </c>
      <c r="T25" s="307">
        <v>0</v>
      </c>
      <c r="U25" s="307">
        <v>0</v>
      </c>
      <c r="V25" s="350">
        <f t="shared" si="1"/>
        <v>0</v>
      </c>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row>
    <row r="26" spans="1:72" ht="22.5" customHeight="1">
      <c r="A26" s="347"/>
      <c r="B26" s="353"/>
      <c r="C26" s="267" t="s">
        <v>264</v>
      </c>
      <c r="D26" s="268"/>
      <c r="E26" s="307">
        <v>0</v>
      </c>
      <c r="F26" s="307">
        <v>0</v>
      </c>
      <c r="G26" s="307">
        <v>0</v>
      </c>
      <c r="H26" s="307">
        <v>0</v>
      </c>
      <c r="I26" s="307">
        <v>0</v>
      </c>
      <c r="J26" s="307">
        <v>0</v>
      </c>
      <c r="K26" s="307">
        <v>0</v>
      </c>
      <c r="L26" s="307">
        <v>0</v>
      </c>
      <c r="M26" s="307">
        <v>0</v>
      </c>
      <c r="N26" s="307">
        <v>0</v>
      </c>
      <c r="O26" s="307">
        <v>0</v>
      </c>
      <c r="P26" s="307">
        <v>0</v>
      </c>
      <c r="Q26" s="307">
        <v>0</v>
      </c>
      <c r="R26" s="307">
        <v>0</v>
      </c>
      <c r="S26" s="307">
        <v>0</v>
      </c>
      <c r="T26" s="307">
        <v>0</v>
      </c>
      <c r="U26" s="307">
        <v>0</v>
      </c>
      <c r="V26" s="350">
        <f t="shared" si="1"/>
        <v>0</v>
      </c>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row>
    <row r="27" spans="1:72" ht="22.5" customHeight="1">
      <c r="A27" s="347"/>
      <c r="B27" s="353"/>
      <c r="C27" s="267" t="s">
        <v>265</v>
      </c>
      <c r="D27" s="268"/>
      <c r="E27" s="307">
        <v>0</v>
      </c>
      <c r="F27" s="307">
        <v>0</v>
      </c>
      <c r="G27" s="307">
        <v>0</v>
      </c>
      <c r="H27" s="307">
        <v>0</v>
      </c>
      <c r="I27" s="307">
        <v>0</v>
      </c>
      <c r="J27" s="307">
        <v>0</v>
      </c>
      <c r="K27" s="307">
        <v>0</v>
      </c>
      <c r="L27" s="307">
        <v>0</v>
      </c>
      <c r="M27" s="307">
        <v>0</v>
      </c>
      <c r="N27" s="307">
        <v>0</v>
      </c>
      <c r="O27" s="307">
        <v>0</v>
      </c>
      <c r="P27" s="307">
        <v>0</v>
      </c>
      <c r="Q27" s="307">
        <v>0</v>
      </c>
      <c r="R27" s="307">
        <v>0</v>
      </c>
      <c r="S27" s="307">
        <v>0</v>
      </c>
      <c r="T27" s="307">
        <v>0</v>
      </c>
      <c r="U27" s="307">
        <v>0</v>
      </c>
      <c r="V27" s="350">
        <f t="shared" si="1"/>
        <v>0</v>
      </c>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row>
    <row r="28" spans="1:72" ht="22.5" customHeight="1" thickBot="1">
      <c r="A28" s="356"/>
      <c r="B28" s="357"/>
      <c r="C28" s="269" t="s">
        <v>245</v>
      </c>
      <c r="D28" s="270"/>
      <c r="E28" s="358">
        <v>0</v>
      </c>
      <c r="F28" s="358">
        <v>0</v>
      </c>
      <c r="G28" s="358">
        <v>0</v>
      </c>
      <c r="H28" s="358">
        <v>0</v>
      </c>
      <c r="I28" s="358">
        <v>0</v>
      </c>
      <c r="J28" s="358">
        <v>0</v>
      </c>
      <c r="K28" s="358">
        <v>0</v>
      </c>
      <c r="L28" s="358">
        <v>0</v>
      </c>
      <c r="M28" s="358">
        <v>0</v>
      </c>
      <c r="N28" s="358">
        <v>0</v>
      </c>
      <c r="O28" s="358">
        <v>0</v>
      </c>
      <c r="P28" s="358">
        <v>0</v>
      </c>
      <c r="Q28" s="358">
        <v>0</v>
      </c>
      <c r="R28" s="358">
        <v>0</v>
      </c>
      <c r="S28" s="358">
        <v>0</v>
      </c>
      <c r="T28" s="358">
        <v>0</v>
      </c>
      <c r="U28" s="358">
        <v>0</v>
      </c>
      <c r="V28" s="359">
        <f t="shared" si="1"/>
        <v>0</v>
      </c>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row>
    <row r="29" spans="5:73" ht="22.5" customHeight="1">
      <c r="E29" s="283">
        <f>SUM(E19:E28)-E5</f>
        <v>0</v>
      </c>
      <c r="H29" s="283">
        <f>SUM(H19:H28)-H5</f>
        <v>0</v>
      </c>
      <c r="I29" s="283">
        <f>SUM(I19:I28)-I5</f>
        <v>0</v>
      </c>
      <c r="J29" s="283">
        <f>SUM(J19:J28)-J5</f>
        <v>0</v>
      </c>
      <c r="K29" s="283">
        <f>SUM(K19:K28)-K5</f>
        <v>0</v>
      </c>
      <c r="M29" s="283">
        <f aca="true" t="shared" si="2" ref="M29:U29">SUM(M19:M28)-M5</f>
        <v>0</v>
      </c>
      <c r="N29" s="283">
        <f t="shared" si="2"/>
        <v>0</v>
      </c>
      <c r="O29" s="283">
        <f t="shared" si="2"/>
        <v>0</v>
      </c>
      <c r="P29" s="283">
        <f t="shared" si="2"/>
        <v>0</v>
      </c>
      <c r="Q29" s="283">
        <f t="shared" si="2"/>
        <v>0</v>
      </c>
      <c r="R29" s="283">
        <f t="shared" si="2"/>
        <v>0</v>
      </c>
      <c r="S29" s="283">
        <f t="shared" si="2"/>
        <v>0</v>
      </c>
      <c r="T29" s="283">
        <f t="shared" si="2"/>
        <v>0</v>
      </c>
      <c r="U29" s="283">
        <f t="shared" si="2"/>
        <v>0</v>
      </c>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row>
    <row r="30" spans="5:21" ht="22.5" customHeight="1">
      <c r="E30" s="283">
        <f>SUM(E7:E17)-E5</f>
        <v>0</v>
      </c>
      <c r="H30" s="283">
        <f aca="true" t="shared" si="3" ref="H30:U30">SUM(H7:H17)-H5</f>
        <v>0</v>
      </c>
      <c r="I30" s="283">
        <f t="shared" si="3"/>
        <v>0</v>
      </c>
      <c r="J30" s="283">
        <f>SUM(J7:J17)-J5</f>
        <v>0</v>
      </c>
      <c r="K30" s="283">
        <f t="shared" si="3"/>
        <v>0</v>
      </c>
      <c r="M30" s="283">
        <f t="shared" si="3"/>
        <v>0</v>
      </c>
      <c r="N30" s="283">
        <f>SUM(N7:N17)-N5</f>
        <v>0</v>
      </c>
      <c r="O30" s="283">
        <f t="shared" si="3"/>
        <v>0</v>
      </c>
      <c r="Q30" s="283">
        <f t="shared" si="3"/>
        <v>0</v>
      </c>
      <c r="R30" s="283">
        <f>SUM(R7:R17)-R5</f>
        <v>0</v>
      </c>
      <c r="S30" s="283">
        <f t="shared" si="3"/>
        <v>0</v>
      </c>
      <c r="T30" s="283">
        <f t="shared" si="3"/>
        <v>0</v>
      </c>
      <c r="U30" s="283">
        <f t="shared" si="3"/>
        <v>0</v>
      </c>
    </row>
  </sheetData>
  <mergeCells count="3">
    <mergeCell ref="C10:D10"/>
    <mergeCell ref="C11:D11"/>
    <mergeCell ref="C12:D12"/>
  </mergeCells>
  <printOptions/>
  <pageMargins left="0.75" right="0.75" top="0.68" bottom="0.48" header="0.78" footer="0.512"/>
  <pageSetup errors="blank" horizontalDpi="600" verticalDpi="600" orientation="landscape" pageOrder="overThenDown" paperSize="9" scale="38" r:id="rId2"/>
  <drawing r:id="rId1"/>
</worksheet>
</file>

<file path=xl/worksheets/sheet4.xml><?xml version="1.0" encoding="utf-8"?>
<worksheet xmlns="http://schemas.openxmlformats.org/spreadsheetml/2006/main" xmlns:r="http://schemas.openxmlformats.org/officeDocument/2006/relationships">
  <sheetPr>
    <tabColor indexed="44"/>
  </sheetPr>
  <dimension ref="A1:BD34"/>
  <sheetViews>
    <sheetView tabSelected="1" zoomScaleSheetLayoutView="75" workbookViewId="0" topLeftCell="A1">
      <pane xSplit="4" ySplit="5" topLeftCell="E24" activePane="bottomRight" state="frozen"/>
      <selection pane="topLeft" activeCell="I19" sqref="I19"/>
      <selection pane="topRight" activeCell="I19" sqref="I19"/>
      <selection pane="bottomLeft" activeCell="I19" sqref="I19"/>
      <selection pane="bottomRight" activeCell="I38" sqref="I38"/>
    </sheetView>
  </sheetViews>
  <sheetFormatPr defaultColWidth="9.00390625" defaultRowHeight="24.75" customHeight="1"/>
  <cols>
    <col min="1" max="1" width="5.375" style="281" customWidth="1"/>
    <col min="2" max="2" width="8.875" style="281" customWidth="1"/>
    <col min="3" max="3" width="16.50390625" style="281" customWidth="1"/>
    <col min="4" max="4" width="3.875" style="281" customWidth="1"/>
    <col min="5" max="5" width="9.625" style="282" customWidth="1"/>
    <col min="6" max="10" width="9.625" style="283" customWidth="1"/>
    <col min="11" max="40" width="9.625" style="281" customWidth="1"/>
    <col min="41" max="16384" width="9.00390625" style="281" customWidth="1"/>
  </cols>
  <sheetData>
    <row r="1" ht="24.75" customHeight="1">
      <c r="A1" s="7" t="s">
        <v>269</v>
      </c>
    </row>
    <row r="2" spans="1:40" ht="24.75" customHeight="1">
      <c r="A2" s="284"/>
      <c r="B2" s="285" t="s">
        <v>144</v>
      </c>
      <c r="C2" s="285"/>
      <c r="D2" s="285"/>
      <c r="E2" s="395" t="s">
        <v>185</v>
      </c>
      <c r="F2" s="396"/>
      <c r="G2" s="407" t="s">
        <v>232</v>
      </c>
      <c r="H2" s="408"/>
      <c r="I2" s="407" t="s">
        <v>229</v>
      </c>
      <c r="J2" s="408"/>
      <c r="K2" s="395" t="s">
        <v>186</v>
      </c>
      <c r="L2" s="399"/>
      <c r="M2" s="395" t="s">
        <v>187</v>
      </c>
      <c r="N2" s="399"/>
      <c r="O2" s="395" t="s">
        <v>188</v>
      </c>
      <c r="P2" s="399"/>
      <c r="Q2" s="395" t="s">
        <v>175</v>
      </c>
      <c r="R2" s="399"/>
      <c r="S2" s="407" t="s">
        <v>270</v>
      </c>
      <c r="T2" s="408"/>
      <c r="U2" s="395" t="s">
        <v>176</v>
      </c>
      <c r="V2" s="399"/>
      <c r="W2" s="395" t="s">
        <v>177</v>
      </c>
      <c r="X2" s="399"/>
      <c r="Y2" s="395" t="s">
        <v>178</v>
      </c>
      <c r="Z2" s="396"/>
      <c r="AA2" s="395" t="s">
        <v>179</v>
      </c>
      <c r="AB2" s="399"/>
      <c r="AC2" s="395" t="s">
        <v>180</v>
      </c>
      <c r="AD2" s="399"/>
      <c r="AE2" s="395" t="s">
        <v>181</v>
      </c>
      <c r="AF2" s="399"/>
      <c r="AG2" s="395" t="s">
        <v>182</v>
      </c>
      <c r="AH2" s="399"/>
      <c r="AI2" s="395" t="s">
        <v>183</v>
      </c>
      <c r="AJ2" s="399"/>
      <c r="AK2" s="395" t="s">
        <v>184</v>
      </c>
      <c r="AL2" s="399"/>
      <c r="AM2" s="391" t="s">
        <v>146</v>
      </c>
      <c r="AN2" s="392"/>
    </row>
    <row r="3" spans="1:40" ht="24.75" customHeight="1">
      <c r="A3" s="286"/>
      <c r="B3" s="287"/>
      <c r="C3" s="287"/>
      <c r="D3" s="287"/>
      <c r="E3" s="397" t="s">
        <v>271</v>
      </c>
      <c r="F3" s="398"/>
      <c r="G3" s="409" t="s">
        <v>234</v>
      </c>
      <c r="H3" s="410"/>
      <c r="I3" s="409" t="s">
        <v>231</v>
      </c>
      <c r="J3" s="410"/>
      <c r="K3" s="397" t="s">
        <v>196</v>
      </c>
      <c r="L3" s="400"/>
      <c r="M3" s="397" t="s">
        <v>197</v>
      </c>
      <c r="N3" s="400"/>
      <c r="O3" s="397" t="s">
        <v>133</v>
      </c>
      <c r="P3" s="400"/>
      <c r="Q3" s="397" t="s">
        <v>135</v>
      </c>
      <c r="R3" s="400"/>
      <c r="S3" s="409" t="s">
        <v>237</v>
      </c>
      <c r="T3" s="410"/>
      <c r="U3" s="397" t="s">
        <v>198</v>
      </c>
      <c r="V3" s="400"/>
      <c r="W3" s="397" t="s">
        <v>199</v>
      </c>
      <c r="X3" s="400"/>
      <c r="Y3" s="397" t="s">
        <v>200</v>
      </c>
      <c r="Z3" s="398"/>
      <c r="AA3" s="397" t="s">
        <v>137</v>
      </c>
      <c r="AB3" s="400"/>
      <c r="AC3" s="397" t="s">
        <v>138</v>
      </c>
      <c r="AD3" s="400"/>
      <c r="AE3" s="397" t="s">
        <v>201</v>
      </c>
      <c r="AF3" s="400"/>
      <c r="AG3" s="397" t="s">
        <v>202</v>
      </c>
      <c r="AH3" s="400"/>
      <c r="AI3" s="397" t="s">
        <v>203</v>
      </c>
      <c r="AJ3" s="400"/>
      <c r="AK3" s="397" t="s">
        <v>143</v>
      </c>
      <c r="AL3" s="400"/>
      <c r="AM3" s="393"/>
      <c r="AN3" s="394"/>
    </row>
    <row r="4" spans="1:40" s="295" customFormat="1" ht="24.75" customHeight="1">
      <c r="A4" s="289"/>
      <c r="B4" s="290"/>
      <c r="C4" s="290"/>
      <c r="D4" s="291"/>
      <c r="E4" s="292" t="s">
        <v>147</v>
      </c>
      <c r="F4" s="293" t="s">
        <v>148</v>
      </c>
      <c r="G4" s="294" t="s">
        <v>147</v>
      </c>
      <c r="H4" s="293" t="s">
        <v>148</v>
      </c>
      <c r="I4" s="294" t="s">
        <v>147</v>
      </c>
      <c r="J4" s="293" t="s">
        <v>148</v>
      </c>
      <c r="K4" s="294" t="s">
        <v>147</v>
      </c>
      <c r="L4" s="293" t="s">
        <v>148</v>
      </c>
      <c r="M4" s="294" t="s">
        <v>147</v>
      </c>
      <c r="N4" s="293" t="s">
        <v>148</v>
      </c>
      <c r="O4" s="294" t="s">
        <v>147</v>
      </c>
      <c r="P4" s="293" t="s">
        <v>148</v>
      </c>
      <c r="Q4" s="294" t="s">
        <v>147</v>
      </c>
      <c r="R4" s="293" t="s">
        <v>148</v>
      </c>
      <c r="S4" s="294" t="s">
        <v>147</v>
      </c>
      <c r="T4" s="293" t="s">
        <v>148</v>
      </c>
      <c r="U4" s="294" t="s">
        <v>147</v>
      </c>
      <c r="V4" s="293" t="s">
        <v>148</v>
      </c>
      <c r="W4" s="294" t="s">
        <v>147</v>
      </c>
      <c r="X4" s="293" t="s">
        <v>148</v>
      </c>
      <c r="Y4" s="294" t="s">
        <v>147</v>
      </c>
      <c r="Z4" s="293" t="s">
        <v>148</v>
      </c>
      <c r="AA4" s="294" t="s">
        <v>147</v>
      </c>
      <c r="AB4" s="293" t="s">
        <v>148</v>
      </c>
      <c r="AC4" s="294" t="s">
        <v>147</v>
      </c>
      <c r="AD4" s="293" t="s">
        <v>148</v>
      </c>
      <c r="AE4" s="294" t="s">
        <v>147</v>
      </c>
      <c r="AF4" s="293" t="s">
        <v>148</v>
      </c>
      <c r="AG4" s="294" t="s">
        <v>147</v>
      </c>
      <c r="AH4" s="293" t="s">
        <v>148</v>
      </c>
      <c r="AI4" s="294" t="s">
        <v>147</v>
      </c>
      <c r="AJ4" s="293" t="s">
        <v>148</v>
      </c>
      <c r="AK4" s="294" t="s">
        <v>147</v>
      </c>
      <c r="AL4" s="293" t="s">
        <v>148</v>
      </c>
      <c r="AM4" s="294" t="s">
        <v>147</v>
      </c>
      <c r="AN4" s="293" t="s">
        <v>148</v>
      </c>
    </row>
    <row r="5" spans="1:40" s="295" customFormat="1" ht="24.75" customHeight="1">
      <c r="A5" s="286" t="s">
        <v>145</v>
      </c>
      <c r="B5" s="296"/>
      <c r="C5" s="296"/>
      <c r="D5" s="297"/>
      <c r="E5" s="298" t="s">
        <v>193</v>
      </c>
      <c r="F5" s="299" t="s">
        <v>149</v>
      </c>
      <c r="G5" s="300" t="s">
        <v>193</v>
      </c>
      <c r="H5" s="299" t="s">
        <v>149</v>
      </c>
      <c r="I5" s="300" t="s">
        <v>193</v>
      </c>
      <c r="J5" s="299" t="s">
        <v>149</v>
      </c>
      <c r="K5" s="300" t="s">
        <v>193</v>
      </c>
      <c r="L5" s="299" t="s">
        <v>149</v>
      </c>
      <c r="M5" s="300" t="s">
        <v>193</v>
      </c>
      <c r="N5" s="299" t="s">
        <v>149</v>
      </c>
      <c r="O5" s="300" t="s">
        <v>193</v>
      </c>
      <c r="P5" s="299" t="s">
        <v>149</v>
      </c>
      <c r="Q5" s="300" t="s">
        <v>193</v>
      </c>
      <c r="R5" s="299" t="s">
        <v>149</v>
      </c>
      <c r="S5" s="300" t="s">
        <v>193</v>
      </c>
      <c r="T5" s="299" t="s">
        <v>149</v>
      </c>
      <c r="U5" s="300" t="s">
        <v>193</v>
      </c>
      <c r="V5" s="299" t="s">
        <v>149</v>
      </c>
      <c r="W5" s="300" t="s">
        <v>193</v>
      </c>
      <c r="X5" s="299" t="s">
        <v>149</v>
      </c>
      <c r="Y5" s="300" t="s">
        <v>193</v>
      </c>
      <c r="Z5" s="299" t="s">
        <v>149</v>
      </c>
      <c r="AA5" s="300" t="s">
        <v>193</v>
      </c>
      <c r="AB5" s="299" t="s">
        <v>149</v>
      </c>
      <c r="AC5" s="300" t="s">
        <v>193</v>
      </c>
      <c r="AD5" s="299" t="s">
        <v>149</v>
      </c>
      <c r="AE5" s="300" t="s">
        <v>193</v>
      </c>
      <c r="AF5" s="299" t="s">
        <v>149</v>
      </c>
      <c r="AG5" s="300" t="s">
        <v>193</v>
      </c>
      <c r="AH5" s="299" t="s">
        <v>149</v>
      </c>
      <c r="AI5" s="300" t="s">
        <v>193</v>
      </c>
      <c r="AJ5" s="299" t="s">
        <v>149</v>
      </c>
      <c r="AK5" s="300" t="s">
        <v>193</v>
      </c>
      <c r="AL5" s="299" t="s">
        <v>149</v>
      </c>
      <c r="AM5" s="300" t="s">
        <v>193</v>
      </c>
      <c r="AN5" s="299" t="s">
        <v>149</v>
      </c>
    </row>
    <row r="6" spans="1:40" ht="24.75" customHeight="1">
      <c r="A6" s="284" t="s">
        <v>150</v>
      </c>
      <c r="B6" s="285"/>
      <c r="C6" s="285"/>
      <c r="D6" s="285"/>
      <c r="E6" s="301"/>
      <c r="F6" s="302"/>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2"/>
    </row>
    <row r="7" spans="1:40" ht="24.75" customHeight="1">
      <c r="A7" s="286"/>
      <c r="B7" s="303" t="s">
        <v>151</v>
      </c>
      <c r="C7" s="304"/>
      <c r="D7" s="304"/>
      <c r="E7" s="305">
        <v>0</v>
      </c>
      <c r="F7" s="306">
        <f>ROUND(E7/E24*100,2)</f>
        <v>0</v>
      </c>
      <c r="G7" s="307">
        <v>0</v>
      </c>
      <c r="H7" s="308" t="e">
        <f>ROUND(G7/G24*100,2)</f>
        <v>#DIV/0!</v>
      </c>
      <c r="I7" s="307">
        <v>0</v>
      </c>
      <c r="J7" s="307" t="e">
        <f>ROUND(I7/I24*100,2)</f>
        <v>#DIV/0!</v>
      </c>
      <c r="K7" s="307">
        <v>0</v>
      </c>
      <c r="L7" s="307">
        <f>ROUND(K7/K24*100,2)</f>
        <v>0</v>
      </c>
      <c r="M7" s="307">
        <v>4641</v>
      </c>
      <c r="N7" s="309">
        <f>ROUND(M7/M24*100,2)</f>
        <v>35.66</v>
      </c>
      <c r="O7" s="307">
        <v>0</v>
      </c>
      <c r="P7" s="309">
        <f>ROUND(O7/O24*100,2)</f>
        <v>0</v>
      </c>
      <c r="Q7" s="307">
        <v>0</v>
      </c>
      <c r="R7" s="309">
        <f>ROUND(Q7/Q24*100,2)</f>
        <v>0</v>
      </c>
      <c r="S7" s="307">
        <v>12390</v>
      </c>
      <c r="T7" s="307">
        <f>ROUND(S7/S24*100,2)</f>
        <v>48.2</v>
      </c>
      <c r="U7" s="307">
        <v>61033</v>
      </c>
      <c r="V7" s="309">
        <f>ROUND(U7/U24*100,2)</f>
        <v>13.82</v>
      </c>
      <c r="W7" s="307">
        <v>0</v>
      </c>
      <c r="X7" s="309">
        <f>ROUND(W7/W24*100,2)</f>
        <v>0</v>
      </c>
      <c r="Y7" s="307">
        <v>0</v>
      </c>
      <c r="Z7" s="310" t="e">
        <f>ROUND(Y7/Y24*100,2)</f>
        <v>#DIV/0!</v>
      </c>
      <c r="AA7" s="307">
        <v>0</v>
      </c>
      <c r="AB7" s="309">
        <f>ROUND(AA7/AA24*100,2)</f>
        <v>0</v>
      </c>
      <c r="AC7" s="307">
        <v>0</v>
      </c>
      <c r="AD7" s="309">
        <f>ROUND(AC7/AC24*100,2)</f>
        <v>0</v>
      </c>
      <c r="AE7" s="307">
        <v>0</v>
      </c>
      <c r="AF7" s="309"/>
      <c r="AG7" s="307">
        <v>20383</v>
      </c>
      <c r="AH7" s="309">
        <f>ROUND(AG7/AG24*100,2)</f>
        <v>45.38</v>
      </c>
      <c r="AI7" s="307">
        <v>12353</v>
      </c>
      <c r="AJ7" s="309">
        <f>ROUND(AI7/AI24*100,2)</f>
        <v>31.46</v>
      </c>
      <c r="AK7" s="307">
        <v>0</v>
      </c>
      <c r="AL7" s="309">
        <f>ROUND(AK7/AK24*100,2)</f>
        <v>0</v>
      </c>
      <c r="AM7" s="307">
        <f>SUM(E7,,K7,M7,,O7,Q7,U7,W7,Y7,AA7,AC7,AE7,AG7,AI7,AK7,G7,I7,S7)</f>
        <v>110800</v>
      </c>
      <c r="AN7" s="306">
        <f>ROUND(+AM7/AM$24*100,1)</f>
        <v>17.5</v>
      </c>
    </row>
    <row r="8" spans="1:40" ht="24.75" customHeight="1">
      <c r="A8" s="286"/>
      <c r="B8" s="303" t="s">
        <v>152</v>
      </c>
      <c r="C8" s="304"/>
      <c r="D8" s="304"/>
      <c r="E8" s="305">
        <v>0</v>
      </c>
      <c r="F8" s="306">
        <f>ROUND(E8/E24*100,2)</f>
        <v>0</v>
      </c>
      <c r="G8" s="307">
        <v>0</v>
      </c>
      <c r="H8" s="308" t="e">
        <f>ROUND(G8/G24*100,2)</f>
        <v>#DIV/0!</v>
      </c>
      <c r="I8" s="307">
        <v>0</v>
      </c>
      <c r="J8" s="307" t="e">
        <f>ROUND(I8/I24*100,2)</f>
        <v>#DIV/0!</v>
      </c>
      <c r="K8" s="307">
        <v>0</v>
      </c>
      <c r="L8" s="307">
        <f>ROUND(K8/K24*100,2)</f>
        <v>0</v>
      </c>
      <c r="M8" s="307">
        <v>1852</v>
      </c>
      <c r="N8" s="309">
        <f>ROUND(M8/M24*100,2)</f>
        <v>14.23</v>
      </c>
      <c r="O8" s="307">
        <v>0</v>
      </c>
      <c r="P8" s="309">
        <f>ROUND(O8/O24*100,2)</f>
        <v>0</v>
      </c>
      <c r="Q8" s="307">
        <v>0</v>
      </c>
      <c r="R8" s="309">
        <f>ROUND(Q8/Q24*100,2)</f>
        <v>0</v>
      </c>
      <c r="S8" s="307">
        <v>6179</v>
      </c>
      <c r="T8" s="307">
        <f>ROUND(S8/S24*100,2)</f>
        <v>24.04</v>
      </c>
      <c r="U8" s="307">
        <v>55348</v>
      </c>
      <c r="V8" s="309">
        <f>ROUND(U8/U24*100,2)</f>
        <v>12.54</v>
      </c>
      <c r="W8" s="307">
        <v>0</v>
      </c>
      <c r="X8" s="309">
        <f>ROUND(W8/W24*100,2)</f>
        <v>0</v>
      </c>
      <c r="Y8" s="307">
        <v>0</v>
      </c>
      <c r="Z8" s="310" t="e">
        <f>ROUND(Y8/Y24*100,2)</f>
        <v>#DIV/0!</v>
      </c>
      <c r="AA8" s="307">
        <v>0</v>
      </c>
      <c r="AB8" s="309">
        <f>ROUND(AA8/AA24*100,2)</f>
        <v>0</v>
      </c>
      <c r="AC8" s="307">
        <v>0</v>
      </c>
      <c r="AD8" s="309">
        <f>ROUND(AC8/AC24*100,2)</f>
        <v>0</v>
      </c>
      <c r="AE8" s="307">
        <v>0</v>
      </c>
      <c r="AF8" s="309"/>
      <c r="AG8" s="307">
        <v>16473</v>
      </c>
      <c r="AH8" s="309">
        <f>ROUND(AG8/AG24*100,2)</f>
        <v>36.67</v>
      </c>
      <c r="AI8" s="307">
        <v>9370</v>
      </c>
      <c r="AJ8" s="309">
        <f>ROUND(AI8/AI24*100,2)</f>
        <v>23.86</v>
      </c>
      <c r="AK8" s="307">
        <v>0</v>
      </c>
      <c r="AL8" s="309">
        <f>ROUND(AK8/AK24*100,2)</f>
        <v>0</v>
      </c>
      <c r="AM8" s="307">
        <f aca="true" t="shared" si="0" ref="AM8:AM24">SUM(E8,,K8,M8,,O8,Q8,U8,W8,Y8,AA8,AC8,AE8,AG8,AI8,AK8,G8,I8,S8)</f>
        <v>89222</v>
      </c>
      <c r="AN8" s="306">
        <f aca="true" t="shared" si="1" ref="AN8:AN24">ROUND(+AM8/AM$24*100,1)</f>
        <v>14.1</v>
      </c>
    </row>
    <row r="9" spans="1:40" ht="24.75" customHeight="1">
      <c r="A9" s="286"/>
      <c r="B9" s="303" t="s">
        <v>153</v>
      </c>
      <c r="C9" s="304"/>
      <c r="D9" s="304"/>
      <c r="E9" s="305">
        <v>0</v>
      </c>
      <c r="F9" s="306">
        <f>ROUND(E9/E24*100,2)</f>
        <v>0</v>
      </c>
      <c r="G9" s="307">
        <v>0</v>
      </c>
      <c r="H9" s="308" t="e">
        <f>ROUND(G9/G24*100,2)</f>
        <v>#DIV/0!</v>
      </c>
      <c r="I9" s="307">
        <v>0</v>
      </c>
      <c r="J9" s="307" t="e">
        <f>ROUND(I9/I24*100,2)</f>
        <v>#DIV/0!</v>
      </c>
      <c r="K9" s="307">
        <v>0</v>
      </c>
      <c r="L9" s="307">
        <f>ROUND(K9/K24*100,2)</f>
        <v>0</v>
      </c>
      <c r="M9" s="307">
        <v>0</v>
      </c>
      <c r="N9" s="309">
        <f>ROUND(M9/M24*100,2)</f>
        <v>0</v>
      </c>
      <c r="O9" s="307">
        <v>0</v>
      </c>
      <c r="P9" s="309">
        <f>ROUND(O9/O24*100,2)</f>
        <v>0</v>
      </c>
      <c r="Q9" s="307">
        <v>0</v>
      </c>
      <c r="R9" s="309">
        <f>ROUND(Q9/Q24*100,2)</f>
        <v>0</v>
      </c>
      <c r="S9" s="307">
        <v>0</v>
      </c>
      <c r="T9" s="307">
        <f>ROUND(S9/S24*100,2)</f>
        <v>0</v>
      </c>
      <c r="U9" s="307">
        <v>0</v>
      </c>
      <c r="V9" s="309">
        <f>ROUND(U9/U24*100,2)</f>
        <v>0</v>
      </c>
      <c r="W9" s="307">
        <v>0</v>
      </c>
      <c r="X9" s="309">
        <f>ROUND(W9/W24*100,2)</f>
        <v>0</v>
      </c>
      <c r="Y9" s="307">
        <v>0</v>
      </c>
      <c r="Z9" s="310" t="e">
        <f>ROUND(Y9/Y24*100,2)</f>
        <v>#DIV/0!</v>
      </c>
      <c r="AA9" s="307">
        <v>0</v>
      </c>
      <c r="AB9" s="309">
        <f>ROUND(AA9/AA24*100,2)</f>
        <v>0</v>
      </c>
      <c r="AC9" s="307">
        <v>0</v>
      </c>
      <c r="AD9" s="309">
        <f>ROUND(AC9/AC24*100,2)</f>
        <v>0</v>
      </c>
      <c r="AE9" s="307">
        <v>0</v>
      </c>
      <c r="AF9" s="309"/>
      <c r="AG9" s="307">
        <v>0</v>
      </c>
      <c r="AH9" s="309">
        <f>ROUND(AG9/AG24*100,2)</f>
        <v>0</v>
      </c>
      <c r="AI9" s="307">
        <v>0</v>
      </c>
      <c r="AJ9" s="309">
        <f>ROUND(AI9/AI24*100,2)</f>
        <v>0</v>
      </c>
      <c r="AK9" s="307">
        <v>0</v>
      </c>
      <c r="AL9" s="309">
        <f>ROUND(AK9/AK24*100,2)</f>
        <v>0</v>
      </c>
      <c r="AM9" s="307">
        <f t="shared" si="0"/>
        <v>0</v>
      </c>
      <c r="AN9" s="306">
        <f t="shared" si="1"/>
        <v>0</v>
      </c>
    </row>
    <row r="10" spans="1:40" ht="24.75" customHeight="1">
      <c r="A10" s="286"/>
      <c r="B10" s="303" t="s">
        <v>154</v>
      </c>
      <c r="C10" s="304"/>
      <c r="D10" s="304"/>
      <c r="E10" s="305">
        <v>0</v>
      </c>
      <c r="F10" s="306">
        <f>ROUND(E10/E24*100,2)</f>
        <v>0</v>
      </c>
      <c r="G10" s="307">
        <v>0</v>
      </c>
      <c r="H10" s="308" t="e">
        <f>ROUND(G10/G24*100,2)</f>
        <v>#DIV/0!</v>
      </c>
      <c r="I10" s="307">
        <v>0</v>
      </c>
      <c r="J10" s="307" t="e">
        <f>ROUND(I10/I24*100,2)</f>
        <v>#DIV/0!</v>
      </c>
      <c r="K10" s="307">
        <v>0</v>
      </c>
      <c r="L10" s="307">
        <f>ROUND(K10/K24*100,2)</f>
        <v>0</v>
      </c>
      <c r="M10" s="307">
        <v>0</v>
      </c>
      <c r="N10" s="309">
        <f>ROUND(M10/M24*100,2)</f>
        <v>0</v>
      </c>
      <c r="O10" s="307">
        <v>0</v>
      </c>
      <c r="P10" s="309">
        <f>ROUND(O10/O24*100,2)</f>
        <v>0</v>
      </c>
      <c r="Q10" s="307">
        <v>0</v>
      </c>
      <c r="R10" s="309">
        <f>ROUND(Q10/Q24*100,2)</f>
        <v>0</v>
      </c>
      <c r="S10" s="307">
        <v>0</v>
      </c>
      <c r="T10" s="307">
        <f>ROUND(S10/S24*100,2)</f>
        <v>0</v>
      </c>
      <c r="U10" s="307">
        <v>0</v>
      </c>
      <c r="V10" s="309">
        <f>ROUND(U10/U24*100,2)</f>
        <v>0</v>
      </c>
      <c r="W10" s="307">
        <v>0</v>
      </c>
      <c r="X10" s="309">
        <f>ROUND(W10/W24*100,2)</f>
        <v>0</v>
      </c>
      <c r="Y10" s="307">
        <v>0</v>
      </c>
      <c r="Z10" s="310" t="e">
        <f>ROUND(Y10/Y24*100,2)</f>
        <v>#DIV/0!</v>
      </c>
      <c r="AA10" s="307">
        <v>0</v>
      </c>
      <c r="AB10" s="309">
        <f>ROUND(AA10/AA24*100,2)</f>
        <v>0</v>
      </c>
      <c r="AC10" s="307">
        <v>0</v>
      </c>
      <c r="AD10" s="309">
        <f>ROUND(AC10/AC24*100,2)</f>
        <v>0</v>
      </c>
      <c r="AE10" s="307">
        <v>0</v>
      </c>
      <c r="AF10" s="309"/>
      <c r="AG10" s="307">
        <v>0</v>
      </c>
      <c r="AH10" s="309">
        <f>ROUND(AG10/AG24*100,2)</f>
        <v>0</v>
      </c>
      <c r="AI10" s="307">
        <v>0</v>
      </c>
      <c r="AJ10" s="309">
        <f>ROUND(AI10/AI24*100,2)</f>
        <v>0</v>
      </c>
      <c r="AK10" s="307">
        <v>0</v>
      </c>
      <c r="AL10" s="309">
        <f>ROUND(AK10/AK24*100,2)</f>
        <v>0</v>
      </c>
      <c r="AM10" s="307">
        <f t="shared" si="0"/>
        <v>0</v>
      </c>
      <c r="AN10" s="306">
        <f t="shared" si="1"/>
        <v>0</v>
      </c>
    </row>
    <row r="11" spans="1:40" ht="24.75" customHeight="1">
      <c r="A11" s="286"/>
      <c r="B11" s="303" t="s">
        <v>155</v>
      </c>
      <c r="C11" s="304"/>
      <c r="D11" s="304"/>
      <c r="E11" s="305">
        <v>0</v>
      </c>
      <c r="F11" s="306">
        <f>ROUND(E11/E24*100,2)</f>
        <v>0</v>
      </c>
      <c r="G11" s="307">
        <v>0</v>
      </c>
      <c r="H11" s="308" t="e">
        <f>ROUND(G11/G24*100,2)</f>
        <v>#DIV/0!</v>
      </c>
      <c r="I11" s="307">
        <v>0</v>
      </c>
      <c r="J11" s="307" t="e">
        <f>ROUND(I11/I24*100,2)</f>
        <v>#DIV/0!</v>
      </c>
      <c r="K11" s="307">
        <v>0</v>
      </c>
      <c r="L11" s="307">
        <f>ROUND(K11/K24*100,2)</f>
        <v>0</v>
      </c>
      <c r="M11" s="307">
        <v>1188</v>
      </c>
      <c r="N11" s="309">
        <f>ROUND(M11/M24*100,2)</f>
        <v>9.13</v>
      </c>
      <c r="O11" s="307">
        <v>0</v>
      </c>
      <c r="P11" s="309">
        <f>ROUND(O11/O24*100,2)</f>
        <v>0</v>
      </c>
      <c r="Q11" s="307">
        <v>0</v>
      </c>
      <c r="R11" s="309">
        <f>ROUND(Q11/Q24*100,2)</f>
        <v>0</v>
      </c>
      <c r="S11" s="307">
        <v>3223</v>
      </c>
      <c r="T11" s="307">
        <f>ROUND(S11/S24*100,2)</f>
        <v>12.54</v>
      </c>
      <c r="U11" s="307">
        <v>17691</v>
      </c>
      <c r="V11" s="309">
        <f>ROUND(U11/U24*100,2)</f>
        <v>4.01</v>
      </c>
      <c r="W11" s="307">
        <v>0</v>
      </c>
      <c r="X11" s="309">
        <f>ROUND(W11/W24*100,2)</f>
        <v>0</v>
      </c>
      <c r="Y11" s="307">
        <v>0</v>
      </c>
      <c r="Z11" s="310" t="e">
        <f>ROUND(Y11/Y24*100,2)</f>
        <v>#DIV/0!</v>
      </c>
      <c r="AA11" s="307">
        <v>0</v>
      </c>
      <c r="AB11" s="309">
        <f>ROUND(AA11/AA24*100,2)</f>
        <v>0</v>
      </c>
      <c r="AC11" s="307">
        <v>0</v>
      </c>
      <c r="AD11" s="309">
        <f>ROUND(AC11/AC24*100,2)</f>
        <v>0</v>
      </c>
      <c r="AE11" s="307">
        <v>0</v>
      </c>
      <c r="AF11" s="309"/>
      <c r="AG11" s="307">
        <v>0</v>
      </c>
      <c r="AH11" s="309">
        <f>ROUND(AG11/AG24*100,2)</f>
        <v>0</v>
      </c>
      <c r="AI11" s="307">
        <v>3301</v>
      </c>
      <c r="AJ11" s="309">
        <f>ROUND(AI11/AI24*100,2)</f>
        <v>8.41</v>
      </c>
      <c r="AK11" s="307">
        <v>0</v>
      </c>
      <c r="AL11" s="309">
        <f>ROUND(AK11/AK24*100,2)</f>
        <v>0</v>
      </c>
      <c r="AM11" s="307">
        <f t="shared" si="0"/>
        <v>25403</v>
      </c>
      <c r="AN11" s="306">
        <f t="shared" si="1"/>
        <v>4</v>
      </c>
    </row>
    <row r="12" spans="1:56" s="316" customFormat="1" ht="24.75" customHeight="1">
      <c r="A12" s="311"/>
      <c r="B12" s="312" t="s">
        <v>156</v>
      </c>
      <c r="C12" s="313"/>
      <c r="D12" s="313"/>
      <c r="E12" s="305">
        <v>0</v>
      </c>
      <c r="F12" s="306">
        <f>ROUND(E12/E24*100,2)</f>
        <v>0</v>
      </c>
      <c r="G12" s="305">
        <v>0</v>
      </c>
      <c r="H12" s="308" t="e">
        <f>ROUND(G12/G24*100,2)</f>
        <v>#DIV/0!</v>
      </c>
      <c r="I12" s="305">
        <v>0</v>
      </c>
      <c r="J12" s="305" t="e">
        <f>ROUND(I12/I24*100,2)</f>
        <v>#DIV/0!</v>
      </c>
      <c r="K12" s="305">
        <v>0</v>
      </c>
      <c r="L12" s="305">
        <f>ROUND(K12/K24*100,2)</f>
        <v>0</v>
      </c>
      <c r="M12" s="305">
        <v>7681</v>
      </c>
      <c r="N12" s="314">
        <f>ROUND(M12/M24*100,2)</f>
        <v>59.02</v>
      </c>
      <c r="O12" s="305">
        <v>0</v>
      </c>
      <c r="P12" s="314">
        <f>ROUND(O12/O24*100,2)</f>
        <v>0</v>
      </c>
      <c r="Q12" s="305">
        <v>0</v>
      </c>
      <c r="R12" s="314">
        <f>ROUND(Q12/Q24*100,2)</f>
        <v>0</v>
      </c>
      <c r="S12" s="305">
        <v>21792</v>
      </c>
      <c r="T12" s="305">
        <f>ROUND(S12/S24*100,2)</f>
        <v>84.77</v>
      </c>
      <c r="U12" s="305">
        <v>134072</v>
      </c>
      <c r="V12" s="314">
        <f>ROUND(U12/U24*100,2)</f>
        <v>30.37</v>
      </c>
      <c r="W12" s="305">
        <v>0</v>
      </c>
      <c r="X12" s="314">
        <f>ROUND(W12/W24*100,2)</f>
        <v>0</v>
      </c>
      <c r="Y12" s="305">
        <v>0</v>
      </c>
      <c r="Z12" s="310" t="e">
        <f>ROUND(Y12/Y24*100,2)</f>
        <v>#DIV/0!</v>
      </c>
      <c r="AA12" s="305">
        <v>0</v>
      </c>
      <c r="AB12" s="314">
        <f>ROUND(AA12/AA24*100,2)</f>
        <v>0</v>
      </c>
      <c r="AC12" s="305">
        <v>0</v>
      </c>
      <c r="AD12" s="314">
        <f>ROUND(AC12/AC24*100,2)</f>
        <v>0</v>
      </c>
      <c r="AE12" s="305">
        <v>0</v>
      </c>
      <c r="AF12" s="314"/>
      <c r="AG12" s="305">
        <v>36856</v>
      </c>
      <c r="AH12" s="314">
        <f>ROUND(AG12/AG24*100,2)</f>
        <v>82.05</v>
      </c>
      <c r="AI12" s="305">
        <v>25024</v>
      </c>
      <c r="AJ12" s="314">
        <f>ROUND(AI12/AI24*100,2)</f>
        <v>63.73</v>
      </c>
      <c r="AK12" s="305">
        <v>0</v>
      </c>
      <c r="AL12" s="314">
        <f>ROUND(AK12/AK24*100,2)</f>
        <v>0</v>
      </c>
      <c r="AM12" s="307">
        <f t="shared" si="0"/>
        <v>225425</v>
      </c>
      <c r="AN12" s="315">
        <f t="shared" si="1"/>
        <v>35.6</v>
      </c>
      <c r="AP12" s="281"/>
      <c r="AQ12" s="281"/>
      <c r="AR12" s="281"/>
      <c r="AS12" s="281"/>
      <c r="AT12" s="281"/>
      <c r="AU12" s="281"/>
      <c r="AV12" s="281"/>
      <c r="AW12" s="281"/>
      <c r="AX12" s="281"/>
      <c r="AY12" s="281"/>
      <c r="AZ12" s="281"/>
      <c r="BA12" s="281"/>
      <c r="BB12" s="281"/>
      <c r="BC12" s="281"/>
      <c r="BD12" s="281"/>
    </row>
    <row r="13" spans="1:56" s="316" customFormat="1" ht="24.75" customHeight="1">
      <c r="A13" s="317" t="s">
        <v>157</v>
      </c>
      <c r="B13" s="318"/>
      <c r="C13" s="318"/>
      <c r="D13" s="318"/>
      <c r="E13" s="305">
        <v>8611</v>
      </c>
      <c r="F13" s="306">
        <f>ROUND(E13/E24*100,2)</f>
        <v>100</v>
      </c>
      <c r="G13" s="305">
        <v>0</v>
      </c>
      <c r="H13" s="308" t="e">
        <f>ROUND(G13/G24*100,2)</f>
        <v>#DIV/0!</v>
      </c>
      <c r="I13" s="305">
        <v>0</v>
      </c>
      <c r="J13" s="305" t="e">
        <f>ROUND(I13/I24*100,2)</f>
        <v>#DIV/0!</v>
      </c>
      <c r="K13" s="305">
        <v>22266</v>
      </c>
      <c r="L13" s="305">
        <f>ROUND(K13/K24*100,2)</f>
        <v>100</v>
      </c>
      <c r="M13" s="305">
        <v>2124</v>
      </c>
      <c r="N13" s="314">
        <f>ROUND(M13/M24*100,2)</f>
        <v>16.32</v>
      </c>
      <c r="O13" s="305">
        <v>0</v>
      </c>
      <c r="P13" s="314">
        <f>ROUND(O13/O24*100,2)</f>
        <v>0</v>
      </c>
      <c r="Q13" s="305">
        <v>18492</v>
      </c>
      <c r="R13" s="314">
        <f>ROUND(Q13/Q24*100,2)</f>
        <v>100</v>
      </c>
      <c r="S13" s="305">
        <v>0</v>
      </c>
      <c r="T13" s="305">
        <f>ROUND(S13/S24*100,2)</f>
        <v>0</v>
      </c>
      <c r="U13" s="305">
        <v>184024</v>
      </c>
      <c r="V13" s="314">
        <f>ROUND(U13/U24*100,2)</f>
        <v>41.68</v>
      </c>
      <c r="W13" s="305">
        <v>1010</v>
      </c>
      <c r="X13" s="314">
        <f>ROUND(W13/W24*100,2)</f>
        <v>100</v>
      </c>
      <c r="Y13" s="305">
        <v>0</v>
      </c>
      <c r="Z13" s="310" t="e">
        <f>ROUND(Y13/Y24*100,2)</f>
        <v>#DIV/0!</v>
      </c>
      <c r="AA13" s="305">
        <v>2152</v>
      </c>
      <c r="AB13" s="314">
        <f>ROUND(AA13/AA24*100,2)</f>
        <v>45.57</v>
      </c>
      <c r="AC13" s="305">
        <v>9647</v>
      </c>
      <c r="AD13" s="314">
        <f>ROUND(AC13/AC24*100,2)</f>
        <v>100</v>
      </c>
      <c r="AE13" s="305">
        <v>0</v>
      </c>
      <c r="AF13" s="314"/>
      <c r="AG13" s="305">
        <v>0</v>
      </c>
      <c r="AH13" s="314">
        <f>ROUND(AG13/AG24*100,2)</f>
        <v>0</v>
      </c>
      <c r="AI13" s="305">
        <v>14241</v>
      </c>
      <c r="AJ13" s="314">
        <f>ROUND(AI13/AI24*100,2)</f>
        <v>36.27</v>
      </c>
      <c r="AK13" s="305">
        <v>302</v>
      </c>
      <c r="AL13" s="314">
        <f>ROUND(AK13/AK24*100,2)</f>
        <v>8.79</v>
      </c>
      <c r="AM13" s="307">
        <f t="shared" si="0"/>
        <v>262869</v>
      </c>
      <c r="AN13" s="315">
        <f t="shared" si="1"/>
        <v>41.5</v>
      </c>
      <c r="AP13" s="281"/>
      <c r="AQ13" s="281"/>
      <c r="AR13" s="281"/>
      <c r="AS13" s="281"/>
      <c r="AT13" s="281"/>
      <c r="AU13" s="281"/>
      <c r="AV13" s="281"/>
      <c r="AW13" s="281"/>
      <c r="AX13" s="281"/>
      <c r="AY13" s="281"/>
      <c r="AZ13" s="281"/>
      <c r="BA13" s="281"/>
      <c r="BB13" s="281"/>
      <c r="BC13" s="281"/>
      <c r="BD13" s="281"/>
    </row>
    <row r="14" spans="1:56" s="316" customFormat="1" ht="24.75" customHeight="1">
      <c r="A14" s="319"/>
      <c r="B14" s="312" t="s">
        <v>158</v>
      </c>
      <c r="C14" s="313"/>
      <c r="D14" s="313"/>
      <c r="E14" s="305">
        <v>0</v>
      </c>
      <c r="F14" s="306">
        <f>ROUND(E14/E24*100,2)</f>
        <v>0</v>
      </c>
      <c r="G14" s="305">
        <v>0</v>
      </c>
      <c r="H14" s="308" t="e">
        <f>ROUND(G14/G24*100,2)</f>
        <v>#DIV/0!</v>
      </c>
      <c r="I14" s="305">
        <v>0</v>
      </c>
      <c r="J14" s="305" t="e">
        <f>ROUND(I14/I24*100,2)</f>
        <v>#DIV/0!</v>
      </c>
      <c r="K14" s="305">
        <v>0</v>
      </c>
      <c r="L14" s="305">
        <f>ROUND(K14/K24*100,2)</f>
        <v>0</v>
      </c>
      <c r="M14" s="305">
        <v>0</v>
      </c>
      <c r="N14" s="314">
        <f>ROUND(M14/M24*100,2)</f>
        <v>0</v>
      </c>
      <c r="O14" s="305">
        <v>0</v>
      </c>
      <c r="P14" s="314">
        <f>ROUND(O14/O24*100,2)</f>
        <v>0</v>
      </c>
      <c r="Q14" s="305">
        <v>0</v>
      </c>
      <c r="R14" s="314">
        <f>ROUND(Q14/Q24*100,2)</f>
        <v>0</v>
      </c>
      <c r="S14" s="305">
        <v>0</v>
      </c>
      <c r="T14" s="305">
        <f>ROUND(S14/S24*100,2)</f>
        <v>0</v>
      </c>
      <c r="U14" s="305">
        <v>0</v>
      </c>
      <c r="V14" s="314">
        <f>ROUND(U14/U24*100,2)</f>
        <v>0</v>
      </c>
      <c r="W14" s="305">
        <v>0</v>
      </c>
      <c r="X14" s="314">
        <f>ROUND(W14/W24*100,2)</f>
        <v>0</v>
      </c>
      <c r="Y14" s="305">
        <v>0</v>
      </c>
      <c r="Z14" s="310" t="e">
        <f>ROUND(Y14/Y24*100,2)</f>
        <v>#DIV/0!</v>
      </c>
      <c r="AA14" s="305">
        <v>0</v>
      </c>
      <c r="AB14" s="314">
        <f>ROUND(AA14/AA24*100,2)</f>
        <v>0</v>
      </c>
      <c r="AC14" s="305">
        <v>0</v>
      </c>
      <c r="AD14" s="314">
        <f>ROUND(AC14/AC24*100,2)</f>
        <v>0</v>
      </c>
      <c r="AE14" s="305">
        <v>0</v>
      </c>
      <c r="AF14" s="314"/>
      <c r="AG14" s="305">
        <v>0</v>
      </c>
      <c r="AH14" s="314">
        <f>ROUND(AG14/AG24*100,2)</f>
        <v>0</v>
      </c>
      <c r="AI14" s="305">
        <v>0</v>
      </c>
      <c r="AJ14" s="314">
        <f>ROUND(AI14/AI24*100,2)</f>
        <v>0</v>
      </c>
      <c r="AK14" s="305">
        <v>0</v>
      </c>
      <c r="AL14" s="314">
        <f>ROUND(AK14/AK24*100,2)</f>
        <v>0</v>
      </c>
      <c r="AM14" s="307">
        <f t="shared" si="0"/>
        <v>0</v>
      </c>
      <c r="AN14" s="315">
        <f t="shared" si="1"/>
        <v>0</v>
      </c>
      <c r="AP14" s="281"/>
      <c r="AQ14" s="281"/>
      <c r="AR14" s="281"/>
      <c r="AS14" s="281"/>
      <c r="AT14" s="281"/>
      <c r="AU14" s="281"/>
      <c r="AV14" s="281"/>
      <c r="AW14" s="281"/>
      <c r="AX14" s="281"/>
      <c r="AY14" s="281"/>
      <c r="AZ14" s="281"/>
      <c r="BA14" s="281"/>
      <c r="BB14" s="281"/>
      <c r="BC14" s="281"/>
      <c r="BD14" s="281"/>
    </row>
    <row r="15" spans="1:56" s="316" customFormat="1" ht="24.75" customHeight="1">
      <c r="A15" s="319"/>
      <c r="B15" s="312" t="s">
        <v>159</v>
      </c>
      <c r="C15" s="313"/>
      <c r="D15" s="313"/>
      <c r="E15" s="305">
        <v>8611</v>
      </c>
      <c r="F15" s="306">
        <f>ROUND(E15/E24*100,2)</f>
        <v>100</v>
      </c>
      <c r="G15" s="305">
        <v>0</v>
      </c>
      <c r="H15" s="308" t="e">
        <f>ROUND(G15/G24*100,2)</f>
        <v>#DIV/0!</v>
      </c>
      <c r="I15" s="305">
        <v>0</v>
      </c>
      <c r="J15" s="305" t="e">
        <f>ROUND(I15/I24*100,2)</f>
        <v>#DIV/0!</v>
      </c>
      <c r="K15" s="305">
        <v>22266</v>
      </c>
      <c r="L15" s="305">
        <f>ROUND(K15/K24*100,2)</f>
        <v>100</v>
      </c>
      <c r="M15" s="305">
        <v>2124</v>
      </c>
      <c r="N15" s="314">
        <f>ROUND(M15/M24*100,2)</f>
        <v>16.32</v>
      </c>
      <c r="O15" s="305">
        <v>0</v>
      </c>
      <c r="P15" s="314">
        <f>ROUND(O15/O24*100,2)</f>
        <v>0</v>
      </c>
      <c r="Q15" s="305">
        <v>18492</v>
      </c>
      <c r="R15" s="314">
        <f>ROUND(Q15/Q24*100,2)</f>
        <v>100</v>
      </c>
      <c r="S15" s="305">
        <v>0</v>
      </c>
      <c r="T15" s="305">
        <f>ROUND(S15/S24*100,2)</f>
        <v>0</v>
      </c>
      <c r="U15" s="305">
        <v>184024</v>
      </c>
      <c r="V15" s="314">
        <f>ROUND(U15/U24*100,2)</f>
        <v>41.68</v>
      </c>
      <c r="W15" s="305">
        <v>1010</v>
      </c>
      <c r="X15" s="314">
        <f>ROUND(W15/W24*100,2)</f>
        <v>100</v>
      </c>
      <c r="Y15" s="305">
        <v>0</v>
      </c>
      <c r="Z15" s="310" t="e">
        <f>ROUND(Y15/Y24*100,2)</f>
        <v>#DIV/0!</v>
      </c>
      <c r="AA15" s="305">
        <v>2152</v>
      </c>
      <c r="AB15" s="314">
        <f>ROUND(AA15/AA24*100,2)</f>
        <v>45.57</v>
      </c>
      <c r="AC15" s="305">
        <v>9647</v>
      </c>
      <c r="AD15" s="314">
        <f>ROUND(AC15/AC24*100,2)</f>
        <v>100</v>
      </c>
      <c r="AE15" s="305">
        <v>0</v>
      </c>
      <c r="AF15" s="314"/>
      <c r="AG15" s="305">
        <v>0</v>
      </c>
      <c r="AH15" s="314">
        <f>ROUND(AG15/AG24*100,2)</f>
        <v>0</v>
      </c>
      <c r="AI15" s="305">
        <v>14241</v>
      </c>
      <c r="AJ15" s="314">
        <f>ROUND(AI15/AI24*100,2)</f>
        <v>36.27</v>
      </c>
      <c r="AK15" s="305">
        <v>302</v>
      </c>
      <c r="AL15" s="314">
        <f>ROUND(AK15/AK24*100,2)</f>
        <v>8.79</v>
      </c>
      <c r="AM15" s="307">
        <f t="shared" si="0"/>
        <v>262869</v>
      </c>
      <c r="AN15" s="315">
        <f t="shared" si="1"/>
        <v>41.5</v>
      </c>
      <c r="AP15" s="281"/>
      <c r="AQ15" s="281"/>
      <c r="AR15" s="281"/>
      <c r="AS15" s="281"/>
      <c r="AT15" s="281"/>
      <c r="AU15" s="281"/>
      <c r="AV15" s="281"/>
      <c r="AW15" s="281"/>
      <c r="AX15" s="281"/>
      <c r="AY15" s="281"/>
      <c r="AZ15" s="281"/>
      <c r="BA15" s="281"/>
      <c r="BB15" s="281"/>
      <c r="BC15" s="281"/>
      <c r="BD15" s="281"/>
    </row>
    <row r="16" spans="1:56" s="316" customFormat="1" ht="24.75" customHeight="1">
      <c r="A16" s="311"/>
      <c r="B16" s="312" t="s">
        <v>160</v>
      </c>
      <c r="C16" s="313"/>
      <c r="D16" s="313"/>
      <c r="E16" s="305">
        <v>0</v>
      </c>
      <c r="F16" s="306">
        <f>ROUND(E16/E24*100,2)</f>
        <v>0</v>
      </c>
      <c r="G16" s="305">
        <v>0</v>
      </c>
      <c r="H16" s="308" t="e">
        <f>ROUND(G16/G24*100,2)</f>
        <v>#DIV/0!</v>
      </c>
      <c r="I16" s="305">
        <v>0</v>
      </c>
      <c r="J16" s="305" t="e">
        <f>ROUND(I16/I24*100,2)</f>
        <v>#DIV/0!</v>
      </c>
      <c r="K16" s="305">
        <v>0</v>
      </c>
      <c r="L16" s="305">
        <f>ROUND(K16/K24*100,2)</f>
        <v>0</v>
      </c>
      <c r="M16" s="305">
        <v>0</v>
      </c>
      <c r="N16" s="314">
        <f>ROUND(M16/M24*100,2)</f>
        <v>0</v>
      </c>
      <c r="O16" s="305">
        <v>0</v>
      </c>
      <c r="P16" s="314">
        <f>ROUND(O16/O24*100,2)</f>
        <v>0</v>
      </c>
      <c r="Q16" s="305">
        <v>0</v>
      </c>
      <c r="R16" s="314">
        <f>ROUND(Q16/Q24*100,2)</f>
        <v>0</v>
      </c>
      <c r="S16" s="305">
        <v>0</v>
      </c>
      <c r="T16" s="305">
        <f>ROUND(S16/S24*100,2)</f>
        <v>0</v>
      </c>
      <c r="U16" s="305">
        <v>0</v>
      </c>
      <c r="V16" s="314">
        <f>ROUND(U16/U24*100,2)</f>
        <v>0</v>
      </c>
      <c r="W16" s="305">
        <v>0</v>
      </c>
      <c r="X16" s="314">
        <f>ROUND(W16/W24*100,2)</f>
        <v>0</v>
      </c>
      <c r="Y16" s="305">
        <v>0</v>
      </c>
      <c r="Z16" s="310" t="e">
        <f>ROUND(Y16/Y24*100,2)</f>
        <v>#DIV/0!</v>
      </c>
      <c r="AA16" s="305">
        <v>0</v>
      </c>
      <c r="AB16" s="314">
        <f>ROUND(AA16/AA24*100,2)</f>
        <v>0</v>
      </c>
      <c r="AC16" s="305">
        <v>0</v>
      </c>
      <c r="AD16" s="314">
        <f>ROUND(AC16/AC24*100,2)</f>
        <v>0</v>
      </c>
      <c r="AE16" s="305">
        <v>0</v>
      </c>
      <c r="AF16" s="314"/>
      <c r="AG16" s="305">
        <v>0</v>
      </c>
      <c r="AH16" s="314">
        <f>ROUND(AG16/AG24*100,2)</f>
        <v>0</v>
      </c>
      <c r="AI16" s="305">
        <v>0</v>
      </c>
      <c r="AJ16" s="314">
        <f>ROUND(AI16/AI24*100,2)</f>
        <v>0</v>
      </c>
      <c r="AK16" s="305">
        <v>0</v>
      </c>
      <c r="AL16" s="314">
        <f>ROUND(AK16/AK24*100,2)</f>
        <v>0</v>
      </c>
      <c r="AM16" s="307">
        <f t="shared" si="0"/>
        <v>0</v>
      </c>
      <c r="AN16" s="315">
        <f t="shared" si="1"/>
        <v>0</v>
      </c>
      <c r="AP16" s="281"/>
      <c r="AQ16" s="281"/>
      <c r="AR16" s="281"/>
      <c r="AS16" s="281"/>
      <c r="AT16" s="281"/>
      <c r="AU16" s="281"/>
      <c r="AV16" s="281"/>
      <c r="AW16" s="281"/>
      <c r="AX16" s="281"/>
      <c r="AY16" s="281"/>
      <c r="AZ16" s="281"/>
      <c r="BA16" s="281"/>
      <c r="BB16" s="281"/>
      <c r="BC16" s="281"/>
      <c r="BD16" s="281"/>
    </row>
    <row r="17" spans="1:56" s="316" customFormat="1" ht="24.75" customHeight="1">
      <c r="A17" s="312" t="s">
        <v>161</v>
      </c>
      <c r="B17" s="313"/>
      <c r="C17" s="313"/>
      <c r="D17" s="313"/>
      <c r="E17" s="305">
        <v>0</v>
      </c>
      <c r="F17" s="306">
        <f>ROUND(E17/E24*100,2)</f>
        <v>0</v>
      </c>
      <c r="G17" s="305">
        <v>0</v>
      </c>
      <c r="H17" s="308" t="e">
        <f>ROUND(G17/G24*100,2)</f>
        <v>#DIV/0!</v>
      </c>
      <c r="I17" s="305">
        <v>0</v>
      </c>
      <c r="J17" s="305" t="e">
        <f>ROUND(I17/I24*100,2)</f>
        <v>#DIV/0!</v>
      </c>
      <c r="K17" s="305">
        <v>0</v>
      </c>
      <c r="L17" s="305">
        <f>ROUND(K17/K24*100,2)</f>
        <v>0</v>
      </c>
      <c r="M17" s="305">
        <v>0</v>
      </c>
      <c r="N17" s="314">
        <f>ROUND(M17/M24*100,2)</f>
        <v>0</v>
      </c>
      <c r="O17" s="305">
        <v>98</v>
      </c>
      <c r="P17" s="314">
        <f>ROUND(O17/O24*100,2)</f>
        <v>9.43</v>
      </c>
      <c r="Q17" s="305">
        <v>0</v>
      </c>
      <c r="R17" s="314">
        <f>ROUND(Q17/Q24*100,2)</f>
        <v>0</v>
      </c>
      <c r="S17" s="305">
        <v>0</v>
      </c>
      <c r="T17" s="305">
        <f>ROUND(S17/S24*100,2)</f>
        <v>0</v>
      </c>
      <c r="U17" s="305">
        <v>937</v>
      </c>
      <c r="V17" s="314">
        <f>ROUND(U17/U24*100,2)</f>
        <v>0.21</v>
      </c>
      <c r="W17" s="305">
        <v>0</v>
      </c>
      <c r="X17" s="314">
        <f>ROUND(W17/W24*100,2)</f>
        <v>0</v>
      </c>
      <c r="Y17" s="305">
        <v>0</v>
      </c>
      <c r="Z17" s="310" t="e">
        <f>ROUND(Y17/Y24*100,2)</f>
        <v>#DIV/0!</v>
      </c>
      <c r="AA17" s="305">
        <v>108</v>
      </c>
      <c r="AB17" s="314">
        <f>ROUND(AA17/AA24*100,2)</f>
        <v>2.29</v>
      </c>
      <c r="AC17" s="305">
        <v>0</v>
      </c>
      <c r="AD17" s="314">
        <f>ROUND(AC17/AC24*100,2)</f>
        <v>0</v>
      </c>
      <c r="AE17" s="305">
        <v>0</v>
      </c>
      <c r="AF17" s="314"/>
      <c r="AG17" s="305">
        <v>1301</v>
      </c>
      <c r="AH17" s="314">
        <f>ROUND(AG17/AG24*100,2)</f>
        <v>2.9</v>
      </c>
      <c r="AI17" s="305">
        <v>0</v>
      </c>
      <c r="AJ17" s="314">
        <f>ROUND(AI17/AI24*100,2)</f>
        <v>0</v>
      </c>
      <c r="AK17" s="305">
        <v>0</v>
      </c>
      <c r="AL17" s="314">
        <f>ROUND(AK17/AK24*100,2)</f>
        <v>0</v>
      </c>
      <c r="AM17" s="307">
        <f t="shared" si="0"/>
        <v>2444</v>
      </c>
      <c r="AN17" s="315">
        <f t="shared" si="1"/>
        <v>0.4</v>
      </c>
      <c r="AP17" s="281"/>
      <c r="AQ17" s="281"/>
      <c r="AR17" s="281"/>
      <c r="AS17" s="281"/>
      <c r="AT17" s="281"/>
      <c r="AU17" s="281"/>
      <c r="AV17" s="281"/>
      <c r="AW17" s="281"/>
      <c r="AX17" s="281"/>
      <c r="AY17" s="281"/>
      <c r="AZ17" s="281"/>
      <c r="BA17" s="281"/>
      <c r="BB17" s="281"/>
      <c r="BC17" s="281"/>
      <c r="BD17" s="281"/>
    </row>
    <row r="18" spans="1:56" s="316" customFormat="1" ht="24.75" customHeight="1">
      <c r="A18" s="312" t="s">
        <v>162</v>
      </c>
      <c r="B18" s="313"/>
      <c r="C18" s="313"/>
      <c r="D18" s="320"/>
      <c r="E18" s="305">
        <v>0</v>
      </c>
      <c r="F18" s="306">
        <f>ROUND(E18/E24*100,2)</f>
        <v>0</v>
      </c>
      <c r="G18" s="305">
        <v>0</v>
      </c>
      <c r="H18" s="308" t="e">
        <f>ROUND(G18/G24*100,2)</f>
        <v>#DIV/0!</v>
      </c>
      <c r="I18" s="305">
        <v>0</v>
      </c>
      <c r="J18" s="305" t="e">
        <f>ROUND(I18/I24*100,2)</f>
        <v>#DIV/0!</v>
      </c>
      <c r="K18" s="305">
        <v>0</v>
      </c>
      <c r="L18" s="305">
        <f>ROUND(K18/K24*100,2)</f>
        <v>0</v>
      </c>
      <c r="M18" s="305">
        <v>0</v>
      </c>
      <c r="N18" s="314">
        <f>ROUND(M18/M24*100,2)</f>
        <v>0</v>
      </c>
      <c r="O18" s="305">
        <v>0</v>
      </c>
      <c r="P18" s="314">
        <f>ROUND(O18/O24*100,2)</f>
        <v>0</v>
      </c>
      <c r="Q18" s="305">
        <v>0</v>
      </c>
      <c r="R18" s="314">
        <f>ROUND(Q18/Q24*100,2)</f>
        <v>0</v>
      </c>
      <c r="S18" s="305">
        <v>0</v>
      </c>
      <c r="T18" s="305">
        <f>ROUND(S18/S24*100,2)</f>
        <v>0</v>
      </c>
      <c r="U18" s="305">
        <v>822</v>
      </c>
      <c r="V18" s="314">
        <f>ROUND(U18/U24*100,2)</f>
        <v>0.19</v>
      </c>
      <c r="W18" s="305">
        <v>0</v>
      </c>
      <c r="X18" s="314">
        <f>ROUND(W18/W24*100,2)</f>
        <v>0</v>
      </c>
      <c r="Y18" s="305">
        <v>0</v>
      </c>
      <c r="Z18" s="310" t="e">
        <f>ROUND(Y18/Y24*100,2)</f>
        <v>#DIV/0!</v>
      </c>
      <c r="AA18" s="305">
        <v>0</v>
      </c>
      <c r="AB18" s="314">
        <f>ROUND(AA18/AA24*100,2)</f>
        <v>0</v>
      </c>
      <c r="AC18" s="305">
        <v>0</v>
      </c>
      <c r="AD18" s="314">
        <f>ROUND(AC18/AC24*100,2)</f>
        <v>0</v>
      </c>
      <c r="AE18" s="305">
        <v>0</v>
      </c>
      <c r="AF18" s="314"/>
      <c r="AG18" s="305">
        <v>245</v>
      </c>
      <c r="AH18" s="314">
        <f>ROUND(AG18/AG24*100,2)</f>
        <v>0.55</v>
      </c>
      <c r="AI18" s="305">
        <v>0</v>
      </c>
      <c r="AJ18" s="314">
        <f>ROUND(AI18/AI24*100,2)</f>
        <v>0</v>
      </c>
      <c r="AK18" s="305">
        <v>0</v>
      </c>
      <c r="AL18" s="314">
        <f>ROUND(AK18/AK24*100,2)</f>
        <v>0</v>
      </c>
      <c r="AM18" s="307">
        <f t="shared" si="0"/>
        <v>1067</v>
      </c>
      <c r="AN18" s="315">
        <f t="shared" si="1"/>
        <v>0.2</v>
      </c>
      <c r="AP18" s="281"/>
      <c r="AQ18" s="281"/>
      <c r="AR18" s="281"/>
      <c r="AS18" s="281"/>
      <c r="AT18" s="281"/>
      <c r="AU18" s="281"/>
      <c r="AV18" s="281"/>
      <c r="AW18" s="281"/>
      <c r="AX18" s="281"/>
      <c r="AY18" s="281"/>
      <c r="AZ18" s="281"/>
      <c r="BA18" s="281"/>
      <c r="BB18" s="281"/>
      <c r="BC18" s="281"/>
      <c r="BD18" s="281"/>
    </row>
    <row r="19" spans="1:56" s="316" customFormat="1" ht="24.75" customHeight="1">
      <c r="A19" s="312" t="s">
        <v>163</v>
      </c>
      <c r="B19" s="313"/>
      <c r="C19" s="313"/>
      <c r="D19" s="320"/>
      <c r="E19" s="305">
        <v>0</v>
      </c>
      <c r="F19" s="306">
        <f>ROUND(E19/E24*100,2)</f>
        <v>0</v>
      </c>
      <c r="G19" s="305">
        <v>0</v>
      </c>
      <c r="H19" s="308" t="e">
        <f>ROUND(G19/G24*100,2)</f>
        <v>#DIV/0!</v>
      </c>
      <c r="I19" s="305">
        <v>0</v>
      </c>
      <c r="J19" s="305" t="e">
        <f>ROUND(I19/I24*100,2)</f>
        <v>#DIV/0!</v>
      </c>
      <c r="K19" s="305">
        <v>0</v>
      </c>
      <c r="L19" s="305">
        <f>ROUND(K19/K24*100,2)</f>
        <v>0</v>
      </c>
      <c r="M19" s="305">
        <v>0</v>
      </c>
      <c r="N19" s="314">
        <f>ROUND(M19/M24*100,2)</f>
        <v>0</v>
      </c>
      <c r="O19" s="305">
        <v>0</v>
      </c>
      <c r="P19" s="314">
        <f>ROUND(O19/O24*100,2)</f>
        <v>0</v>
      </c>
      <c r="Q19" s="305">
        <v>0</v>
      </c>
      <c r="R19" s="314">
        <f>ROUND(Q19/Q24*100,2)</f>
        <v>0</v>
      </c>
      <c r="S19" s="305">
        <v>0</v>
      </c>
      <c r="T19" s="305">
        <f>ROUND(S19/S24*100,2)</f>
        <v>0</v>
      </c>
      <c r="U19" s="305">
        <v>837</v>
      </c>
      <c r="V19" s="314">
        <f>ROUND(U19/U24*100,2)</f>
        <v>0.19</v>
      </c>
      <c r="W19" s="305">
        <v>0</v>
      </c>
      <c r="X19" s="314">
        <f>ROUND(W19/W24*100,2)</f>
        <v>0</v>
      </c>
      <c r="Y19" s="305">
        <v>0</v>
      </c>
      <c r="Z19" s="310" t="e">
        <f>ROUND(Y19/Y24*100,2)</f>
        <v>#DIV/0!</v>
      </c>
      <c r="AA19" s="305">
        <v>0</v>
      </c>
      <c r="AB19" s="314">
        <f>ROUND(AA19/AA24*100,2)</f>
        <v>0</v>
      </c>
      <c r="AC19" s="305">
        <v>0</v>
      </c>
      <c r="AD19" s="314">
        <f>ROUND(AC19/AC24*100,2)</f>
        <v>0</v>
      </c>
      <c r="AE19" s="305">
        <v>0</v>
      </c>
      <c r="AF19" s="314"/>
      <c r="AG19" s="305">
        <v>123</v>
      </c>
      <c r="AH19" s="314">
        <f>ROUND(AG19/AG24*100,2)</f>
        <v>0.27</v>
      </c>
      <c r="AI19" s="305">
        <v>0</v>
      </c>
      <c r="AJ19" s="314">
        <f>ROUND(AI19/AI24*100,2)</f>
        <v>0</v>
      </c>
      <c r="AK19" s="305">
        <v>0</v>
      </c>
      <c r="AL19" s="314">
        <f>ROUND(AK19/AK24*100,2)</f>
        <v>0</v>
      </c>
      <c r="AM19" s="307">
        <f t="shared" si="0"/>
        <v>960</v>
      </c>
      <c r="AN19" s="315">
        <f t="shared" si="1"/>
        <v>0.2</v>
      </c>
      <c r="AP19" s="281"/>
      <c r="AQ19" s="281"/>
      <c r="AR19" s="281"/>
      <c r="AS19" s="281"/>
      <c r="AT19" s="281"/>
      <c r="AU19" s="281"/>
      <c r="AV19" s="281"/>
      <c r="AW19" s="281"/>
      <c r="AX19" s="281"/>
      <c r="AY19" s="281"/>
      <c r="AZ19" s="281"/>
      <c r="BA19" s="281"/>
      <c r="BB19" s="281"/>
      <c r="BC19" s="281"/>
      <c r="BD19" s="281"/>
    </row>
    <row r="20" spans="1:56" s="316" customFormat="1" ht="24.75" customHeight="1">
      <c r="A20" s="312" t="s">
        <v>164</v>
      </c>
      <c r="B20" s="313"/>
      <c r="C20" s="313"/>
      <c r="D20" s="320"/>
      <c r="E20" s="305">
        <v>0</v>
      </c>
      <c r="F20" s="306">
        <f>ROUND(E20/E24*100,2)</f>
        <v>0</v>
      </c>
      <c r="G20" s="305">
        <v>0</v>
      </c>
      <c r="H20" s="308" t="e">
        <f>ROUND(G20/G24*100,2)</f>
        <v>#DIV/0!</v>
      </c>
      <c r="I20" s="305">
        <v>0</v>
      </c>
      <c r="J20" s="305" t="e">
        <f>ROUND(I20/I24*100,2)</f>
        <v>#DIV/0!</v>
      </c>
      <c r="K20" s="305">
        <v>0</v>
      </c>
      <c r="L20" s="305">
        <f>ROUND(K20/K24*100,2)</f>
        <v>0</v>
      </c>
      <c r="M20" s="305">
        <v>349</v>
      </c>
      <c r="N20" s="314">
        <f>ROUND(M20/M24*100,2)</f>
        <v>2.68</v>
      </c>
      <c r="O20" s="305">
        <v>762</v>
      </c>
      <c r="P20" s="314">
        <f>ROUND(O20/O24*100,2)</f>
        <v>73.34</v>
      </c>
      <c r="Q20" s="305">
        <v>0</v>
      </c>
      <c r="R20" s="314">
        <f>ROUND(Q20/Q24*100,2)</f>
        <v>0</v>
      </c>
      <c r="S20" s="305">
        <v>0</v>
      </c>
      <c r="T20" s="305">
        <f>ROUND(S20/S24*100,2)</f>
        <v>0</v>
      </c>
      <c r="U20" s="305">
        <v>93598</v>
      </c>
      <c r="V20" s="314">
        <f>ROUND(U20/U24*100,2)</f>
        <v>21.2</v>
      </c>
      <c r="W20" s="305">
        <v>0</v>
      </c>
      <c r="X20" s="314">
        <f>ROUND(W20/W24*100,2)</f>
        <v>0</v>
      </c>
      <c r="Y20" s="305">
        <v>0</v>
      </c>
      <c r="Z20" s="310" t="e">
        <f>ROUND(Y20/Y24*100,2)</f>
        <v>#DIV/0!</v>
      </c>
      <c r="AA20" s="305">
        <v>2002</v>
      </c>
      <c r="AB20" s="314">
        <f>ROUND(AA20/AA24*100,2)</f>
        <v>42.4</v>
      </c>
      <c r="AC20" s="305">
        <v>0</v>
      </c>
      <c r="AD20" s="314">
        <f>ROUND(AC20/AC24*100,2)</f>
        <v>0</v>
      </c>
      <c r="AE20" s="305">
        <v>0</v>
      </c>
      <c r="AF20" s="314"/>
      <c r="AG20" s="305">
        <v>1244</v>
      </c>
      <c r="AH20" s="314">
        <f>ROUND(AG20/AG24*100,2)</f>
        <v>2.77</v>
      </c>
      <c r="AI20" s="305">
        <v>0</v>
      </c>
      <c r="AJ20" s="314">
        <f>ROUND(AI20/AI24*100,2)</f>
        <v>0</v>
      </c>
      <c r="AK20" s="305">
        <v>0</v>
      </c>
      <c r="AL20" s="314">
        <f>ROUND(AK20/AK24*100,2)</f>
        <v>0</v>
      </c>
      <c r="AM20" s="307">
        <f t="shared" si="0"/>
        <v>97955</v>
      </c>
      <c r="AN20" s="315">
        <f t="shared" si="1"/>
        <v>15.5</v>
      </c>
      <c r="AP20" s="281"/>
      <c r="AQ20" s="281"/>
      <c r="AR20" s="281"/>
      <c r="AS20" s="281"/>
      <c r="AT20" s="281"/>
      <c r="AU20" s="281"/>
      <c r="AV20" s="281"/>
      <c r="AW20" s="281"/>
      <c r="AX20" s="281"/>
      <c r="AY20" s="281"/>
      <c r="AZ20" s="281"/>
      <c r="BA20" s="281"/>
      <c r="BB20" s="281"/>
      <c r="BC20" s="281"/>
      <c r="BD20" s="281"/>
    </row>
    <row r="21" spans="1:56" s="316" customFormat="1" ht="24.75" customHeight="1">
      <c r="A21" s="312" t="s">
        <v>165</v>
      </c>
      <c r="B21" s="313"/>
      <c r="C21" s="313"/>
      <c r="D21" s="320"/>
      <c r="E21" s="305">
        <v>0</v>
      </c>
      <c r="F21" s="306">
        <f>ROUND(E21/E24*100,2)</f>
        <v>0</v>
      </c>
      <c r="G21" s="305">
        <v>0</v>
      </c>
      <c r="H21" s="308" t="e">
        <f>ROUND(G21/G24*100,2)</f>
        <v>#DIV/0!</v>
      </c>
      <c r="I21" s="305">
        <v>0</v>
      </c>
      <c r="J21" s="305" t="e">
        <f>ROUND(I21/I24*100,2)</f>
        <v>#DIV/0!</v>
      </c>
      <c r="K21" s="305">
        <v>0</v>
      </c>
      <c r="L21" s="305">
        <f>ROUND(K21/K24*100,2)</f>
        <v>0</v>
      </c>
      <c r="M21" s="305">
        <v>2860</v>
      </c>
      <c r="N21" s="314">
        <f>ROUND(M21/M24*100,2)</f>
        <v>21.98</v>
      </c>
      <c r="O21" s="305">
        <v>179</v>
      </c>
      <c r="P21" s="314">
        <f>ROUND(O21/O24*100,2)</f>
        <v>17.23</v>
      </c>
      <c r="Q21" s="305">
        <v>0</v>
      </c>
      <c r="R21" s="314">
        <f>ROUND(Q21/Q24*100,2)</f>
        <v>0</v>
      </c>
      <c r="S21" s="305">
        <v>3914</v>
      </c>
      <c r="T21" s="305">
        <f>ROUND(S21/S24*100,2)</f>
        <v>15.23</v>
      </c>
      <c r="U21" s="305">
        <v>27222</v>
      </c>
      <c r="V21" s="314">
        <f>ROUND(U21/U24*100,2)</f>
        <v>6.17</v>
      </c>
      <c r="W21" s="305">
        <v>0</v>
      </c>
      <c r="X21" s="314">
        <f>ROUND(W21/W24*100,2)</f>
        <v>0</v>
      </c>
      <c r="Y21" s="305">
        <v>0</v>
      </c>
      <c r="Z21" s="310" t="e">
        <f>ROUND(Y21/Y24*100,2)</f>
        <v>#DIV/0!</v>
      </c>
      <c r="AA21" s="305">
        <v>460</v>
      </c>
      <c r="AB21" s="314">
        <f>ROUND(AA21/AA24*100,2)</f>
        <v>9.74</v>
      </c>
      <c r="AC21" s="305">
        <v>0</v>
      </c>
      <c r="AD21" s="314">
        <f>ROUND(AC21/AC24*100,2)</f>
        <v>0</v>
      </c>
      <c r="AE21" s="305">
        <v>0</v>
      </c>
      <c r="AF21" s="314"/>
      <c r="AG21" s="305">
        <v>5150</v>
      </c>
      <c r="AH21" s="314">
        <f>ROUND(AG21/AG24*100,2)</f>
        <v>11.47</v>
      </c>
      <c r="AI21" s="305">
        <v>0</v>
      </c>
      <c r="AJ21" s="314">
        <f>ROUND(AI21/AI24*100,2)</f>
        <v>0</v>
      </c>
      <c r="AK21" s="305">
        <v>3135</v>
      </c>
      <c r="AL21" s="314">
        <f>ROUND(AK21/AK24*100,2)</f>
        <v>91.21</v>
      </c>
      <c r="AM21" s="307">
        <f t="shared" si="0"/>
        <v>42920</v>
      </c>
      <c r="AN21" s="315">
        <f t="shared" si="1"/>
        <v>6.8</v>
      </c>
      <c r="AP21" s="281"/>
      <c r="AQ21" s="281"/>
      <c r="AR21" s="281"/>
      <c r="AS21" s="281"/>
      <c r="AT21" s="281"/>
      <c r="AU21" s="281"/>
      <c r="AV21" s="281"/>
      <c r="AW21" s="281"/>
      <c r="AX21" s="281"/>
      <c r="AY21" s="281"/>
      <c r="AZ21" s="281"/>
      <c r="BA21" s="281"/>
      <c r="BB21" s="281"/>
      <c r="BC21" s="281"/>
      <c r="BD21" s="281"/>
    </row>
    <row r="22" spans="1:56" s="316" customFormat="1" ht="24.75" customHeight="1">
      <c r="A22" s="312" t="s">
        <v>166</v>
      </c>
      <c r="B22" s="313"/>
      <c r="C22" s="313"/>
      <c r="D22" s="320"/>
      <c r="E22" s="305">
        <v>0</v>
      </c>
      <c r="F22" s="306">
        <f>ROUND(E22/E24*100,2)</f>
        <v>0</v>
      </c>
      <c r="G22" s="305">
        <v>0</v>
      </c>
      <c r="H22" s="308" t="e">
        <f>ROUND(G22/G24*100,2)</f>
        <v>#DIV/0!</v>
      </c>
      <c r="I22" s="305">
        <v>0</v>
      </c>
      <c r="J22" s="305" t="e">
        <f>ROUND(I22/I24*100,2)</f>
        <v>#DIV/0!</v>
      </c>
      <c r="K22" s="305">
        <v>0</v>
      </c>
      <c r="L22" s="305">
        <f>ROUND(K22/K24*100,2)</f>
        <v>0</v>
      </c>
      <c r="M22" s="305">
        <v>0</v>
      </c>
      <c r="N22" s="314">
        <f>ROUND(M22/M24*100,2)</f>
        <v>0</v>
      </c>
      <c r="O22" s="305">
        <v>0</v>
      </c>
      <c r="P22" s="314">
        <f>ROUND(O22/O24*100,2)</f>
        <v>0</v>
      </c>
      <c r="Q22" s="305">
        <v>0</v>
      </c>
      <c r="R22" s="314">
        <f>ROUND(Q22/Q24*100,2)</f>
        <v>0</v>
      </c>
      <c r="S22" s="305">
        <v>0</v>
      </c>
      <c r="T22" s="305">
        <f>ROUND(S22/S24*100,2)</f>
        <v>0</v>
      </c>
      <c r="U22" s="305">
        <v>0</v>
      </c>
      <c r="V22" s="314">
        <f>ROUND(U22/U24*100,2)</f>
        <v>0</v>
      </c>
      <c r="W22" s="305">
        <v>0</v>
      </c>
      <c r="X22" s="314">
        <f>ROUND(W22/W24*100,2)</f>
        <v>0</v>
      </c>
      <c r="Y22" s="305">
        <v>0</v>
      </c>
      <c r="Z22" s="310" t="e">
        <f>ROUND(Y22/Y24*100,2)</f>
        <v>#DIV/0!</v>
      </c>
      <c r="AA22" s="305">
        <v>0</v>
      </c>
      <c r="AB22" s="314">
        <f>ROUND(AA22/AA24*100,2)</f>
        <v>0</v>
      </c>
      <c r="AC22" s="305">
        <v>0</v>
      </c>
      <c r="AD22" s="314">
        <f>ROUND(AC22/AC24*100,2)</f>
        <v>0</v>
      </c>
      <c r="AE22" s="305">
        <v>0</v>
      </c>
      <c r="AF22" s="314"/>
      <c r="AG22" s="305">
        <v>0</v>
      </c>
      <c r="AH22" s="314">
        <f>ROUND(AG22/AG24*100,2)</f>
        <v>0</v>
      </c>
      <c r="AI22" s="305">
        <v>0</v>
      </c>
      <c r="AJ22" s="314">
        <f>ROUND(AI22/AI24*100,2)</f>
        <v>0</v>
      </c>
      <c r="AK22" s="305">
        <v>0</v>
      </c>
      <c r="AL22" s="314">
        <f>ROUND(AK22/AK24*100,2)</f>
        <v>0</v>
      </c>
      <c r="AM22" s="307">
        <f t="shared" si="0"/>
        <v>0</v>
      </c>
      <c r="AN22" s="315">
        <f t="shared" si="1"/>
        <v>0</v>
      </c>
      <c r="AP22" s="281"/>
      <c r="AQ22" s="281"/>
      <c r="AR22" s="281"/>
      <c r="AS22" s="281"/>
      <c r="AT22" s="281"/>
      <c r="AU22" s="281"/>
      <c r="AV22" s="281"/>
      <c r="AW22" s="281"/>
      <c r="AX22" s="281"/>
      <c r="AY22" s="281"/>
      <c r="AZ22" s="281"/>
      <c r="BA22" s="281"/>
      <c r="BB22" s="281"/>
      <c r="BC22" s="281"/>
      <c r="BD22" s="281"/>
    </row>
    <row r="23" spans="1:56" s="316" customFormat="1" ht="24.75" customHeight="1">
      <c r="A23" s="312" t="s">
        <v>167</v>
      </c>
      <c r="B23" s="313"/>
      <c r="C23" s="313"/>
      <c r="D23" s="320"/>
      <c r="E23" s="305">
        <v>0</v>
      </c>
      <c r="F23" s="306">
        <f>ROUND(E23/E24*100,2)</f>
        <v>0</v>
      </c>
      <c r="G23" s="305">
        <v>0</v>
      </c>
      <c r="H23" s="308" t="e">
        <f>ROUND(G23/G24*100,2)</f>
        <v>#DIV/0!</v>
      </c>
      <c r="I23" s="305">
        <v>0</v>
      </c>
      <c r="J23" s="305" t="e">
        <f>ROUND(I23/I24*100,2)</f>
        <v>#DIV/0!</v>
      </c>
      <c r="K23" s="305">
        <v>0</v>
      </c>
      <c r="L23" s="305">
        <f>ROUND(K23/K24*100,2)</f>
        <v>0</v>
      </c>
      <c r="M23" s="305">
        <v>0</v>
      </c>
      <c r="N23" s="314">
        <f>ROUND(M23/M24*100,2)</f>
        <v>0</v>
      </c>
      <c r="O23" s="305">
        <v>0</v>
      </c>
      <c r="P23" s="314">
        <f>ROUND(O23/O24*100,2)</f>
        <v>0</v>
      </c>
      <c r="Q23" s="305">
        <v>0</v>
      </c>
      <c r="R23" s="314">
        <f>ROUND(Q23/Q24*100,2)</f>
        <v>0</v>
      </c>
      <c r="S23" s="305">
        <v>0</v>
      </c>
      <c r="T23" s="305">
        <f>ROUND(S23/S24*100,2)</f>
        <v>0</v>
      </c>
      <c r="U23" s="305">
        <v>0</v>
      </c>
      <c r="V23" s="314">
        <f>ROUND(U23/U24*100,2)</f>
        <v>0</v>
      </c>
      <c r="W23" s="305">
        <v>0</v>
      </c>
      <c r="X23" s="314">
        <f>ROUND(W23/W24*100,2)</f>
        <v>0</v>
      </c>
      <c r="Y23" s="305">
        <v>0</v>
      </c>
      <c r="Z23" s="310" t="e">
        <f>ROUND(Y23/Y24*100,2)</f>
        <v>#DIV/0!</v>
      </c>
      <c r="AA23" s="305">
        <v>0</v>
      </c>
      <c r="AB23" s="314">
        <f>ROUND(AA23/AA24*100,2)</f>
        <v>0</v>
      </c>
      <c r="AC23" s="305">
        <v>0</v>
      </c>
      <c r="AD23" s="314">
        <f>ROUND(AC23/AC24*100,2)</f>
        <v>0</v>
      </c>
      <c r="AE23" s="305">
        <v>0</v>
      </c>
      <c r="AF23" s="314"/>
      <c r="AG23" s="305">
        <v>0</v>
      </c>
      <c r="AH23" s="314">
        <f>ROUND(AG23/AG24*100,2)</f>
        <v>0</v>
      </c>
      <c r="AI23" s="305">
        <v>0</v>
      </c>
      <c r="AJ23" s="314">
        <f>ROUND(AI23/AI24*100,2)</f>
        <v>0</v>
      </c>
      <c r="AK23" s="305">
        <v>0</v>
      </c>
      <c r="AL23" s="314">
        <f>ROUND(AK23/AK24*100,2)</f>
        <v>0</v>
      </c>
      <c r="AM23" s="307">
        <f t="shared" si="0"/>
        <v>0</v>
      </c>
      <c r="AN23" s="315">
        <f t="shared" si="1"/>
        <v>0</v>
      </c>
      <c r="AP23" s="281"/>
      <c r="AQ23" s="281"/>
      <c r="AR23" s="281"/>
      <c r="AS23" s="281"/>
      <c r="AT23" s="281"/>
      <c r="AU23" s="281"/>
      <c r="AV23" s="281"/>
      <c r="AW23" s="281"/>
      <c r="AX23" s="281"/>
      <c r="AY23" s="281"/>
      <c r="AZ23" s="281"/>
      <c r="BA23" s="281"/>
      <c r="BB23" s="281"/>
      <c r="BC23" s="281"/>
      <c r="BD23" s="281"/>
    </row>
    <row r="24" spans="1:40" s="316" customFormat="1" ht="24.75" customHeight="1">
      <c r="A24" s="317" t="s">
        <v>168</v>
      </c>
      <c r="B24" s="318"/>
      <c r="C24" s="318"/>
      <c r="D24" s="321"/>
      <c r="E24" s="322">
        <v>8611</v>
      </c>
      <c r="F24" s="323">
        <f>ROUND(E24/E24*100,2)</f>
        <v>100</v>
      </c>
      <c r="G24" s="322">
        <f>SUM(G12,G13,G17,G18,G19,G20,G21,G22,G23)</f>
        <v>0</v>
      </c>
      <c r="H24" s="324" t="e">
        <f>ROUND(G24/G24*100,2)</f>
        <v>#DIV/0!</v>
      </c>
      <c r="I24" s="322">
        <f>SUM(I12,I13,I17,I18,I19,I20,I21,I22,I23)</f>
        <v>0</v>
      </c>
      <c r="J24" s="322" t="e">
        <f>ROUND(I24/I24*100,2)</f>
        <v>#DIV/0!</v>
      </c>
      <c r="K24" s="322">
        <v>22266</v>
      </c>
      <c r="L24" s="322">
        <f>ROUND(K24/K24*100,2)</f>
        <v>100</v>
      </c>
      <c r="M24" s="322">
        <v>13014</v>
      </c>
      <c r="N24" s="325">
        <f>ROUND(M24/M24*100,2)</f>
        <v>100</v>
      </c>
      <c r="O24" s="322">
        <v>1039</v>
      </c>
      <c r="P24" s="325">
        <f>ROUND(O24/O24*100,2)</f>
        <v>100</v>
      </c>
      <c r="Q24" s="322">
        <v>18492</v>
      </c>
      <c r="R24" s="325">
        <f>ROUND(Q24/Q24*100,2)</f>
        <v>100</v>
      </c>
      <c r="S24" s="322">
        <v>25706</v>
      </c>
      <c r="T24" s="322">
        <f>ROUND(S24/S24*100,2)</f>
        <v>100</v>
      </c>
      <c r="U24" s="322">
        <v>441512</v>
      </c>
      <c r="V24" s="325">
        <f>ROUND(U24/U24*100,2)</f>
        <v>100</v>
      </c>
      <c r="W24" s="322">
        <v>1010</v>
      </c>
      <c r="X24" s="325">
        <f>ROUND(W24/W24*100,2)</f>
        <v>100</v>
      </c>
      <c r="Y24" s="322">
        <f>SUM(Y12,Y13,Y17,Y18,Y19,Y20,Y21,Y22,Y23)</f>
        <v>0</v>
      </c>
      <c r="Z24" s="326" t="e">
        <f>ROUND(Y24/Y24*100,2)</f>
        <v>#DIV/0!</v>
      </c>
      <c r="AA24" s="322">
        <v>4722</v>
      </c>
      <c r="AB24" s="325">
        <f>ROUND(AA24/AA24*100,2)</f>
        <v>100</v>
      </c>
      <c r="AC24" s="322">
        <v>9647</v>
      </c>
      <c r="AD24" s="325">
        <f>ROUND(AC24/AC24*100,2)</f>
        <v>100</v>
      </c>
      <c r="AE24" s="322">
        <f>SUM(AE12,AE13,AE17,AE18,AE19,AE20,AE21,AE22,AE23)</f>
        <v>0</v>
      </c>
      <c r="AF24" s="325"/>
      <c r="AG24" s="322">
        <v>44919</v>
      </c>
      <c r="AH24" s="325">
        <f>ROUND(AG24/AG24*100,2)</f>
        <v>100</v>
      </c>
      <c r="AI24" s="322">
        <v>39265</v>
      </c>
      <c r="AJ24" s="325">
        <f>ROUND(AI24/AI24*100,2)</f>
        <v>100</v>
      </c>
      <c r="AK24" s="322">
        <v>3437</v>
      </c>
      <c r="AL24" s="325">
        <f>ROUND(AK24/AK24*100,2)</f>
        <v>100</v>
      </c>
      <c r="AM24" s="323">
        <f t="shared" si="0"/>
        <v>633640</v>
      </c>
      <c r="AN24" s="327">
        <f t="shared" si="1"/>
        <v>100</v>
      </c>
    </row>
    <row r="25" spans="1:40" ht="12" customHeight="1">
      <c r="A25" s="277" t="s">
        <v>212</v>
      </c>
      <c r="B25" s="275"/>
      <c r="C25" s="274" t="s">
        <v>213</v>
      </c>
      <c r="D25" s="401" t="s">
        <v>266</v>
      </c>
      <c r="E25" s="405">
        <f>'第2表（2表）'!G6/'第2表（2表）'!G17*100</f>
        <v>1560.794332830101</v>
      </c>
      <c r="F25" s="405"/>
      <c r="G25" s="419" t="e">
        <f>'第2表（2表）'!H6/'第2表（2表）'!H17*100</f>
        <v>#DIV/0!</v>
      </c>
      <c r="H25" s="420"/>
      <c r="I25" s="419" t="e">
        <f>'第2表（2表）'!I6/'第2表（2表）'!I17*100</f>
        <v>#DIV/0!</v>
      </c>
      <c r="J25" s="420"/>
      <c r="K25" s="411">
        <f>'第2表（2表）'!J6/'第2表（2表）'!J17*100</f>
        <v>479.1745261834187</v>
      </c>
      <c r="L25" s="412"/>
      <c r="M25" s="411">
        <f>'第2表（2表）'!K6/'第2表（2表）'!K17*100</f>
        <v>450.20746887966806</v>
      </c>
      <c r="N25" s="412"/>
      <c r="O25" s="411">
        <f>'第2表（2表）'!L6/'第2表（2表）'!L17*100</f>
        <v>10.009624639076034</v>
      </c>
      <c r="P25" s="412"/>
      <c r="Q25" s="411">
        <f>'第2表（2表）'!M6/'第2表（2表）'!M17*100</f>
        <v>100</v>
      </c>
      <c r="R25" s="412"/>
      <c r="S25" s="419">
        <f>'第2表（2表）'!N6/'第2表（2表）'!N17*100</f>
        <v>3127.3399206410954</v>
      </c>
      <c r="T25" s="420"/>
      <c r="U25" s="411">
        <f>'第2表（2表）'!O6/'第2表（2表）'!O17*100</f>
        <v>165.39391907807715</v>
      </c>
      <c r="V25" s="412"/>
      <c r="W25" s="411">
        <f>'第2表（2表）'!P6/'第2表（2表）'!P17*100</f>
        <v>796.4356435643564</v>
      </c>
      <c r="X25" s="412"/>
      <c r="Y25" s="411" t="e">
        <f>'第2表（2表）'!Q6/'第2表（2表）'!Q17*100</f>
        <v>#DIV/0!</v>
      </c>
      <c r="Z25" s="412"/>
      <c r="AA25" s="411">
        <f>'第2表（2表）'!R6/'第2表（2表）'!R17*100</f>
        <v>557.0309191020754</v>
      </c>
      <c r="AB25" s="412"/>
      <c r="AC25" s="411">
        <f>'第2表（2表）'!S6/'第2表（2表）'!S17*100</f>
        <v>2113.289105421374</v>
      </c>
      <c r="AD25" s="412"/>
      <c r="AE25" s="411" t="e">
        <f>'第2表（2表）'!T6/'第2表（2表）'!T17*100</f>
        <v>#DIV/0!</v>
      </c>
      <c r="AF25" s="412"/>
      <c r="AG25" s="411">
        <f>'第2表（2表）'!U6/'第2表（2表）'!U17*100</f>
        <v>228.62931053674393</v>
      </c>
      <c r="AH25" s="412"/>
      <c r="AI25" s="415">
        <f>'第2表（2表）'!V6/'第2表（2表）'!V17*100</f>
        <v>993.8138291098943</v>
      </c>
      <c r="AJ25" s="416"/>
      <c r="AK25" s="411">
        <f>'第2表（2表）'!W6/'第2表（2表）'!W17*100</f>
        <v>388.4492289787605</v>
      </c>
      <c r="AL25" s="412"/>
      <c r="AM25" s="411">
        <f>'第2表（2表）'!X6/'第2表（2表）'!X17*100</f>
        <v>546.4126317782968</v>
      </c>
      <c r="AN25" s="412"/>
    </row>
    <row r="26" spans="1:40" ht="12" customHeight="1">
      <c r="A26" s="278"/>
      <c r="B26" s="271" t="s">
        <v>272</v>
      </c>
      <c r="C26" s="272" t="s">
        <v>214</v>
      </c>
      <c r="D26" s="402"/>
      <c r="E26" s="406"/>
      <c r="F26" s="406"/>
      <c r="G26" s="421"/>
      <c r="H26" s="422"/>
      <c r="I26" s="421"/>
      <c r="J26" s="422"/>
      <c r="K26" s="413"/>
      <c r="L26" s="414"/>
      <c r="M26" s="413"/>
      <c r="N26" s="414"/>
      <c r="O26" s="413"/>
      <c r="P26" s="414"/>
      <c r="Q26" s="413"/>
      <c r="R26" s="414"/>
      <c r="S26" s="421"/>
      <c r="T26" s="422"/>
      <c r="U26" s="413"/>
      <c r="V26" s="414"/>
      <c r="W26" s="413"/>
      <c r="X26" s="414"/>
      <c r="Y26" s="413"/>
      <c r="Z26" s="414"/>
      <c r="AA26" s="413"/>
      <c r="AB26" s="414"/>
      <c r="AC26" s="413"/>
      <c r="AD26" s="414"/>
      <c r="AE26" s="413"/>
      <c r="AF26" s="414"/>
      <c r="AG26" s="413"/>
      <c r="AH26" s="414"/>
      <c r="AI26" s="417"/>
      <c r="AJ26" s="418"/>
      <c r="AK26" s="413"/>
      <c r="AL26" s="414"/>
      <c r="AM26" s="413"/>
      <c r="AN26" s="414"/>
    </row>
    <row r="27" spans="1:40" ht="12" customHeight="1">
      <c r="A27" s="277" t="s">
        <v>215</v>
      </c>
      <c r="B27" s="273"/>
      <c r="C27" s="274" t="s">
        <v>216</v>
      </c>
      <c r="D27" s="401" t="s">
        <v>266</v>
      </c>
      <c r="E27" s="405">
        <f>'第2表（2表）'!G6/('第2表（2表）'!G17+'第2表（2表）'!G58)*100</f>
        <v>121.68291821712796</v>
      </c>
      <c r="F27" s="405"/>
      <c r="G27" s="403" t="e">
        <f>'第2表（2表）'!H6/('第2表（2表）'!H17+'第2表（2表）'!H58)*100</f>
        <v>#DIV/0!</v>
      </c>
      <c r="H27" s="403"/>
      <c r="I27" s="403" t="e">
        <f>'第2表（2表）'!I6/('第2表（2表）'!I17+'第2表（2表）'!I58)*100</f>
        <v>#DIV/0!</v>
      </c>
      <c r="J27" s="403"/>
      <c r="K27" s="405">
        <f>'第2表（2表）'!J6/('第2表（2表）'!J17+'第2表（2表）'!J58)*100</f>
        <v>27.52813627192462</v>
      </c>
      <c r="L27" s="405"/>
      <c r="M27" s="405">
        <f>'第2表（2表）'!K6/('第2表（2表）'!K17+'第2表（2表）'!K58)*100</f>
        <v>85.56532406460846</v>
      </c>
      <c r="N27" s="405"/>
      <c r="O27" s="405">
        <f>'第2表（2表）'!L6/('第2表（2表）'!L17+'第2表（2表）'!L58)*100</f>
        <v>10.009624639076034</v>
      </c>
      <c r="P27" s="405"/>
      <c r="Q27" s="405">
        <f>'第2表（2表）'!M6/('第2表（2表）'!M17+'第2表（2表）'!M58)*100</f>
        <v>13.91715335059305</v>
      </c>
      <c r="R27" s="405"/>
      <c r="S27" s="403">
        <f>'第2表（2表）'!N6/('第2表（2表）'!N17+'第2表（2表）'!N58)*100</f>
        <v>3127.3399206410954</v>
      </c>
      <c r="T27" s="403"/>
      <c r="U27" s="405">
        <f>'第2表（2表）'!O6/('第2表（2表）'!O17+'第2表（2表）'!O58)*100</f>
        <v>55.04743870208073</v>
      </c>
      <c r="V27" s="405"/>
      <c r="W27" s="405">
        <f>'第2表（2表）'!P6/('第2表（2表）'!P17+'第2表（2表）'!P58)*100</f>
        <v>12.004178480823757</v>
      </c>
      <c r="X27" s="405"/>
      <c r="Y27" s="405" t="e">
        <f>'第2表（2表）'!Q6/('第2表（2表）'!Q17+'第2表（2表）'!Q58)*100</f>
        <v>#DIV/0!</v>
      </c>
      <c r="Z27" s="405"/>
      <c r="AA27" s="405">
        <f>'第2表（2表）'!R6/('第2表（2表）'!R17+'第2表（2表）'!R58)*100</f>
        <v>134.08951876019577</v>
      </c>
      <c r="AB27" s="405"/>
      <c r="AC27" s="405">
        <f>'第2表（2表）'!S6/('第2表（2表）'!S17+'第2表（2表）'!S58)*100</f>
        <v>99.02466035545496</v>
      </c>
      <c r="AD27" s="405"/>
      <c r="AE27" s="405" t="e">
        <f>'第2表（2表）'!T6/('第2表（2表）'!T17+'第2表（2表）'!T58)*100</f>
        <v>#DIV/0!</v>
      </c>
      <c r="AF27" s="405"/>
      <c r="AG27" s="405">
        <f>'第2表（2表）'!U6/('第2表（2表）'!U17+'第2表（2表）'!U58)*100</f>
        <v>228.62931053674393</v>
      </c>
      <c r="AH27" s="405"/>
      <c r="AI27" s="405">
        <f>'第2表（2表）'!V6/('第2表（2表）'!V17+'第2表（2表）'!V58)*100</f>
        <v>121.68737818663755</v>
      </c>
      <c r="AJ27" s="405"/>
      <c r="AK27" s="405">
        <f>'第2表（2表）'!W6/('第2表（2表）'!W17+'第2表（2表）'!W58)*100</f>
        <v>61.45454545454545</v>
      </c>
      <c r="AL27" s="405"/>
      <c r="AM27" s="405">
        <f>'第2表（2表）'!X6/('第2表（2表）'!X17+'第2表（2表）'!X58)*100</f>
        <v>126.70792564746665</v>
      </c>
      <c r="AN27" s="405"/>
    </row>
    <row r="28" spans="1:40" ht="12" customHeight="1">
      <c r="A28" s="278"/>
      <c r="B28" s="271" t="s">
        <v>272</v>
      </c>
      <c r="C28" s="272" t="s">
        <v>217</v>
      </c>
      <c r="D28" s="402"/>
      <c r="E28" s="406"/>
      <c r="F28" s="406"/>
      <c r="G28" s="404"/>
      <c r="H28" s="404"/>
      <c r="I28" s="404"/>
      <c r="J28" s="404"/>
      <c r="K28" s="406"/>
      <c r="L28" s="406"/>
      <c r="M28" s="406"/>
      <c r="N28" s="406"/>
      <c r="O28" s="406"/>
      <c r="P28" s="406"/>
      <c r="Q28" s="406"/>
      <c r="R28" s="406"/>
      <c r="S28" s="404"/>
      <c r="T28" s="404"/>
      <c r="U28" s="406"/>
      <c r="V28" s="406"/>
      <c r="W28" s="406"/>
      <c r="X28" s="406"/>
      <c r="Y28" s="406"/>
      <c r="Z28" s="406"/>
      <c r="AA28" s="406"/>
      <c r="AB28" s="406"/>
      <c r="AC28" s="406"/>
      <c r="AD28" s="406"/>
      <c r="AE28" s="406"/>
      <c r="AF28" s="406"/>
      <c r="AG28" s="406"/>
      <c r="AH28" s="406"/>
      <c r="AI28" s="406"/>
      <c r="AJ28" s="406"/>
      <c r="AK28" s="406"/>
      <c r="AL28" s="406"/>
      <c r="AM28" s="406"/>
      <c r="AN28" s="406"/>
    </row>
    <row r="29" spans="1:40" ht="12" customHeight="1">
      <c r="A29" s="277" t="s">
        <v>218</v>
      </c>
      <c r="B29" s="273"/>
      <c r="C29" s="274" t="s">
        <v>219</v>
      </c>
      <c r="D29" s="401" t="s">
        <v>267</v>
      </c>
      <c r="E29" s="405"/>
      <c r="F29" s="405"/>
      <c r="G29" s="403" t="e">
        <f>('第2表（2表）'!H7-'第2表（2表）'!H10)/('第2表（2表）'!H18-'第2表（2表）'!H20)*100</f>
        <v>#DIV/0!</v>
      </c>
      <c r="H29" s="403"/>
      <c r="I29" s="403" t="e">
        <f>('第2表（2表）'!I7-'第2表（2表）'!I10)/('第2表（2表）'!I18-'第2表（2表）'!I20)*100</f>
        <v>#DIV/0!</v>
      </c>
      <c r="J29" s="403"/>
      <c r="K29" s="405" t="e">
        <f>('第2表（2表）'!J7-'第2表（2表）'!J10)/('第2表（2表）'!J18-'第2表（2表）'!J20)*100</f>
        <v>#DIV/0!</v>
      </c>
      <c r="L29" s="405"/>
      <c r="M29" s="405">
        <f>('第2表（2表）'!K7-'第2表（2表）'!K10)/('第2表（2表）'!K18-'第2表（2表）'!K20)*100</f>
        <v>32.03856749311294</v>
      </c>
      <c r="N29" s="405"/>
      <c r="O29" s="405">
        <f>('第2表（2表）'!L7-'第2表（2表）'!L10)/('第2表（2表）'!L18-'第2表（2表）'!L20)*100</f>
        <v>0</v>
      </c>
      <c r="P29" s="405"/>
      <c r="Q29" s="405" t="e">
        <f>('第2表（2表）'!M7-'第2表（2表）'!M10)/('第2表（2表）'!M18-'第2表（2表）'!M20)*100</f>
        <v>#DIV/0!</v>
      </c>
      <c r="R29" s="405"/>
      <c r="S29" s="403">
        <f>('第2表（2表）'!N7-'第2表（2表）'!N10)/('第2表（2表）'!N18-'第2表（2表）'!N20)*100</f>
        <v>3112.1139033688632</v>
      </c>
      <c r="T29" s="403"/>
      <c r="U29" s="405">
        <f>('第2表（2表）'!O7-'第2表（2表）'!O10)/('第2表（2表）'!O18-'第2表（2表）'!O20)*100</f>
        <v>162.95516684272667</v>
      </c>
      <c r="V29" s="405"/>
      <c r="W29" s="405" t="e">
        <f>('第2表（2表）'!P7-'第2表（2表）'!P10)/('第2表（2表）'!P18-'第2表（2表）'!P20)*100</f>
        <v>#DIV/0!</v>
      </c>
      <c r="X29" s="405"/>
      <c r="Y29" s="405" t="e">
        <f>('第2表（2表）'!Q7-'第2表（2表）'!Q10)/('第2表（2表）'!Q18-'第2表（2表）'!Q20)*100</f>
        <v>#DIV/0!</v>
      </c>
      <c r="Z29" s="405"/>
      <c r="AA29" s="405">
        <f>('第2表（2表）'!R7-'第2表（2表）'!R10)/('第2表（2表）'!R18-'第2表（2表）'!R20)*100</f>
        <v>839.7665369649806</v>
      </c>
      <c r="AB29" s="405"/>
      <c r="AC29" s="405" t="e">
        <f>('第2表（2表）'!S7-'第2表（2表）'!S10)/('第2表（2表）'!S18-'第2表（2表）'!S20)*100</f>
        <v>#DIV/0!</v>
      </c>
      <c r="AD29" s="405"/>
      <c r="AE29" s="405" t="e">
        <f>('第2表（2表）'!T7-'第2表（2表）'!T10)/('第2表（2表）'!T18-'第2表（2表）'!T20)*100</f>
        <v>#DIV/0!</v>
      </c>
      <c r="AF29" s="405"/>
      <c r="AG29" s="405">
        <f>('第2表（2表）'!U7-'第2表（2表）'!U10)/('第2表（2表）'!U18-'第2表（2表）'!U20)*100</f>
        <v>101.02183931075936</v>
      </c>
      <c r="AH29" s="405"/>
      <c r="AI29" s="405">
        <f>('第2表（2表）'!V7-'第2表（2表）'!V10)/('第2表（2表）'!V18-'第2表（2表）'!V20)*100</f>
        <v>1540.4651534526854</v>
      </c>
      <c r="AJ29" s="405"/>
      <c r="AK29" s="405">
        <f>('第2表（2表）'!W7-'第2表（2表）'!W10)/('第2表（2表）'!W18-'第2表（2表）'!W20)*100</f>
        <v>325.86921850079744</v>
      </c>
      <c r="AL29" s="405"/>
      <c r="AM29" s="405">
        <f>('第2表（2表）'!X7-'第2表（2表）'!X10)/('第2表（2表）'!X18-'第2表（2表）'!X20)*100</f>
        <v>801.4558851690127</v>
      </c>
      <c r="AN29" s="405"/>
    </row>
    <row r="30" spans="1:40" ht="12" customHeight="1">
      <c r="A30" s="278"/>
      <c r="B30" s="271" t="s">
        <v>273</v>
      </c>
      <c r="C30" s="272" t="s">
        <v>220</v>
      </c>
      <c r="D30" s="402"/>
      <c r="E30" s="406"/>
      <c r="F30" s="406"/>
      <c r="G30" s="404"/>
      <c r="H30" s="404"/>
      <c r="I30" s="404"/>
      <c r="J30" s="404"/>
      <c r="K30" s="406"/>
      <c r="L30" s="406"/>
      <c r="M30" s="406"/>
      <c r="N30" s="406"/>
      <c r="O30" s="406"/>
      <c r="P30" s="406"/>
      <c r="Q30" s="406"/>
      <c r="R30" s="406"/>
      <c r="S30" s="404"/>
      <c r="T30" s="404"/>
      <c r="U30" s="406"/>
      <c r="V30" s="406"/>
      <c r="W30" s="406"/>
      <c r="X30" s="406"/>
      <c r="Y30" s="406"/>
      <c r="Z30" s="406"/>
      <c r="AA30" s="406"/>
      <c r="AB30" s="406"/>
      <c r="AC30" s="406"/>
      <c r="AD30" s="406"/>
      <c r="AE30" s="406"/>
      <c r="AF30" s="406"/>
      <c r="AG30" s="406"/>
      <c r="AH30" s="406"/>
      <c r="AI30" s="406"/>
      <c r="AJ30" s="406"/>
      <c r="AK30" s="406"/>
      <c r="AL30" s="406"/>
      <c r="AM30" s="406"/>
      <c r="AN30" s="406"/>
    </row>
    <row r="31" spans="1:40" ht="12" customHeight="1">
      <c r="A31" s="277" t="s">
        <v>221</v>
      </c>
      <c r="B31" s="273"/>
      <c r="C31" s="274" t="s">
        <v>222</v>
      </c>
      <c r="D31" s="401" t="s">
        <v>223</v>
      </c>
      <c r="E31" s="405">
        <f>'第2表（2表）'!G79/('第2表（2表）'!G7-'第2表（2表）'!G10)*100</f>
        <v>0</v>
      </c>
      <c r="F31" s="405"/>
      <c r="G31" s="403" t="e">
        <f>'第2表（2表）'!H79/('第2表（2表）'!H7-'第2表（2表）'!H10)*100</f>
        <v>#DIV/0!</v>
      </c>
      <c r="H31" s="403"/>
      <c r="I31" s="403">
        <f>'第2表（2表）'!I79/('第2表（2表）'!I7-'第2表（2表）'!I10)*100</f>
        <v>0</v>
      </c>
      <c r="J31" s="403"/>
      <c r="K31" s="405">
        <f>'第2表（2表）'!J79/('第2表（2表）'!J7-'第2表（2表）'!J10)*100</f>
        <v>0</v>
      </c>
      <c r="L31" s="405"/>
      <c r="M31" s="405">
        <f>'第2表（2表）'!K79/('第2表（2表）'!K7-'第2表（2表）'!K10)*100</f>
        <v>0</v>
      </c>
      <c r="N31" s="405"/>
      <c r="O31" s="405" t="e">
        <f>'第2表（2表）'!L79/('第2表（2表）'!L7-'第2表（2表）'!L10)*100</f>
        <v>#DIV/0!</v>
      </c>
      <c r="P31" s="405"/>
      <c r="Q31" s="405" t="e">
        <f>'第2表（2表）'!M79/('第2表（2表）'!M7-'第2表（2表）'!M10)*100</f>
        <v>#DIV/0!</v>
      </c>
      <c r="R31" s="405"/>
      <c r="S31" s="403">
        <f>'第2表（2表）'!N79/('第2表（2表）'!N7-'第2表（2表）'!N10)*100</f>
        <v>0</v>
      </c>
      <c r="T31" s="403"/>
      <c r="U31" s="405">
        <f>'第2表（2表）'!O79/('第2表（2表）'!O7-'第2表（2表）'!O10)*100</f>
        <v>0</v>
      </c>
      <c r="V31" s="405"/>
      <c r="W31" s="405">
        <f>'第2表（2表）'!P79/('第2表（2表）'!P7-'第2表（2表）'!P10)*100</f>
        <v>0</v>
      </c>
      <c r="X31" s="405"/>
      <c r="Y31" s="405">
        <f>'第2表（2表）'!Q79/('第2表（2表）'!Q7-'第2表（2表）'!Q10)*100</f>
        <v>0</v>
      </c>
      <c r="Z31" s="405"/>
      <c r="AA31" s="405">
        <f>'第2表（2表）'!R79/('第2表（2表）'!R7-'第2表（2表）'!R10)*100</f>
        <v>0</v>
      </c>
      <c r="AB31" s="405"/>
      <c r="AC31" s="405">
        <f>'第2表（2表）'!S79/('第2表（2表）'!S7-'第2表（2表）'!S10)*100</f>
        <v>0</v>
      </c>
      <c r="AD31" s="405"/>
      <c r="AE31" s="405" t="e">
        <f>'第2表（2表）'!T79/('第2表（2表）'!T7-'第2表（2表）'!T10)*100</f>
        <v>#DIV/0!</v>
      </c>
      <c r="AF31" s="405"/>
      <c r="AG31" s="405">
        <f>'第2表（2表）'!U79/('第2表（2表）'!U7-'第2表（2表）'!U10)*100</f>
        <v>0</v>
      </c>
      <c r="AH31" s="405"/>
      <c r="AI31" s="405">
        <f>'第2表（2表）'!V79/('第2表（2表）'!V7-'第2表（2表）'!V10)*100</f>
        <v>0</v>
      </c>
      <c r="AJ31" s="405"/>
      <c r="AK31" s="405">
        <f>'第2表（2表）'!W79/('第2表（2表）'!W7-'第2表（2表）'!W10)*100</f>
        <v>0</v>
      </c>
      <c r="AL31" s="405"/>
      <c r="AM31" s="405">
        <f>'第2表（2表）'!X79/('第2表（2表）'!X7-'第2表（2表）'!X10)*100</f>
        <v>0</v>
      </c>
      <c r="AN31" s="405"/>
    </row>
    <row r="32" spans="1:40" ht="12" customHeight="1">
      <c r="A32" s="279"/>
      <c r="B32" s="271" t="s">
        <v>274</v>
      </c>
      <c r="C32" s="272" t="s">
        <v>219</v>
      </c>
      <c r="D32" s="402"/>
      <c r="E32" s="406"/>
      <c r="F32" s="406"/>
      <c r="G32" s="404"/>
      <c r="H32" s="404"/>
      <c r="I32" s="404"/>
      <c r="J32" s="404"/>
      <c r="K32" s="406"/>
      <c r="L32" s="406"/>
      <c r="M32" s="406"/>
      <c r="N32" s="406"/>
      <c r="O32" s="406"/>
      <c r="P32" s="406"/>
      <c r="Q32" s="406"/>
      <c r="R32" s="406"/>
      <c r="S32" s="404"/>
      <c r="T32" s="404"/>
      <c r="U32" s="406"/>
      <c r="V32" s="406"/>
      <c r="W32" s="406"/>
      <c r="X32" s="406"/>
      <c r="Y32" s="406"/>
      <c r="Z32" s="406"/>
      <c r="AA32" s="406"/>
      <c r="AB32" s="406"/>
      <c r="AC32" s="406"/>
      <c r="AD32" s="406"/>
      <c r="AE32" s="406"/>
      <c r="AF32" s="406"/>
      <c r="AG32" s="406"/>
      <c r="AH32" s="406"/>
      <c r="AI32" s="406"/>
      <c r="AJ32" s="406"/>
      <c r="AK32" s="406"/>
      <c r="AL32" s="406"/>
      <c r="AM32" s="406"/>
      <c r="AN32" s="406"/>
    </row>
    <row r="33" spans="1:40" ht="12" customHeight="1">
      <c r="A33" s="277" t="s">
        <v>225</v>
      </c>
      <c r="B33" s="275"/>
      <c r="C33" s="274" t="s">
        <v>224</v>
      </c>
      <c r="D33" s="401" t="s">
        <v>266</v>
      </c>
      <c r="E33" s="405">
        <f>'第2表（2表）'!G19/'第2表（2表）'!G7*100</f>
        <v>0</v>
      </c>
      <c r="F33" s="405"/>
      <c r="G33" s="403" t="e">
        <f>'第2表（2表）'!H19/'第2表（2表）'!H7*100</f>
        <v>#DIV/0!</v>
      </c>
      <c r="H33" s="403"/>
      <c r="I33" s="403">
        <f>'第2表（2表）'!I19/'第2表（2表）'!I7*100</f>
        <v>0</v>
      </c>
      <c r="J33" s="403"/>
      <c r="K33" s="405">
        <f>'第2表（2表）'!J19/'第2表（2表）'!J7*100</f>
        <v>0</v>
      </c>
      <c r="L33" s="405"/>
      <c r="M33" s="405">
        <f>'第2表（2表）'!K19/'第2表（2表）'!K7*100</f>
        <v>220.14903983949554</v>
      </c>
      <c r="N33" s="405"/>
      <c r="O33" s="405" t="e">
        <f>'第2表（2表）'!L19/'第2表（2表）'!L7*100</f>
        <v>#DIV/0!</v>
      </c>
      <c r="P33" s="405"/>
      <c r="Q33" s="405" t="e">
        <f>'第2表（2表）'!M19/'第2表（2表）'!M7*100</f>
        <v>#DIV/0!</v>
      </c>
      <c r="R33" s="405"/>
      <c r="S33" s="403">
        <f>'第2表（2表）'!N19/'第2表（2表）'!N7*100</f>
        <v>2.724</v>
      </c>
      <c r="T33" s="403"/>
      <c r="U33" s="405">
        <f>'第2表（2表）'!O19/'第2表（2表）'!O7*100</f>
        <v>31.953097070950214</v>
      </c>
      <c r="V33" s="405"/>
      <c r="W33" s="405">
        <f>'第2表（2表）'!P19/'第2表（2表）'!P7*100</f>
        <v>0</v>
      </c>
      <c r="X33" s="405"/>
      <c r="Y33" s="405">
        <f>'第2表（2表）'!Q19/'第2表（2表）'!Q7*100</f>
        <v>0</v>
      </c>
      <c r="Z33" s="405"/>
      <c r="AA33" s="405">
        <f>'第2表（2表）'!R19/'第2表（2表）'!R7*100</f>
        <v>0</v>
      </c>
      <c r="AB33" s="405"/>
      <c r="AC33" s="405">
        <f>'第2表（2表）'!S19/'第2表（2表）'!S7*100</f>
        <v>0</v>
      </c>
      <c r="AD33" s="405"/>
      <c r="AE33" s="405" t="e">
        <f>'第2表（2表）'!T19/'第2表（2表）'!T7*100</f>
        <v>#DIV/0!</v>
      </c>
      <c r="AF33" s="405"/>
      <c r="AG33" s="405">
        <f>'第2表（2表）'!U19/'第2表（2表）'!U7*100</f>
        <v>81.21997443695183</v>
      </c>
      <c r="AH33" s="405"/>
      <c r="AI33" s="405">
        <f>'第2表（2表）'!V19/'第2表（2表）'!V7*100</f>
        <v>6.491545737069569</v>
      </c>
      <c r="AJ33" s="405"/>
      <c r="AK33" s="405">
        <f>'第2表（2表）'!W19/'第2表（2表）'!W7*100</f>
        <v>0</v>
      </c>
      <c r="AL33" s="405"/>
      <c r="AM33" s="405">
        <f>'第2表（2表）'!X19/'第2表（2表）'!X7*100</f>
        <v>7.5860674136128905</v>
      </c>
      <c r="AN33" s="405"/>
    </row>
    <row r="34" spans="1:40" ht="12" customHeight="1">
      <c r="A34" s="278" t="s">
        <v>268</v>
      </c>
      <c r="B34" s="280"/>
      <c r="C34" s="272" t="s">
        <v>226</v>
      </c>
      <c r="D34" s="402"/>
      <c r="E34" s="406"/>
      <c r="F34" s="406"/>
      <c r="G34" s="404"/>
      <c r="H34" s="404"/>
      <c r="I34" s="404"/>
      <c r="J34" s="404"/>
      <c r="K34" s="406"/>
      <c r="L34" s="406"/>
      <c r="M34" s="406"/>
      <c r="N34" s="406"/>
      <c r="O34" s="406"/>
      <c r="P34" s="406"/>
      <c r="Q34" s="406"/>
      <c r="R34" s="406"/>
      <c r="S34" s="404"/>
      <c r="T34" s="404"/>
      <c r="U34" s="406"/>
      <c r="V34" s="406"/>
      <c r="W34" s="406"/>
      <c r="X34" s="406"/>
      <c r="Y34" s="406"/>
      <c r="Z34" s="406"/>
      <c r="AA34" s="406"/>
      <c r="AB34" s="406"/>
      <c r="AC34" s="406"/>
      <c r="AD34" s="406"/>
      <c r="AE34" s="406"/>
      <c r="AF34" s="406"/>
      <c r="AG34" s="406"/>
      <c r="AH34" s="406"/>
      <c r="AI34" s="406"/>
      <c r="AJ34" s="406"/>
      <c r="AK34" s="406"/>
      <c r="AL34" s="406"/>
      <c r="AM34" s="406"/>
      <c r="AN34" s="406"/>
    </row>
  </sheetData>
  <mergeCells count="130">
    <mergeCell ref="I29:J30"/>
    <mergeCell ref="I31:J32"/>
    <mergeCell ref="I33:J34"/>
    <mergeCell ref="Q31:R32"/>
    <mergeCell ref="O33:P34"/>
    <mergeCell ref="K29:L30"/>
    <mergeCell ref="M29:N30"/>
    <mergeCell ref="K33:L34"/>
    <mergeCell ref="S31:T32"/>
    <mergeCell ref="K31:L32"/>
    <mergeCell ref="M31:N32"/>
    <mergeCell ref="S33:T34"/>
    <mergeCell ref="G2:H2"/>
    <mergeCell ref="G3:H3"/>
    <mergeCell ref="I2:J2"/>
    <mergeCell ref="G25:H26"/>
    <mergeCell ref="S2:T2"/>
    <mergeCell ref="S3:T3"/>
    <mergeCell ref="I25:J26"/>
    <mergeCell ref="I27:J28"/>
    <mergeCell ref="S25:T26"/>
    <mergeCell ref="S27:T28"/>
    <mergeCell ref="I3:J3"/>
    <mergeCell ref="K25:L26"/>
    <mergeCell ref="K27:L28"/>
    <mergeCell ref="M27:N28"/>
    <mergeCell ref="AM33:AN34"/>
    <mergeCell ref="AI33:AJ34"/>
    <mergeCell ref="AK25:AL26"/>
    <mergeCell ref="AM25:AN26"/>
    <mergeCell ref="AK27:AL28"/>
    <mergeCell ref="AM27:AN28"/>
    <mergeCell ref="AK29:AL30"/>
    <mergeCell ref="AM29:AN30"/>
    <mergeCell ref="AK31:AL32"/>
    <mergeCell ref="AM31:AN32"/>
    <mergeCell ref="AK33:AL34"/>
    <mergeCell ref="AE33:AF34"/>
    <mergeCell ref="AG25:AH26"/>
    <mergeCell ref="AI25:AJ26"/>
    <mergeCell ref="AG27:AH28"/>
    <mergeCell ref="AI27:AJ28"/>
    <mergeCell ref="AG29:AH30"/>
    <mergeCell ref="AI29:AJ30"/>
    <mergeCell ref="AG31:AH32"/>
    <mergeCell ref="AI31:AJ32"/>
    <mergeCell ref="AG33:AH34"/>
    <mergeCell ref="AA33:AB34"/>
    <mergeCell ref="AC25:AD26"/>
    <mergeCell ref="AE25:AF26"/>
    <mergeCell ref="AC27:AD28"/>
    <mergeCell ref="AE27:AF28"/>
    <mergeCell ref="AC29:AD30"/>
    <mergeCell ref="AE29:AF30"/>
    <mergeCell ref="AC31:AD32"/>
    <mergeCell ref="AE31:AF32"/>
    <mergeCell ref="AC33:AD34"/>
    <mergeCell ref="W33:X34"/>
    <mergeCell ref="Y25:Z26"/>
    <mergeCell ref="AA25:AB26"/>
    <mergeCell ref="Y27:Z28"/>
    <mergeCell ref="AA27:AB28"/>
    <mergeCell ref="Y29:Z30"/>
    <mergeCell ref="AA29:AB30"/>
    <mergeCell ref="Y31:Z32"/>
    <mergeCell ref="AA31:AB32"/>
    <mergeCell ref="Y33:Z34"/>
    <mergeCell ref="Q33:R34"/>
    <mergeCell ref="U25:V26"/>
    <mergeCell ref="W25:X26"/>
    <mergeCell ref="U27:V28"/>
    <mergeCell ref="W27:X28"/>
    <mergeCell ref="U29:V30"/>
    <mergeCell ref="W29:X30"/>
    <mergeCell ref="U31:V32"/>
    <mergeCell ref="W31:X32"/>
    <mergeCell ref="U33:V34"/>
    <mergeCell ref="M33:N34"/>
    <mergeCell ref="O25:P26"/>
    <mergeCell ref="Q25:R26"/>
    <mergeCell ref="O27:P28"/>
    <mergeCell ref="Q27:R28"/>
    <mergeCell ref="O29:P30"/>
    <mergeCell ref="Q29:R30"/>
    <mergeCell ref="O31:P32"/>
    <mergeCell ref="M25:N26"/>
    <mergeCell ref="D33:D34"/>
    <mergeCell ref="E33:F34"/>
    <mergeCell ref="G33:H34"/>
    <mergeCell ref="E25:F26"/>
    <mergeCell ref="E27:F28"/>
    <mergeCell ref="E29:F30"/>
    <mergeCell ref="E31:F32"/>
    <mergeCell ref="D25:D26"/>
    <mergeCell ref="D27:D28"/>
    <mergeCell ref="D29:D30"/>
    <mergeCell ref="D31:D32"/>
    <mergeCell ref="AK3:AL3"/>
    <mergeCell ref="Y3:Z3"/>
    <mergeCell ref="AA3:AB3"/>
    <mergeCell ref="AC3:AD3"/>
    <mergeCell ref="AE3:AF3"/>
    <mergeCell ref="G27:H28"/>
    <mergeCell ref="G29:H30"/>
    <mergeCell ref="G31:H32"/>
    <mergeCell ref="S29:T30"/>
    <mergeCell ref="AI2:AJ2"/>
    <mergeCell ref="AK2:AL2"/>
    <mergeCell ref="K3:L3"/>
    <mergeCell ref="M3:N3"/>
    <mergeCell ref="O3:P3"/>
    <mergeCell ref="Q3:R3"/>
    <mergeCell ref="U3:V3"/>
    <mergeCell ref="W3:X3"/>
    <mergeCell ref="AG3:AH3"/>
    <mergeCell ref="AI3:AJ3"/>
    <mergeCell ref="AA2:AB2"/>
    <mergeCell ref="AC2:AD2"/>
    <mergeCell ref="AE2:AF2"/>
    <mergeCell ref="AG2:AH2"/>
    <mergeCell ref="AM2:AN3"/>
    <mergeCell ref="E2:F2"/>
    <mergeCell ref="E3:F3"/>
    <mergeCell ref="K2:L2"/>
    <mergeCell ref="M2:N2"/>
    <mergeCell ref="O2:P2"/>
    <mergeCell ref="Q2:R2"/>
    <mergeCell ref="U2:V2"/>
    <mergeCell ref="W2:X2"/>
    <mergeCell ref="Y2:Z2"/>
  </mergeCells>
  <conditionalFormatting sqref="K25 M25 O25 W33 Q25 U25 W25 Y25 AA25 AC25 AE25 AG25 AI25 AK25 AM25 AO1:IV65536 K33 M33 O33 Q33 U33 AM31 Y33 AA33 AC33 AE33 AG33 AI33 AK33 AM33 K29 M29 O29 Q29 U29 W29 Y29 AA29 AC29 AE29 AG29 AI29 AK29 AM29 K27 M27 O27 Q27 U27 W27 Y27 AA27 AC27 AE27 AG27 AI27 AK27 AM27 K31 M31 O31 Q31 U31 W31 Y31 AA31 AC31 AE31 AG31 AI31 AK31 S25 S33 S29 S27 S31 E33 A35:AN65536 E1:AN1 C29:C34 A1:D24 E25 E29 E27 E31 I25 I33 I29 I27 I31 G25 G33 G29 G27 G31 E4:AN24">
    <cfRule type="cellIs" priority="1" dxfId="0" operator="equal" stopIfTrue="1">
      <formula>0</formula>
    </cfRule>
  </conditionalFormatting>
  <printOptions/>
  <pageMargins left="0.75" right="0.75" top="0.68" bottom="0.48" header="0.78" footer="0.512"/>
  <pageSetup errors="blank" horizontalDpi="600" verticalDpi="600" orientation="landscape" pageOrder="overThenDown" paperSize="9" scale="38" r:id="rId2"/>
  <colBreaks count="1" manualBreakCount="1">
    <brk id="26" max="3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IBARAKI.PRF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T.YOKOYAMA</dc:creator>
  <cp:keywords/>
  <dc:description/>
  <cp:lastModifiedBy>茨城県</cp:lastModifiedBy>
  <cp:lastPrinted>2010-03-18T02:25:56Z</cp:lastPrinted>
  <dcterms:created xsi:type="dcterms:W3CDTF">1999-07-27T06:18:02Z</dcterms:created>
  <dcterms:modified xsi:type="dcterms:W3CDTF">2010-03-18T02:56:42Z</dcterms:modified>
  <cp:category/>
  <cp:version/>
  <cp:contentType/>
  <cp:contentStatus/>
</cp:coreProperties>
</file>