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185" windowHeight="7935" tabRatio="834" activeTab="0"/>
  </bookViews>
  <sheets>
    <sheet name="3都市公園等" sheetId="1" r:id="rId1"/>
  </sheets>
  <definedNames>
    <definedName name="_xlnm.Print_Area" localSheetId="0">'3都市公園等'!$A$1:$S$57</definedName>
    <definedName name="_xlnm.Print_Titles" localSheetId="0">'3都市公園等'!$A:$C,'3都市公園等'!$1:$10</definedName>
  </definedNames>
  <calcPr fullCalcOnLoad="1"/>
</workbook>
</file>

<file path=xl/sharedStrings.xml><?xml version="1.0" encoding="utf-8"?>
<sst xmlns="http://schemas.openxmlformats.org/spreadsheetml/2006/main" count="111" uniqueCount="83">
  <si>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</si>
  <si>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</si>
  <si>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</si>
  <si>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</si>
  <si>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</si>
  <si>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</si>
  <si>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</si>
  <si>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</si>
  <si>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</si>
  <si>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</si>
  <si>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</si>
  <si>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</si>
  <si>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</si>
  <si>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</si>
  <si>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</si>
  <si>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</si>
  <si>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</si>
  <si>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</si>
  <si>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</si>
  <si>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</si>
  <si>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</si>
  <si>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</si>
  <si>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</si>
  <si>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</si>
  <si>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</si>
  <si>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</si>
  <si>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</si>
  <si>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</si>
  <si>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</si>
  <si>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</si>
  <si>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</si>
  <si>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03-01-38</t>
  </si>
  <si>
    <t>03-01-42</t>
  </si>
  <si>
    <t>03-01-43</t>
  </si>
  <si>
    <t>03-01-45</t>
  </si>
  <si>
    <t>03-01-49</t>
  </si>
  <si>
    <t>03-01-50</t>
  </si>
  <si>
    <t>03-01-53</t>
  </si>
  <si>
    <t>03-01-54</t>
  </si>
  <si>
    <t>03-01-55</t>
  </si>
  <si>
    <t>03-01-56</t>
  </si>
  <si>
    <t>行政番号</t>
  </si>
  <si>
    <t>市町村名</t>
  </si>
  <si>
    <t>区　分</t>
  </si>
  <si>
    <t>【市　計】</t>
  </si>
  <si>
    <t>【町村計】</t>
  </si>
  <si>
    <t>【合　計】</t>
  </si>
  <si>
    <t>市町村立以外</t>
  </si>
  <si>
    <t>都市公園等（都市計画区域内）</t>
  </si>
  <si>
    <t>その他の公園（都市計画区域外）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</si>
  <si>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</si>
  <si>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</si>
  <si>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</si>
  <si>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</si>
  <si>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</si>
  <si>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</si>
  <si>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</si>
  <si>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</si>
  <si>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</si>
  <si>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</si>
  <si>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</si>
  <si>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</si>
  <si>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</si>
  <si>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</si>
  <si>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</si>
  <si>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うち都市公園</t>
  </si>
  <si>
    <t>うち都市公園</t>
  </si>
  <si>
    <t>03-01-39</t>
  </si>
  <si>
    <t>03-01-44</t>
  </si>
  <si>
    <t>表-行-列</t>
  </si>
  <si>
    <t>うち都市公園</t>
  </si>
  <si>
    <t>市町村立</t>
  </si>
  <si>
    <t>面　積
（㎡）</t>
  </si>
  <si>
    <t>A</t>
  </si>
  <si>
    <t>D+J</t>
  </si>
  <si>
    <t>市町村立
公園面積計
（㎡）</t>
  </si>
  <si>
    <t>公園面積合計
（㎡）</t>
  </si>
  <si>
    <t>01-01-10</t>
  </si>
  <si>
    <t>D+G+J+M</t>
  </si>
  <si>
    <t>住基人口
1人あたり
公園面積
（㎡）</t>
  </si>
  <si>
    <t>(D+G+J+M)/A</t>
  </si>
  <si>
    <t>3　都市公園等（平成31年3月31日現在）</t>
  </si>
  <si>
    <t>住民基本台帳
登載人口
（人）
H31.1.1現在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</si>
</sst>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8" fontId="6" fillId="33" borderId="21" xfId="49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8" fontId="6" fillId="33" borderId="27" xfId="49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 wrapText="1"/>
    </xf>
    <xf numFmtId="177" fontId="6" fillId="33" borderId="20" xfId="49" applyNumberFormat="1" applyFont="1" applyFill="1" applyBorder="1" applyAlignment="1">
      <alignment vertical="center"/>
    </xf>
    <xf numFmtId="177" fontId="6" fillId="33" borderId="21" xfId="49" applyNumberFormat="1" applyFont="1" applyFill="1" applyBorder="1" applyAlignment="1">
      <alignment vertical="center"/>
    </xf>
    <xf numFmtId="177" fontId="6" fillId="33" borderId="27" xfId="49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177" fontId="6" fillId="0" borderId="21" xfId="49" applyNumberFormat="1" applyFont="1" applyFill="1" applyBorder="1" applyAlignment="1">
      <alignment vertical="center"/>
    </xf>
    <xf numFmtId="177" fontId="6" fillId="0" borderId="24" xfId="49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1125855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5" customWidth="1"/>
    <col min="2" max="3" width="9.33203125" style="5" customWidth="1"/>
    <col min="4" max="19" width="13.33203125" style="5" customWidth="1"/>
    <col min="20" max="24" width="13" style="5" customWidth="1"/>
    <col min="25" max="16384" width="9.33203125" style="5" customWidth="1"/>
  </cols>
  <sheetData>
    <row r="2" spans="1:5" s="2" customFormat="1" ht="13.5">
      <c r="A2" s="1" t="s">
        <v>81</v>
      </c>
      <c r="B2" s="1"/>
      <c r="C2" s="1"/>
      <c r="D2" s="1"/>
      <c r="E2" s="1"/>
    </row>
    <row r="3" spans="1:5" s="2" customFormat="1" ht="13.5">
      <c r="A3" s="3"/>
      <c r="B3" s="3"/>
      <c r="C3" s="3"/>
      <c r="D3" s="5"/>
      <c r="E3" s="3"/>
    </row>
    <row r="4" spans="1:19" ht="11.25" customHeight="1">
      <c r="A4" s="40" t="s">
        <v>41</v>
      </c>
      <c r="B4" s="46"/>
      <c r="C4" s="42" t="s">
        <v>43</v>
      </c>
      <c r="D4" s="63" t="s">
        <v>82</v>
      </c>
      <c r="E4" s="44" t="s">
        <v>48</v>
      </c>
      <c r="F4" s="45"/>
      <c r="G4" s="45"/>
      <c r="H4" s="45"/>
      <c r="I4" s="45"/>
      <c r="J4" s="51"/>
      <c r="K4" s="48" t="s">
        <v>49</v>
      </c>
      <c r="L4" s="49"/>
      <c r="M4" s="49"/>
      <c r="N4" s="49"/>
      <c r="O4" s="49"/>
      <c r="P4" s="50"/>
      <c r="Q4" s="63" t="s">
        <v>75</v>
      </c>
      <c r="R4" s="63" t="s">
        <v>76</v>
      </c>
      <c r="S4" s="63" t="s">
        <v>79</v>
      </c>
    </row>
    <row r="5" spans="1:19" ht="11.25">
      <c r="A5" s="41"/>
      <c r="B5" s="47"/>
      <c r="C5" s="43"/>
      <c r="D5" s="64"/>
      <c r="E5" s="44" t="s">
        <v>71</v>
      </c>
      <c r="F5" s="45"/>
      <c r="G5" s="45"/>
      <c r="H5" s="45"/>
      <c r="I5" s="54" t="s">
        <v>47</v>
      </c>
      <c r="J5" s="55"/>
      <c r="K5" s="44" t="s">
        <v>71</v>
      </c>
      <c r="L5" s="45"/>
      <c r="M5" s="45"/>
      <c r="N5" s="45"/>
      <c r="O5" s="54" t="s">
        <v>47</v>
      </c>
      <c r="P5" s="55"/>
      <c r="Q5" s="62"/>
      <c r="R5" s="64"/>
      <c r="S5" s="64"/>
    </row>
    <row r="6" spans="1:19" ht="11.25" customHeight="1">
      <c r="A6" s="41"/>
      <c r="B6" s="47"/>
      <c r="C6" s="7"/>
      <c r="D6" s="64"/>
      <c r="E6" s="59" t="s">
        <v>64</v>
      </c>
      <c r="F6" s="4"/>
      <c r="G6" s="57" t="s">
        <v>72</v>
      </c>
      <c r="H6" s="8"/>
      <c r="I6" s="61" t="s">
        <v>64</v>
      </c>
      <c r="J6" s="63" t="s">
        <v>72</v>
      </c>
      <c r="K6" s="59" t="s">
        <v>64</v>
      </c>
      <c r="L6" s="4"/>
      <c r="M6" s="57" t="s">
        <v>72</v>
      </c>
      <c r="N6" s="8"/>
      <c r="O6" s="61" t="s">
        <v>64</v>
      </c>
      <c r="P6" s="63" t="s">
        <v>72</v>
      </c>
      <c r="Q6" s="62"/>
      <c r="R6" s="64"/>
      <c r="S6" s="64"/>
    </row>
    <row r="7" spans="1:19" ht="11.25">
      <c r="A7" s="41"/>
      <c r="B7" s="56" t="s">
        <v>42</v>
      </c>
      <c r="C7" s="52"/>
      <c r="D7" s="64"/>
      <c r="E7" s="60"/>
      <c r="F7" s="61" t="s">
        <v>65</v>
      </c>
      <c r="G7" s="58"/>
      <c r="H7" s="61" t="s">
        <v>70</v>
      </c>
      <c r="I7" s="62"/>
      <c r="J7" s="64"/>
      <c r="K7" s="60"/>
      <c r="L7" s="61" t="s">
        <v>65</v>
      </c>
      <c r="M7" s="58"/>
      <c r="N7" s="61" t="s">
        <v>66</v>
      </c>
      <c r="O7" s="62"/>
      <c r="P7" s="64"/>
      <c r="Q7" s="62"/>
      <c r="R7" s="64"/>
      <c r="S7" s="64"/>
    </row>
    <row r="8" spans="1:19" ht="11.25">
      <c r="A8" s="41"/>
      <c r="B8" s="56"/>
      <c r="C8" s="52"/>
      <c r="D8" s="64"/>
      <c r="E8" s="60"/>
      <c r="F8" s="62"/>
      <c r="G8" s="58"/>
      <c r="H8" s="62"/>
      <c r="I8" s="62"/>
      <c r="J8" s="64"/>
      <c r="K8" s="60"/>
      <c r="L8" s="62"/>
      <c r="M8" s="58"/>
      <c r="N8" s="62"/>
      <c r="O8" s="62"/>
      <c r="P8" s="64"/>
      <c r="Q8" s="62"/>
      <c r="R8" s="64"/>
      <c r="S8" s="64"/>
    </row>
    <row r="9" spans="1:19" ht="11.25">
      <c r="A9" s="41"/>
      <c r="B9" s="56"/>
      <c r="C9" s="53"/>
      <c r="D9" s="30" t="s">
        <v>73</v>
      </c>
      <c r="E9" s="30" t="str">
        <f>CHAR(CODE(D9)+1)</f>
        <v>B</v>
      </c>
      <c r="F9" s="30" t="str">
        <f aca="true" t="shared" si="0" ref="F9:P9">CHAR(CODE(E9)+1)</f>
        <v>C</v>
      </c>
      <c r="G9" s="30" t="str">
        <f t="shared" si="0"/>
        <v>D</v>
      </c>
      <c r="H9" s="30" t="str">
        <f t="shared" si="0"/>
        <v>E</v>
      </c>
      <c r="I9" s="30" t="str">
        <f t="shared" si="0"/>
        <v>F</v>
      </c>
      <c r="J9" s="30" t="str">
        <f t="shared" si="0"/>
        <v>G</v>
      </c>
      <c r="K9" s="30" t="str">
        <f t="shared" si="0"/>
        <v>H</v>
      </c>
      <c r="L9" s="30" t="str">
        <f t="shared" si="0"/>
        <v>I</v>
      </c>
      <c r="M9" s="30" t="str">
        <f t="shared" si="0"/>
        <v>J</v>
      </c>
      <c r="N9" s="30" t="str">
        <f t="shared" si="0"/>
        <v>K</v>
      </c>
      <c r="O9" s="30" t="str">
        <f t="shared" si="0"/>
        <v>L</v>
      </c>
      <c r="P9" s="30" t="str">
        <f t="shared" si="0"/>
        <v>M</v>
      </c>
      <c r="Q9" s="30" t="s">
        <v>74</v>
      </c>
      <c r="R9" s="33" t="s">
        <v>78</v>
      </c>
      <c r="S9" s="33" t="s">
        <v>80</v>
      </c>
    </row>
    <row r="10" spans="1:61" s="11" customFormat="1" ht="11.25">
      <c r="A10" s="41"/>
      <c r="B10" s="6"/>
      <c r="C10" s="9" t="s">
        <v>69</v>
      </c>
      <c r="D10" s="32" t="s">
        <v>77</v>
      </c>
      <c r="E10" s="10" t="s">
        <v>32</v>
      </c>
      <c r="F10" s="10" t="s">
        <v>31</v>
      </c>
      <c r="G10" s="10" t="s">
        <v>33</v>
      </c>
      <c r="H10" s="10" t="s">
        <v>67</v>
      </c>
      <c r="I10" s="10" t="s">
        <v>68</v>
      </c>
      <c r="J10" s="10" t="s">
        <v>34</v>
      </c>
      <c r="K10" s="10" t="s">
        <v>37</v>
      </c>
      <c r="L10" s="10" t="s">
        <v>35</v>
      </c>
      <c r="M10" s="10" t="s">
        <v>38</v>
      </c>
      <c r="N10" s="10" t="s">
        <v>36</v>
      </c>
      <c r="O10" s="10" t="s">
        <v>39</v>
      </c>
      <c r="P10" s="10" t="s">
        <v>40</v>
      </c>
      <c r="Q10" s="31"/>
      <c r="R10" s="31"/>
      <c r="S10" s="31"/>
      <c r="T10" s="11" t="s">
        <v>30</v>
      </c>
      <c r="U10" s="11" t="s">
        <v>30</v>
      </c>
      <c r="V10" s="11" t="s">
        <v>30</v>
      </c>
      <c r="W10" s="11" t="s">
        <v>30</v>
      </c>
      <c r="X10" s="11" t="s">
        <v>30</v>
      </c>
      <c r="Y10" s="11" t="s">
        <v>30</v>
      </c>
      <c r="Z10" s="11" t="s">
        <v>30</v>
      </c>
      <c r="AA10" s="11" t="s">
        <v>30</v>
      </c>
      <c r="AB10" s="11" t="s">
        <v>30</v>
      </c>
      <c r="AC10" s="11" t="s">
        <v>30</v>
      </c>
      <c r="AD10" s="11" t="s">
        <v>30</v>
      </c>
      <c r="AE10" s="11" t="s">
        <v>30</v>
      </c>
      <c r="AF10" s="11" t="s">
        <v>30</v>
      </c>
      <c r="AG10" s="11" t="s">
        <v>30</v>
      </c>
      <c r="AH10" s="11" t="s">
        <v>30</v>
      </c>
      <c r="AI10" s="11" t="s">
        <v>30</v>
      </c>
      <c r="AJ10" s="11" t="s">
        <v>30</v>
      </c>
      <c r="AK10" s="11" t="s">
        <v>30</v>
      </c>
      <c r="AL10" s="11" t="s">
        <v>30</v>
      </c>
      <c r="AM10" s="11" t="s">
        <v>30</v>
      </c>
      <c r="AN10" s="11">
        <f aca="true" t="shared" si="1" ref="AN10:BI10">IF(AN1&gt;0,TEXT(AN1,"00")&amp;"-"&amp;TEXT(AN2,"00")&amp;"-"&amp;TEXT(AN3,"00"),"")</f>
      </c>
      <c r="AO10" s="11">
        <f t="shared" si="1"/>
      </c>
      <c r="AP10" s="11">
        <f t="shared" si="1"/>
      </c>
      <c r="AQ10" s="11">
        <f t="shared" si="1"/>
      </c>
      <c r="AR10" s="11">
        <f t="shared" si="1"/>
      </c>
      <c r="AS10" s="11">
        <f t="shared" si="1"/>
      </c>
      <c r="AT10" s="11">
        <f t="shared" si="1"/>
      </c>
      <c r="AU10" s="11">
        <f t="shared" si="1"/>
      </c>
      <c r="AV10" s="11">
        <f t="shared" si="1"/>
      </c>
      <c r="AW10" s="11">
        <f t="shared" si="1"/>
      </c>
      <c r="AX10" s="11">
        <f t="shared" si="1"/>
      </c>
      <c r="AY10" s="11">
        <f t="shared" si="1"/>
      </c>
      <c r="AZ10" s="11">
        <f t="shared" si="1"/>
      </c>
      <c r="BA10" s="11">
        <f t="shared" si="1"/>
      </c>
      <c r="BB10" s="11">
        <f t="shared" si="1"/>
      </c>
      <c r="BC10" s="11">
        <f t="shared" si="1"/>
      </c>
      <c r="BD10" s="11">
        <f t="shared" si="1"/>
      </c>
      <c r="BE10" s="11">
        <f t="shared" si="1"/>
      </c>
      <c r="BF10" s="11">
        <f t="shared" si="1"/>
      </c>
      <c r="BG10" s="11">
        <f t="shared" si="1"/>
      </c>
      <c r="BH10" s="11">
        <f t="shared" si="1"/>
      </c>
      <c r="BI10" s="11">
        <f t="shared" si="1"/>
      </c>
    </row>
    <row r="11" spans="1:19" ht="11.25">
      <c r="A11" s="12">
        <v>1</v>
      </c>
      <c r="B11" s="13" t="s">
        <v>0</v>
      </c>
      <c r="C11" s="14"/>
      <c r="D11" s="15">
        <v>272485</v>
      </c>
      <c r="E11" s="15">
        <v>441</v>
      </c>
      <c r="F11" s="15">
        <v>137</v>
      </c>
      <c r="G11" s="15">
        <v>4367477</v>
      </c>
      <c r="H11" s="15">
        <v>2131400</v>
      </c>
      <c r="I11" s="15">
        <v>7</v>
      </c>
      <c r="J11" s="15">
        <v>953500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f>G11+M11</f>
        <v>4367477</v>
      </c>
      <c r="R11" s="15">
        <f>G11+J11+M11+P11</f>
        <v>5320977</v>
      </c>
      <c r="S11" s="34">
        <f>ROUND(R11/D11,1)</f>
        <v>19.5</v>
      </c>
    </row>
    <row r="12" spans="1:19" ht="11.25">
      <c r="A12" s="16">
        <v>2</v>
      </c>
      <c r="B12" s="17" t="s">
        <v>1</v>
      </c>
      <c r="C12" s="18"/>
      <c r="D12" s="19">
        <v>180304</v>
      </c>
      <c r="E12" s="19">
        <v>244</v>
      </c>
      <c r="F12" s="19">
        <v>242</v>
      </c>
      <c r="G12" s="19">
        <v>1469469</v>
      </c>
      <c r="H12" s="19">
        <v>1421389</v>
      </c>
      <c r="I12" s="19">
        <v>0</v>
      </c>
      <c r="J12" s="19">
        <v>0</v>
      </c>
      <c r="K12" s="19">
        <v>13</v>
      </c>
      <c r="L12" s="19">
        <v>13</v>
      </c>
      <c r="M12" s="19">
        <v>14436</v>
      </c>
      <c r="N12" s="19">
        <v>14436</v>
      </c>
      <c r="O12" s="19">
        <v>0</v>
      </c>
      <c r="P12" s="19">
        <v>0</v>
      </c>
      <c r="Q12" s="19">
        <f aca="true" t="shared" si="2" ref="Q12:Q54">G12+M12</f>
        <v>1483905</v>
      </c>
      <c r="R12" s="19">
        <f aca="true" t="shared" si="3" ref="R12:R54">G12+J12+M12+P12</f>
        <v>1483905</v>
      </c>
      <c r="S12" s="35">
        <f aca="true" t="shared" si="4" ref="S12:S57">ROUND(R12/D12,1)</f>
        <v>8.2</v>
      </c>
    </row>
    <row r="13" spans="1:19" ht="11.25">
      <c r="A13" s="16">
        <v>3</v>
      </c>
      <c r="B13" s="17" t="s">
        <v>2</v>
      </c>
      <c r="C13" s="18"/>
      <c r="D13" s="19">
        <v>142862</v>
      </c>
      <c r="E13" s="19">
        <v>221</v>
      </c>
      <c r="F13" s="19">
        <v>51</v>
      </c>
      <c r="G13" s="19">
        <v>897734</v>
      </c>
      <c r="H13" s="19">
        <v>754800</v>
      </c>
      <c r="I13" s="19">
        <v>1</v>
      </c>
      <c r="J13" s="19">
        <v>103000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2"/>
        <v>897734</v>
      </c>
      <c r="R13" s="19">
        <f t="shared" si="3"/>
        <v>1000734</v>
      </c>
      <c r="S13" s="35">
        <f t="shared" si="4"/>
        <v>7</v>
      </c>
    </row>
    <row r="14" spans="1:19" ht="11.25">
      <c r="A14" s="16">
        <v>4</v>
      </c>
      <c r="B14" s="17" t="s">
        <v>3</v>
      </c>
      <c r="C14" s="18"/>
      <c r="D14" s="19">
        <v>143693</v>
      </c>
      <c r="E14" s="19">
        <v>59</v>
      </c>
      <c r="F14" s="19">
        <v>39</v>
      </c>
      <c r="G14" s="19">
        <v>2000588</v>
      </c>
      <c r="H14" s="19">
        <v>1660425</v>
      </c>
      <c r="I14" s="19">
        <v>2</v>
      </c>
      <c r="J14" s="19">
        <v>981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f t="shared" si="2"/>
        <v>2000588</v>
      </c>
      <c r="R14" s="19">
        <f t="shared" si="3"/>
        <v>2001569</v>
      </c>
      <c r="S14" s="35">
        <f t="shared" si="4"/>
        <v>13.9</v>
      </c>
    </row>
    <row r="15" spans="1:19" ht="11.25">
      <c r="A15" s="16">
        <v>5</v>
      </c>
      <c r="B15" s="17" t="s">
        <v>4</v>
      </c>
      <c r="C15" s="18"/>
      <c r="D15" s="19">
        <v>75264</v>
      </c>
      <c r="E15" s="19">
        <v>39</v>
      </c>
      <c r="F15" s="19">
        <v>26</v>
      </c>
      <c r="G15" s="19">
        <v>376552</v>
      </c>
      <c r="H15" s="19">
        <v>312642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 t="shared" si="2"/>
        <v>376552</v>
      </c>
      <c r="R15" s="19">
        <f t="shared" si="3"/>
        <v>376552</v>
      </c>
      <c r="S15" s="35">
        <f t="shared" si="4"/>
        <v>5</v>
      </c>
    </row>
    <row r="16" spans="1:19" ht="11.25">
      <c r="A16" s="16">
        <v>6</v>
      </c>
      <c r="B16" s="17" t="s">
        <v>5</v>
      </c>
      <c r="C16" s="18"/>
      <c r="D16" s="19">
        <v>52081</v>
      </c>
      <c r="E16" s="19">
        <v>86</v>
      </c>
      <c r="F16" s="19">
        <v>43</v>
      </c>
      <c r="G16" s="19">
        <v>436915</v>
      </c>
      <c r="H16" s="19">
        <v>317490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f t="shared" si="2"/>
        <v>436915</v>
      </c>
      <c r="R16" s="19">
        <f t="shared" si="3"/>
        <v>436915</v>
      </c>
      <c r="S16" s="35">
        <f t="shared" si="4"/>
        <v>8.4</v>
      </c>
    </row>
    <row r="17" spans="1:19" ht="11.25">
      <c r="A17" s="16">
        <v>7</v>
      </c>
      <c r="B17" s="17" t="s">
        <v>6</v>
      </c>
      <c r="C17" s="18"/>
      <c r="D17" s="19">
        <v>77560</v>
      </c>
      <c r="E17" s="19">
        <v>144</v>
      </c>
      <c r="F17" s="19">
        <v>134</v>
      </c>
      <c r="G17" s="19">
        <v>1148642</v>
      </c>
      <c r="H17" s="19">
        <v>928049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f t="shared" si="2"/>
        <v>1148642</v>
      </c>
      <c r="R17" s="19">
        <f t="shared" si="3"/>
        <v>1148642</v>
      </c>
      <c r="S17" s="35">
        <f t="shared" si="4"/>
        <v>14.8</v>
      </c>
    </row>
    <row r="18" spans="1:19" ht="11.25">
      <c r="A18" s="16">
        <v>8</v>
      </c>
      <c r="B18" s="17" t="s">
        <v>7</v>
      </c>
      <c r="C18" s="18"/>
      <c r="D18" s="19">
        <v>43791</v>
      </c>
      <c r="E18" s="19">
        <v>13</v>
      </c>
      <c r="F18" s="19">
        <v>11</v>
      </c>
      <c r="G18" s="19">
        <v>463028</v>
      </c>
      <c r="H18" s="19">
        <v>365736</v>
      </c>
      <c r="I18" s="19">
        <v>1</v>
      </c>
      <c r="J18" s="19">
        <v>255600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t="shared" si="2"/>
        <v>463028</v>
      </c>
      <c r="R18" s="19">
        <f t="shared" si="3"/>
        <v>718628</v>
      </c>
      <c r="S18" s="35">
        <f t="shared" si="4"/>
        <v>16.4</v>
      </c>
    </row>
    <row r="19" spans="1:19" ht="11.25">
      <c r="A19" s="16">
        <v>9</v>
      </c>
      <c r="B19" s="17" t="s">
        <v>50</v>
      </c>
      <c r="C19" s="18"/>
      <c r="D19" s="19">
        <v>63608</v>
      </c>
      <c r="E19" s="19">
        <v>74</v>
      </c>
      <c r="F19" s="19">
        <v>40</v>
      </c>
      <c r="G19" s="19">
        <v>763798</v>
      </c>
      <c r="H19" s="19">
        <v>359098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f t="shared" si="2"/>
        <v>763798</v>
      </c>
      <c r="R19" s="19">
        <f t="shared" si="3"/>
        <v>763798</v>
      </c>
      <c r="S19" s="35">
        <f t="shared" si="4"/>
        <v>12</v>
      </c>
    </row>
    <row r="20" spans="1:19" ht="11.25">
      <c r="A20" s="16">
        <v>10</v>
      </c>
      <c r="B20" s="17" t="s">
        <v>8</v>
      </c>
      <c r="C20" s="18"/>
      <c r="D20" s="19">
        <v>52035</v>
      </c>
      <c r="E20" s="19">
        <v>68</v>
      </c>
      <c r="F20" s="19">
        <v>5</v>
      </c>
      <c r="G20" s="19">
        <v>286965</v>
      </c>
      <c r="H20" s="19">
        <v>115589</v>
      </c>
      <c r="I20" s="19">
        <v>0</v>
      </c>
      <c r="J20" s="19">
        <v>0</v>
      </c>
      <c r="K20" s="19">
        <v>21</v>
      </c>
      <c r="L20" s="19">
        <v>0</v>
      </c>
      <c r="M20" s="19">
        <v>314225</v>
      </c>
      <c r="N20" s="19">
        <v>0</v>
      </c>
      <c r="O20" s="19">
        <v>0</v>
      </c>
      <c r="P20" s="19">
        <v>0</v>
      </c>
      <c r="Q20" s="19">
        <f t="shared" si="2"/>
        <v>601190</v>
      </c>
      <c r="R20" s="19">
        <f t="shared" si="3"/>
        <v>601190</v>
      </c>
      <c r="S20" s="35">
        <f t="shared" si="4"/>
        <v>11.6</v>
      </c>
    </row>
    <row r="21" spans="1:19" ht="11.25">
      <c r="A21" s="16">
        <v>11</v>
      </c>
      <c r="B21" s="17" t="s">
        <v>9</v>
      </c>
      <c r="C21" s="18"/>
      <c r="D21" s="19">
        <v>28768</v>
      </c>
      <c r="E21" s="19">
        <v>55</v>
      </c>
      <c r="F21" s="19">
        <v>17</v>
      </c>
      <c r="G21" s="19">
        <v>97350</v>
      </c>
      <c r="H21" s="19">
        <v>51850</v>
      </c>
      <c r="I21" s="19">
        <v>0</v>
      </c>
      <c r="J21" s="19">
        <v>0</v>
      </c>
      <c r="K21" s="19">
        <v>6</v>
      </c>
      <c r="L21" s="19">
        <v>0</v>
      </c>
      <c r="M21" s="19">
        <v>248104</v>
      </c>
      <c r="N21" s="19">
        <v>0</v>
      </c>
      <c r="O21" s="19">
        <v>0</v>
      </c>
      <c r="P21" s="19">
        <v>0</v>
      </c>
      <c r="Q21" s="19">
        <f t="shared" si="2"/>
        <v>345454</v>
      </c>
      <c r="R21" s="19">
        <f t="shared" si="3"/>
        <v>345454</v>
      </c>
      <c r="S21" s="35">
        <f t="shared" si="4"/>
        <v>12</v>
      </c>
    </row>
    <row r="22" spans="1:19" ht="11.25">
      <c r="A22" s="16">
        <v>12</v>
      </c>
      <c r="B22" s="17" t="s">
        <v>10</v>
      </c>
      <c r="C22" s="18"/>
      <c r="D22" s="19">
        <v>43704</v>
      </c>
      <c r="E22" s="19">
        <v>82</v>
      </c>
      <c r="F22" s="19">
        <v>78</v>
      </c>
      <c r="G22" s="19">
        <v>221304</v>
      </c>
      <c r="H22" s="19">
        <v>212224</v>
      </c>
      <c r="I22" s="19">
        <v>0</v>
      </c>
      <c r="J22" s="19">
        <v>0</v>
      </c>
      <c r="K22" s="19">
        <v>9</v>
      </c>
      <c r="L22" s="19">
        <v>0</v>
      </c>
      <c r="M22" s="19">
        <v>120992</v>
      </c>
      <c r="N22" s="19">
        <v>0</v>
      </c>
      <c r="O22" s="19">
        <v>0</v>
      </c>
      <c r="P22" s="19">
        <v>0</v>
      </c>
      <c r="Q22" s="19">
        <f t="shared" si="2"/>
        <v>342296</v>
      </c>
      <c r="R22" s="19">
        <f t="shared" si="3"/>
        <v>342296</v>
      </c>
      <c r="S22" s="35">
        <f t="shared" si="4"/>
        <v>7.8</v>
      </c>
    </row>
    <row r="23" spans="1:19" ht="11.25">
      <c r="A23" s="16">
        <v>13</v>
      </c>
      <c r="B23" s="17" t="s">
        <v>11</v>
      </c>
      <c r="C23" s="18"/>
      <c r="D23" s="19">
        <v>76350</v>
      </c>
      <c r="E23" s="19">
        <v>35</v>
      </c>
      <c r="F23" s="19">
        <v>23</v>
      </c>
      <c r="G23" s="19">
        <v>1121023</v>
      </c>
      <c r="H23" s="19">
        <v>363903</v>
      </c>
      <c r="I23" s="19">
        <v>22</v>
      </c>
      <c r="J23" s="19">
        <v>383800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2"/>
        <v>1121023</v>
      </c>
      <c r="R23" s="19">
        <f t="shared" si="3"/>
        <v>1504823</v>
      </c>
      <c r="S23" s="35">
        <f t="shared" si="4"/>
        <v>19.7</v>
      </c>
    </row>
    <row r="24" spans="1:19" ht="11.25">
      <c r="A24" s="16">
        <v>14</v>
      </c>
      <c r="B24" s="17" t="s">
        <v>12</v>
      </c>
      <c r="C24" s="18"/>
      <c r="D24" s="19">
        <v>107489</v>
      </c>
      <c r="E24" s="19">
        <v>222</v>
      </c>
      <c r="F24" s="19">
        <v>157</v>
      </c>
      <c r="G24" s="19">
        <v>1048971</v>
      </c>
      <c r="H24" s="19">
        <v>915658</v>
      </c>
      <c r="I24" s="19">
        <v>3</v>
      </c>
      <c r="J24" s="19">
        <v>70300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f t="shared" si="2"/>
        <v>1048971</v>
      </c>
      <c r="R24" s="19">
        <f t="shared" si="3"/>
        <v>1119271</v>
      </c>
      <c r="S24" s="35">
        <f t="shared" si="4"/>
        <v>10.4</v>
      </c>
    </row>
    <row r="25" spans="1:19" ht="11.25">
      <c r="A25" s="16">
        <v>15</v>
      </c>
      <c r="B25" s="17" t="s">
        <v>13</v>
      </c>
      <c r="C25" s="18"/>
      <c r="D25" s="19">
        <v>85036</v>
      </c>
      <c r="E25" s="19">
        <v>145</v>
      </c>
      <c r="F25" s="19">
        <v>24</v>
      </c>
      <c r="G25" s="19">
        <v>520491</v>
      </c>
      <c r="H25" s="19">
        <v>349716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 t="shared" si="2"/>
        <v>520491</v>
      </c>
      <c r="R25" s="19">
        <f t="shared" si="3"/>
        <v>520491</v>
      </c>
      <c r="S25" s="35">
        <f t="shared" si="4"/>
        <v>6.1</v>
      </c>
    </row>
    <row r="26" spans="1:19" ht="11.25">
      <c r="A26" s="16">
        <v>16</v>
      </c>
      <c r="B26" s="17" t="s">
        <v>14</v>
      </c>
      <c r="C26" s="18"/>
      <c r="D26" s="19">
        <v>233807</v>
      </c>
      <c r="E26" s="19">
        <v>186</v>
      </c>
      <c r="F26" s="19">
        <v>186</v>
      </c>
      <c r="G26" s="19">
        <v>1891551</v>
      </c>
      <c r="H26" s="19">
        <v>1891551</v>
      </c>
      <c r="I26" s="19">
        <v>2</v>
      </c>
      <c r="J26" s="19">
        <v>286000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f t="shared" si="2"/>
        <v>1891551</v>
      </c>
      <c r="R26" s="19">
        <f t="shared" si="3"/>
        <v>2177551</v>
      </c>
      <c r="S26" s="35">
        <f t="shared" si="4"/>
        <v>9.3</v>
      </c>
    </row>
    <row r="27" spans="1:19" ht="11.25">
      <c r="A27" s="16">
        <v>17</v>
      </c>
      <c r="B27" s="17" t="s">
        <v>15</v>
      </c>
      <c r="C27" s="18"/>
      <c r="D27" s="19">
        <v>159259</v>
      </c>
      <c r="E27" s="19">
        <v>303</v>
      </c>
      <c r="F27" s="19">
        <v>302</v>
      </c>
      <c r="G27" s="19">
        <v>1263728</v>
      </c>
      <c r="H27" s="19">
        <v>1261591</v>
      </c>
      <c r="I27" s="19">
        <v>1</v>
      </c>
      <c r="J27" s="19">
        <v>2207000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f t="shared" si="2"/>
        <v>1263728</v>
      </c>
      <c r="R27" s="19">
        <f t="shared" si="3"/>
        <v>3470728</v>
      </c>
      <c r="S27" s="35">
        <f t="shared" si="4"/>
        <v>21.8</v>
      </c>
    </row>
    <row r="28" spans="1:19" ht="11.25">
      <c r="A28" s="16">
        <v>18</v>
      </c>
      <c r="B28" s="17" t="s">
        <v>16</v>
      </c>
      <c r="C28" s="18"/>
      <c r="D28" s="19">
        <v>67892</v>
      </c>
      <c r="E28" s="19">
        <v>33</v>
      </c>
      <c r="F28" s="19">
        <v>28</v>
      </c>
      <c r="G28" s="19">
        <v>662327</v>
      </c>
      <c r="H28" s="19">
        <v>567448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2"/>
        <v>662327</v>
      </c>
      <c r="R28" s="19">
        <f t="shared" si="3"/>
        <v>662327</v>
      </c>
      <c r="S28" s="35">
        <f t="shared" si="4"/>
        <v>9.8</v>
      </c>
    </row>
    <row r="29" spans="1:19" ht="11.25">
      <c r="A29" s="16">
        <v>19</v>
      </c>
      <c r="B29" s="17" t="s">
        <v>17</v>
      </c>
      <c r="C29" s="18"/>
      <c r="D29" s="19">
        <v>28370</v>
      </c>
      <c r="E29" s="19">
        <v>38</v>
      </c>
      <c r="F29" s="19">
        <v>24</v>
      </c>
      <c r="G29" s="19">
        <v>334275</v>
      </c>
      <c r="H29" s="19">
        <v>301000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2"/>
        <v>334275</v>
      </c>
      <c r="R29" s="19">
        <f t="shared" si="3"/>
        <v>334275</v>
      </c>
      <c r="S29" s="35">
        <f t="shared" si="4"/>
        <v>11.8</v>
      </c>
    </row>
    <row r="30" spans="1:19" ht="11.25">
      <c r="A30" s="16">
        <v>20</v>
      </c>
      <c r="B30" s="17" t="s">
        <v>18</v>
      </c>
      <c r="C30" s="18"/>
      <c r="D30" s="19">
        <v>67634</v>
      </c>
      <c r="E30" s="19">
        <v>131</v>
      </c>
      <c r="F30" s="19">
        <v>118</v>
      </c>
      <c r="G30" s="19">
        <v>988644</v>
      </c>
      <c r="H30" s="19">
        <v>629902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f t="shared" si="2"/>
        <v>988644</v>
      </c>
      <c r="R30" s="19">
        <f t="shared" si="3"/>
        <v>988644</v>
      </c>
      <c r="S30" s="35">
        <f t="shared" si="4"/>
        <v>14.6</v>
      </c>
    </row>
    <row r="31" spans="1:19" ht="11.25">
      <c r="A31" s="16">
        <v>21</v>
      </c>
      <c r="B31" s="17" t="s">
        <v>51</v>
      </c>
      <c r="C31" s="18"/>
      <c r="D31" s="19">
        <v>42192</v>
      </c>
      <c r="E31" s="19">
        <v>6</v>
      </c>
      <c r="F31" s="19">
        <v>1</v>
      </c>
      <c r="G31" s="19">
        <v>175140</v>
      </c>
      <c r="H31" s="19">
        <v>164000</v>
      </c>
      <c r="I31" s="19">
        <v>0</v>
      </c>
      <c r="J31" s="19">
        <v>0</v>
      </c>
      <c r="K31" s="19">
        <v>34</v>
      </c>
      <c r="L31" s="19">
        <v>0</v>
      </c>
      <c r="M31" s="19">
        <v>1322415</v>
      </c>
      <c r="N31" s="19">
        <v>0</v>
      </c>
      <c r="O31" s="19">
        <v>0</v>
      </c>
      <c r="P31" s="19">
        <v>0</v>
      </c>
      <c r="Q31" s="19">
        <f t="shared" si="2"/>
        <v>1497555</v>
      </c>
      <c r="R31" s="19">
        <f t="shared" si="3"/>
        <v>1497555</v>
      </c>
      <c r="S31" s="35">
        <f t="shared" si="4"/>
        <v>35.5</v>
      </c>
    </row>
    <row r="32" spans="1:19" ht="11.25">
      <c r="A32" s="16">
        <v>22</v>
      </c>
      <c r="B32" s="17" t="s">
        <v>52</v>
      </c>
      <c r="C32" s="18"/>
      <c r="D32" s="19">
        <v>54925</v>
      </c>
      <c r="E32" s="19">
        <v>18</v>
      </c>
      <c r="F32" s="19">
        <v>15</v>
      </c>
      <c r="G32" s="19">
        <v>482667</v>
      </c>
      <c r="H32" s="19">
        <v>319403</v>
      </c>
      <c r="I32" s="19">
        <v>1</v>
      </c>
      <c r="J32" s="19">
        <v>217000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 t="shared" si="2"/>
        <v>482667</v>
      </c>
      <c r="R32" s="19">
        <f t="shared" si="3"/>
        <v>699667</v>
      </c>
      <c r="S32" s="35">
        <f t="shared" si="4"/>
        <v>12.7</v>
      </c>
    </row>
    <row r="33" spans="1:19" ht="11.25">
      <c r="A33" s="16">
        <v>23</v>
      </c>
      <c r="B33" s="17" t="s">
        <v>53</v>
      </c>
      <c r="C33" s="18"/>
      <c r="D33" s="19">
        <v>105063</v>
      </c>
      <c r="E33" s="19">
        <v>104</v>
      </c>
      <c r="F33" s="19">
        <v>69</v>
      </c>
      <c r="G33" s="19">
        <v>728827</v>
      </c>
      <c r="H33" s="19">
        <v>617967</v>
      </c>
      <c r="I33" s="19">
        <v>1</v>
      </c>
      <c r="J33" s="19">
        <v>248000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f t="shared" si="2"/>
        <v>728827</v>
      </c>
      <c r="R33" s="19">
        <f t="shared" si="3"/>
        <v>976827</v>
      </c>
      <c r="S33" s="35">
        <f t="shared" si="4"/>
        <v>9.3</v>
      </c>
    </row>
    <row r="34" spans="1:19" ht="11.25">
      <c r="A34" s="16">
        <v>24</v>
      </c>
      <c r="B34" s="17" t="s">
        <v>54</v>
      </c>
      <c r="C34" s="18"/>
      <c r="D34" s="19">
        <v>54430</v>
      </c>
      <c r="E34" s="19">
        <v>17</v>
      </c>
      <c r="F34" s="19">
        <v>6</v>
      </c>
      <c r="G34" s="19">
        <v>584771</v>
      </c>
      <c r="H34" s="19">
        <v>212529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f t="shared" si="2"/>
        <v>584771</v>
      </c>
      <c r="R34" s="19">
        <f t="shared" si="3"/>
        <v>584771</v>
      </c>
      <c r="S34" s="35">
        <f t="shared" si="4"/>
        <v>10.7</v>
      </c>
    </row>
    <row r="35" spans="1:19" ht="11.25">
      <c r="A35" s="16">
        <v>25</v>
      </c>
      <c r="B35" s="17" t="s">
        <v>55</v>
      </c>
      <c r="C35" s="18"/>
      <c r="D35" s="19">
        <v>41357</v>
      </c>
      <c r="E35" s="19">
        <v>4</v>
      </c>
      <c r="F35" s="19">
        <v>4</v>
      </c>
      <c r="G35" s="19">
        <v>223961</v>
      </c>
      <c r="H35" s="19">
        <v>223961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f t="shared" si="2"/>
        <v>223961</v>
      </c>
      <c r="R35" s="19">
        <f t="shared" si="3"/>
        <v>223961</v>
      </c>
      <c r="S35" s="35">
        <f t="shared" si="4"/>
        <v>5.4</v>
      </c>
    </row>
    <row r="36" spans="1:19" ht="11.25">
      <c r="A36" s="16">
        <v>26</v>
      </c>
      <c r="B36" s="17" t="s">
        <v>56</v>
      </c>
      <c r="C36" s="18"/>
      <c r="D36" s="19">
        <v>42193</v>
      </c>
      <c r="E36" s="19">
        <v>20</v>
      </c>
      <c r="F36" s="19">
        <v>4</v>
      </c>
      <c r="G36" s="19">
        <v>483734</v>
      </c>
      <c r="H36" s="19">
        <v>14291</v>
      </c>
      <c r="I36" s="19">
        <v>0</v>
      </c>
      <c r="J36" s="19">
        <v>0</v>
      </c>
      <c r="K36" s="19">
        <v>8</v>
      </c>
      <c r="L36" s="19">
        <v>0</v>
      </c>
      <c r="M36" s="19">
        <v>103452</v>
      </c>
      <c r="N36" s="19">
        <v>0</v>
      </c>
      <c r="O36" s="19">
        <v>0</v>
      </c>
      <c r="P36" s="19">
        <v>0</v>
      </c>
      <c r="Q36" s="19">
        <f t="shared" si="2"/>
        <v>587186</v>
      </c>
      <c r="R36" s="19">
        <f t="shared" si="3"/>
        <v>587186</v>
      </c>
      <c r="S36" s="35">
        <f t="shared" si="4"/>
        <v>13.9</v>
      </c>
    </row>
    <row r="37" spans="1:19" ht="11.25">
      <c r="A37" s="16">
        <v>27</v>
      </c>
      <c r="B37" s="17" t="s">
        <v>57</v>
      </c>
      <c r="C37" s="18"/>
      <c r="D37" s="19">
        <v>42126</v>
      </c>
      <c r="E37" s="19">
        <v>26</v>
      </c>
      <c r="F37" s="19">
        <v>13</v>
      </c>
      <c r="G37" s="19">
        <v>466691</v>
      </c>
      <c r="H37" s="19">
        <v>243679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f t="shared" si="2"/>
        <v>466691</v>
      </c>
      <c r="R37" s="19">
        <f t="shared" si="3"/>
        <v>466691</v>
      </c>
      <c r="S37" s="35">
        <f t="shared" si="4"/>
        <v>11.1</v>
      </c>
    </row>
    <row r="38" spans="1:19" ht="11.25">
      <c r="A38" s="16">
        <v>28</v>
      </c>
      <c r="B38" s="17" t="s">
        <v>58</v>
      </c>
      <c r="C38" s="18"/>
      <c r="D38" s="19">
        <v>95401</v>
      </c>
      <c r="E38" s="19">
        <v>102</v>
      </c>
      <c r="F38" s="19">
        <v>94</v>
      </c>
      <c r="G38" s="19">
        <v>2387501</v>
      </c>
      <c r="H38" s="19">
        <v>2366682</v>
      </c>
      <c r="I38" s="19">
        <v>1</v>
      </c>
      <c r="J38" s="19">
        <v>75000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f t="shared" si="2"/>
        <v>2387501</v>
      </c>
      <c r="R38" s="19">
        <f t="shared" si="3"/>
        <v>2462501</v>
      </c>
      <c r="S38" s="35">
        <f t="shared" si="4"/>
        <v>25.8</v>
      </c>
    </row>
    <row r="39" spans="1:19" ht="11.25">
      <c r="A39" s="16">
        <v>29</v>
      </c>
      <c r="B39" s="17" t="s">
        <v>59</v>
      </c>
      <c r="C39" s="18"/>
      <c r="D39" s="19">
        <v>35074</v>
      </c>
      <c r="E39" s="19">
        <v>21</v>
      </c>
      <c r="F39" s="19">
        <v>1</v>
      </c>
      <c r="G39" s="19">
        <v>315836</v>
      </c>
      <c r="H39" s="19">
        <v>47935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f t="shared" si="2"/>
        <v>315836</v>
      </c>
      <c r="R39" s="19">
        <f t="shared" si="3"/>
        <v>315836</v>
      </c>
      <c r="S39" s="35">
        <f t="shared" si="4"/>
        <v>9</v>
      </c>
    </row>
    <row r="40" spans="1:19" ht="11.25">
      <c r="A40" s="16">
        <v>30</v>
      </c>
      <c r="B40" s="17" t="s">
        <v>60</v>
      </c>
      <c r="C40" s="18"/>
      <c r="D40" s="19">
        <v>49130</v>
      </c>
      <c r="E40" s="19">
        <v>11</v>
      </c>
      <c r="F40" s="19">
        <v>7</v>
      </c>
      <c r="G40" s="19">
        <v>244141</v>
      </c>
      <c r="H40" s="19">
        <v>221138</v>
      </c>
      <c r="I40" s="19">
        <v>1</v>
      </c>
      <c r="J40" s="19">
        <v>206000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f t="shared" si="2"/>
        <v>244141</v>
      </c>
      <c r="R40" s="19">
        <f t="shared" si="3"/>
        <v>450141</v>
      </c>
      <c r="S40" s="35">
        <f t="shared" si="4"/>
        <v>9.2</v>
      </c>
    </row>
    <row r="41" spans="1:19" ht="11.25">
      <c r="A41" s="16">
        <v>31</v>
      </c>
      <c r="B41" s="17" t="s">
        <v>61</v>
      </c>
      <c r="C41" s="18"/>
      <c r="D41" s="19">
        <v>51630</v>
      </c>
      <c r="E41" s="19">
        <v>40</v>
      </c>
      <c r="F41" s="19">
        <v>20</v>
      </c>
      <c r="G41" s="19">
        <v>253411</v>
      </c>
      <c r="H41" s="19">
        <v>201583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f t="shared" si="2"/>
        <v>253411</v>
      </c>
      <c r="R41" s="19">
        <f t="shared" si="3"/>
        <v>253411</v>
      </c>
      <c r="S41" s="35">
        <f t="shared" si="4"/>
        <v>4.9</v>
      </c>
    </row>
    <row r="42" spans="1:19" ht="11.25">
      <c r="A42" s="16">
        <v>32</v>
      </c>
      <c r="B42" s="17" t="s">
        <v>62</v>
      </c>
      <c r="C42" s="18"/>
      <c r="D42" s="19">
        <v>51266</v>
      </c>
      <c r="E42" s="19">
        <v>8</v>
      </c>
      <c r="F42" s="19">
        <v>8</v>
      </c>
      <c r="G42" s="19">
        <v>303346</v>
      </c>
      <c r="H42" s="19">
        <v>303346</v>
      </c>
      <c r="I42" s="19">
        <v>1</v>
      </c>
      <c r="J42" s="19">
        <v>68624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f t="shared" si="2"/>
        <v>303346</v>
      </c>
      <c r="R42" s="19">
        <f t="shared" si="3"/>
        <v>371970</v>
      </c>
      <c r="S42" s="35">
        <f t="shared" si="4"/>
        <v>7.3</v>
      </c>
    </row>
    <row r="43" spans="1:19" ht="11.25">
      <c r="A43" s="16">
        <v>33</v>
      </c>
      <c r="B43" s="17" t="s">
        <v>19</v>
      </c>
      <c r="C43" s="18"/>
      <c r="D43" s="19">
        <v>32719</v>
      </c>
      <c r="E43" s="19">
        <v>11</v>
      </c>
      <c r="F43" s="19">
        <v>7</v>
      </c>
      <c r="G43" s="19">
        <v>509727</v>
      </c>
      <c r="H43" s="19">
        <v>134198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f t="shared" si="2"/>
        <v>509727</v>
      </c>
      <c r="R43" s="19">
        <f t="shared" si="3"/>
        <v>509727</v>
      </c>
      <c r="S43" s="35">
        <f t="shared" si="4"/>
        <v>15.6</v>
      </c>
    </row>
    <row r="44" spans="1:19" ht="11.25">
      <c r="A44" s="16">
        <v>34</v>
      </c>
      <c r="B44" s="17" t="s">
        <v>20</v>
      </c>
      <c r="C44" s="18"/>
      <c r="D44" s="19">
        <v>16914</v>
      </c>
      <c r="E44" s="19">
        <v>14</v>
      </c>
      <c r="F44" s="19">
        <v>14</v>
      </c>
      <c r="G44" s="19">
        <v>166243</v>
      </c>
      <c r="H44" s="19">
        <v>166243</v>
      </c>
      <c r="I44" s="19">
        <v>6</v>
      </c>
      <c r="J44" s="19">
        <v>539200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f t="shared" si="2"/>
        <v>166243</v>
      </c>
      <c r="R44" s="19">
        <f t="shared" si="3"/>
        <v>705443</v>
      </c>
      <c r="S44" s="35">
        <f t="shared" si="4"/>
        <v>41.7</v>
      </c>
    </row>
    <row r="45" spans="1:19" ht="11.25">
      <c r="A45" s="16">
        <v>35</v>
      </c>
      <c r="B45" s="17" t="s">
        <v>63</v>
      </c>
      <c r="C45" s="18"/>
      <c r="D45" s="19">
        <v>19686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3</v>
      </c>
      <c r="L45" s="19">
        <v>0</v>
      </c>
      <c r="M45" s="19">
        <v>92565</v>
      </c>
      <c r="N45" s="19">
        <v>0</v>
      </c>
      <c r="O45" s="19">
        <v>0</v>
      </c>
      <c r="P45" s="19">
        <v>0</v>
      </c>
      <c r="Q45" s="19">
        <f t="shared" si="2"/>
        <v>92565</v>
      </c>
      <c r="R45" s="19">
        <f t="shared" si="3"/>
        <v>92565</v>
      </c>
      <c r="S45" s="35">
        <f t="shared" si="4"/>
        <v>4.7</v>
      </c>
    </row>
    <row r="46" spans="1:19" ht="11.25">
      <c r="A46" s="16">
        <v>36</v>
      </c>
      <c r="B46" s="17" t="s">
        <v>21</v>
      </c>
      <c r="C46" s="18"/>
      <c r="D46" s="19">
        <v>38373</v>
      </c>
      <c r="E46" s="19">
        <v>16</v>
      </c>
      <c r="F46" s="19">
        <v>15</v>
      </c>
      <c r="G46" s="19">
        <v>251052</v>
      </c>
      <c r="H46" s="19">
        <v>173352</v>
      </c>
      <c r="I46" s="19">
        <v>0</v>
      </c>
      <c r="J46" s="19">
        <v>128000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f t="shared" si="2"/>
        <v>251052</v>
      </c>
      <c r="R46" s="19">
        <f t="shared" si="3"/>
        <v>379052</v>
      </c>
      <c r="S46" s="35">
        <f t="shared" si="4"/>
        <v>9.9</v>
      </c>
    </row>
    <row r="47" spans="1:19" ht="11.25">
      <c r="A47" s="16">
        <v>37</v>
      </c>
      <c r="B47" s="17" t="s">
        <v>22</v>
      </c>
      <c r="C47" s="18"/>
      <c r="D47" s="19">
        <v>17259</v>
      </c>
      <c r="E47" s="19">
        <v>1</v>
      </c>
      <c r="F47" s="19">
        <v>0</v>
      </c>
      <c r="G47" s="19">
        <v>4236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19">
        <v>604400</v>
      </c>
      <c r="Q47" s="19">
        <f t="shared" si="2"/>
        <v>4236</v>
      </c>
      <c r="R47" s="19">
        <f t="shared" si="3"/>
        <v>608636</v>
      </c>
      <c r="S47" s="35">
        <f t="shared" si="4"/>
        <v>35.3</v>
      </c>
    </row>
    <row r="48" spans="1:19" ht="11.25">
      <c r="A48" s="16">
        <v>38</v>
      </c>
      <c r="B48" s="17" t="s">
        <v>23</v>
      </c>
      <c r="C48" s="18"/>
      <c r="D48" s="19">
        <v>15434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6</v>
      </c>
      <c r="L48" s="19">
        <v>0</v>
      </c>
      <c r="M48" s="19">
        <v>196863</v>
      </c>
      <c r="N48" s="19">
        <v>0</v>
      </c>
      <c r="O48" s="19">
        <v>0</v>
      </c>
      <c r="P48" s="19">
        <v>0</v>
      </c>
      <c r="Q48" s="19">
        <f t="shared" si="2"/>
        <v>196863</v>
      </c>
      <c r="R48" s="19">
        <f t="shared" si="3"/>
        <v>196863</v>
      </c>
      <c r="S48" s="35">
        <f t="shared" si="4"/>
        <v>12.8</v>
      </c>
    </row>
    <row r="49" spans="1:19" ht="11.25">
      <c r="A49" s="16">
        <v>39</v>
      </c>
      <c r="B49" s="17" t="s">
        <v>24</v>
      </c>
      <c r="C49" s="18"/>
      <c r="D49" s="19">
        <v>47587</v>
      </c>
      <c r="E49" s="19">
        <v>22</v>
      </c>
      <c r="F49" s="19">
        <v>22</v>
      </c>
      <c r="G49" s="19">
        <v>367880</v>
      </c>
      <c r="H49" s="19">
        <v>367880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f t="shared" si="2"/>
        <v>367880</v>
      </c>
      <c r="R49" s="19">
        <f t="shared" si="3"/>
        <v>367880</v>
      </c>
      <c r="S49" s="35">
        <f t="shared" si="4"/>
        <v>7.7</v>
      </c>
    </row>
    <row r="50" spans="1:19" ht="11.25">
      <c r="A50" s="16">
        <v>40</v>
      </c>
      <c r="B50" s="17" t="s">
        <v>25</v>
      </c>
      <c r="C50" s="18"/>
      <c r="D50" s="19">
        <v>8955</v>
      </c>
      <c r="E50" s="19">
        <v>6</v>
      </c>
      <c r="F50" s="19">
        <v>0</v>
      </c>
      <c r="G50" s="19">
        <v>96270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f t="shared" si="2"/>
        <v>96270</v>
      </c>
      <c r="R50" s="19">
        <f t="shared" si="3"/>
        <v>96270</v>
      </c>
      <c r="S50" s="35">
        <f t="shared" si="4"/>
        <v>10.8</v>
      </c>
    </row>
    <row r="51" spans="1:19" ht="11.25">
      <c r="A51" s="16">
        <v>41</v>
      </c>
      <c r="B51" s="17" t="s">
        <v>26</v>
      </c>
      <c r="C51" s="18"/>
      <c r="D51" s="19">
        <v>22286</v>
      </c>
      <c r="E51" s="19">
        <v>19</v>
      </c>
      <c r="F51" s="19">
        <v>2</v>
      </c>
      <c r="G51" s="19">
        <v>197544</v>
      </c>
      <c r="H51" s="19">
        <v>125358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2"/>
        <v>197544</v>
      </c>
      <c r="R51" s="19">
        <f t="shared" si="3"/>
        <v>197544</v>
      </c>
      <c r="S51" s="35">
        <f t="shared" si="4"/>
        <v>8.9</v>
      </c>
    </row>
    <row r="52" spans="1:19" ht="11.25">
      <c r="A52" s="16">
        <v>42</v>
      </c>
      <c r="B52" s="17" t="s">
        <v>27</v>
      </c>
      <c r="C52" s="18"/>
      <c r="D52" s="19">
        <v>8613</v>
      </c>
      <c r="E52" s="19">
        <v>18</v>
      </c>
      <c r="F52" s="19">
        <v>10</v>
      </c>
      <c r="G52" s="19">
        <v>72690</v>
      </c>
      <c r="H52" s="19">
        <v>41160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f t="shared" si="2"/>
        <v>72690</v>
      </c>
      <c r="R52" s="19">
        <f t="shared" si="3"/>
        <v>72690</v>
      </c>
      <c r="S52" s="35">
        <f t="shared" si="4"/>
        <v>8.4</v>
      </c>
    </row>
    <row r="53" spans="1:19" ht="11.25">
      <c r="A53" s="16">
        <v>43</v>
      </c>
      <c r="B53" s="17" t="s">
        <v>28</v>
      </c>
      <c r="C53" s="18"/>
      <c r="D53" s="19">
        <v>25250</v>
      </c>
      <c r="E53" s="19">
        <v>3</v>
      </c>
      <c r="F53" s="19">
        <v>3</v>
      </c>
      <c r="G53" s="19">
        <v>6249</v>
      </c>
      <c r="H53" s="19">
        <v>6249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f t="shared" si="2"/>
        <v>6249</v>
      </c>
      <c r="R53" s="19">
        <f t="shared" si="3"/>
        <v>6249</v>
      </c>
      <c r="S53" s="35">
        <f t="shared" si="4"/>
        <v>0.2</v>
      </c>
    </row>
    <row r="54" spans="1:19" ht="11.25">
      <c r="A54" s="20">
        <v>44</v>
      </c>
      <c r="B54" s="21" t="s">
        <v>29</v>
      </c>
      <c r="C54" s="22"/>
      <c r="D54" s="23">
        <v>16329</v>
      </c>
      <c r="E54" s="23">
        <v>36</v>
      </c>
      <c r="F54" s="23">
        <v>31</v>
      </c>
      <c r="G54" s="23">
        <v>213063</v>
      </c>
      <c r="H54" s="23">
        <v>205620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f t="shared" si="2"/>
        <v>213063</v>
      </c>
      <c r="R54" s="23">
        <f t="shared" si="3"/>
        <v>213063</v>
      </c>
      <c r="S54" s="36">
        <f t="shared" si="4"/>
        <v>13</v>
      </c>
    </row>
    <row r="55" spans="1:19" ht="11.25">
      <c r="A55" s="24"/>
      <c r="B55" s="13" t="s">
        <v>44</v>
      </c>
      <c r="C55" s="14"/>
      <c r="D55" s="25">
        <f>SUMIF($B$11:$B$54,"*市",D$11:D$54)</f>
        <v>2666779</v>
      </c>
      <c r="E55" s="25">
        <f aca="true" t="shared" si="5" ref="E55:R55">SUMIF($B$11:$B$54,"*市",E$11:E$54)</f>
        <v>2996</v>
      </c>
      <c r="F55" s="25">
        <f t="shared" si="5"/>
        <v>1927</v>
      </c>
      <c r="G55" s="25">
        <f t="shared" si="5"/>
        <v>27010858</v>
      </c>
      <c r="H55" s="25">
        <f t="shared" si="5"/>
        <v>19847975</v>
      </c>
      <c r="I55" s="25">
        <f t="shared" si="5"/>
        <v>44</v>
      </c>
      <c r="J55" s="25">
        <f t="shared" si="5"/>
        <v>5074805</v>
      </c>
      <c r="K55" s="25">
        <f t="shared" si="5"/>
        <v>91</v>
      </c>
      <c r="L55" s="25">
        <f t="shared" si="5"/>
        <v>13</v>
      </c>
      <c r="M55" s="25">
        <f t="shared" si="5"/>
        <v>2123624</v>
      </c>
      <c r="N55" s="25">
        <f t="shared" si="5"/>
        <v>14436</v>
      </c>
      <c r="O55" s="25">
        <f t="shared" si="5"/>
        <v>0</v>
      </c>
      <c r="P55" s="25">
        <f t="shared" si="5"/>
        <v>0</v>
      </c>
      <c r="Q55" s="25">
        <f t="shared" si="5"/>
        <v>29134482</v>
      </c>
      <c r="R55" s="25">
        <f t="shared" si="5"/>
        <v>34209287</v>
      </c>
      <c r="S55" s="37">
        <f>ROUND(R55/D55,1)</f>
        <v>12.8</v>
      </c>
    </row>
    <row r="56" spans="1:19" ht="11.25">
      <c r="A56" s="26"/>
      <c r="B56" s="17" t="s">
        <v>45</v>
      </c>
      <c r="C56" s="18"/>
      <c r="D56" s="27">
        <f>SUM(D$11:D$54)-SUMIF($B$11:$B$54,"*市",D$11:D$54)</f>
        <v>269405</v>
      </c>
      <c r="E56" s="27">
        <f aca="true" t="shared" si="6" ref="E56:R56">SUM(E$11:E$54)-SUMIF($B$11:$B$54,"*市",E$11:E$54)</f>
        <v>146</v>
      </c>
      <c r="F56" s="27">
        <f t="shared" si="6"/>
        <v>104</v>
      </c>
      <c r="G56" s="27">
        <f t="shared" si="6"/>
        <v>1884954</v>
      </c>
      <c r="H56" s="27">
        <f t="shared" si="6"/>
        <v>1220060</v>
      </c>
      <c r="I56" s="27">
        <f t="shared" si="6"/>
        <v>6</v>
      </c>
      <c r="J56" s="27">
        <f t="shared" si="6"/>
        <v>667200</v>
      </c>
      <c r="K56" s="27">
        <f t="shared" si="6"/>
        <v>9</v>
      </c>
      <c r="L56" s="27">
        <f t="shared" si="6"/>
        <v>0</v>
      </c>
      <c r="M56" s="27">
        <f t="shared" si="6"/>
        <v>289428</v>
      </c>
      <c r="N56" s="27">
        <f t="shared" si="6"/>
        <v>0</v>
      </c>
      <c r="O56" s="27">
        <f t="shared" si="6"/>
        <v>1</v>
      </c>
      <c r="P56" s="27">
        <f t="shared" si="6"/>
        <v>604400</v>
      </c>
      <c r="Q56" s="27">
        <f t="shared" si="6"/>
        <v>2174382</v>
      </c>
      <c r="R56" s="27">
        <f t="shared" si="6"/>
        <v>3445982</v>
      </c>
      <c r="S56" s="38">
        <f>ROUND(R56/D56,1)</f>
        <v>12.8</v>
      </c>
    </row>
    <row r="57" spans="1:19" ht="11.25">
      <c r="A57" s="28"/>
      <c r="B57" s="21" t="s">
        <v>46</v>
      </c>
      <c r="C57" s="22"/>
      <c r="D57" s="29">
        <f>SUM(D11:D54)</f>
        <v>2936184</v>
      </c>
      <c r="E57" s="29">
        <f aca="true" t="shared" si="7" ref="E57:P57">SUM(E11:E54)</f>
        <v>3142</v>
      </c>
      <c r="F57" s="29">
        <f t="shared" si="7"/>
        <v>2031</v>
      </c>
      <c r="G57" s="29">
        <f t="shared" si="7"/>
        <v>28895812</v>
      </c>
      <c r="H57" s="29">
        <f t="shared" si="7"/>
        <v>21068035</v>
      </c>
      <c r="I57" s="29">
        <f t="shared" si="7"/>
        <v>50</v>
      </c>
      <c r="J57" s="29">
        <f t="shared" si="7"/>
        <v>5742005</v>
      </c>
      <c r="K57" s="29">
        <f t="shared" si="7"/>
        <v>100</v>
      </c>
      <c r="L57" s="29">
        <f t="shared" si="7"/>
        <v>13</v>
      </c>
      <c r="M57" s="29">
        <f t="shared" si="7"/>
        <v>2413052</v>
      </c>
      <c r="N57" s="29">
        <f t="shared" si="7"/>
        <v>14436</v>
      </c>
      <c r="O57" s="29">
        <f t="shared" si="7"/>
        <v>1</v>
      </c>
      <c r="P57" s="29">
        <f t="shared" si="7"/>
        <v>604400</v>
      </c>
      <c r="Q57" s="29">
        <f>SUM(Q11:Q54)</f>
        <v>31308864</v>
      </c>
      <c r="R57" s="29">
        <f>SUM(R11:R54)</f>
        <v>37655269</v>
      </c>
      <c r="S57" s="39">
        <f t="shared" si="4"/>
        <v>12.8</v>
      </c>
    </row>
  </sheetData>
  <sheetProtection/>
  <mergeCells count="27">
    <mergeCell ref="Q4:Q8"/>
    <mergeCell ref="R4:R8"/>
    <mergeCell ref="D4:D8"/>
    <mergeCell ref="S4:S8"/>
    <mergeCell ref="P6:P8"/>
    <mergeCell ref="O6:O8"/>
    <mergeCell ref="N7:N8"/>
    <mergeCell ref="M6:M8"/>
    <mergeCell ref="L7:L8"/>
    <mergeCell ref="K6:K8"/>
    <mergeCell ref="K5:N5"/>
    <mergeCell ref="G6:G8"/>
    <mergeCell ref="E6:E8"/>
    <mergeCell ref="F7:F8"/>
    <mergeCell ref="H7:H8"/>
    <mergeCell ref="J6:J8"/>
    <mergeCell ref="I6:I8"/>
    <mergeCell ref="A4:A10"/>
    <mergeCell ref="C4:C5"/>
    <mergeCell ref="E5:H5"/>
    <mergeCell ref="B4:B6"/>
    <mergeCell ref="K4:P4"/>
    <mergeCell ref="E4:J4"/>
    <mergeCell ref="C7:C9"/>
    <mergeCell ref="I5:J5"/>
    <mergeCell ref="O5:P5"/>
    <mergeCell ref="B7:B9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2015-01-06T08:56:48Z</cp:lastPrinted>
  <dcterms:created xsi:type="dcterms:W3CDTF">2003-09-24T01:52:56Z</dcterms:created>
  <dcterms:modified xsi:type="dcterms:W3CDTF">2020-03-13T07:35:25Z</dcterms:modified>
  <cp:category/>
  <cp:version/>
  <cp:contentType/>
  <cp:contentStatus/>
</cp:coreProperties>
</file>