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01_水戸市\"/>
    </mc:Choice>
  </mc:AlternateContent>
  <workbookProtection workbookAlgorithmName="SHA-512" workbookHashValue="jJcNF8eL7S3RHwiGJzzQmljA0UJSksSM28x4kw0ZjseplFDS4sk0OlSuBvqtPB60E51sqyOgdDccxYgvkTr3Tg==" workbookSaltValue="O4UgjkmYi4rxruaWL/iqW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<sst xmlns="http://schemas.openxmlformats.org/spreadsheetml/2006/main" count="231" uniqueCount="118">
  <si>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</si>
  <si>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</si>
  <si>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</si>
  <si>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</si>
  <si>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</si>
  <si>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</si>
  <si>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</si>
  <si>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</si>
  <si>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</si>
  <si>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</si>
  <si>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</si>
  <si>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</si>
  <si>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</si>
  <si>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</si>
  <si>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</si>
  <si>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</si>
  <si>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</si>
  <si>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</si>
  <si>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</si>
  <si>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</si>
  <si>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</si>
  <si>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</si>
  <si>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</si>
  <si>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</si>
  <si>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</si>
  <si>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</si>
  <si>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</si>
  <si>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</si>
  <si>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</si>
  <si>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</si>
  <si>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</si>
  <si>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</si>
  <si>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</si>
  <si>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</si>
  <si>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</si>
  <si>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</si>
  <si>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</si>
  <si>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</si>
  <si>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</si>
  <si>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</si>
  <si>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</si>
  <si>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</si>
  <si>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</si>
  <si>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</si>
  <si>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</si>
  <si>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</si>
  <si>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</si>
  <si>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</si>
  <si>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</si>
  <si>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</si>
  <si>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</si>
  <si>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</si>
  <si>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</si>
  <si>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</si>
  <si>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</si>
  <si>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</si>
  <si>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</si>
  <si>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</si>
  <si>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</si>
  <si>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</si>
  <si>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</si>
  <si>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</si>
  <si>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</si>
  <si>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</si>
  <si>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</si>
  <si>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</si>
  <si>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</si>
  <si>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</si>
  <si>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</si>
  <si>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</si>
  <si>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</si>
  <si>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</si>
  <si>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</si>
  <si>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</si>
  <si>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</si>
  <si>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</si>
  <si>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</si>
  <si>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</si>
  <si>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</si>
  <si>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</si>
  <si>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</si>
  <si>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</si>
  <si>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</si>
  <si>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</si>
  <si>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</si>
  <si>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</si>
  <si>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</si>
  <si>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</si>
  <si>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</si>
  <si>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</si>
  <si>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</si>
  <si>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</si>
  <si>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</si>
  <si>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</si>
  <si>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</si>
  <si>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</si>
  <si>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水戸市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</si>
  <si>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</si>
  <si>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</si>
  <si>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</si>
  <si>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</si>
  <si>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</si>
  <si>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</si>
  <si>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</si>
  <si>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</si>
  <si>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</si>
  <si>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</si>
  <si>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</si>
  <si>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</si>
  <si>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</si>
  <si>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</si>
  <si>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</si>
  <si>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</si>
  <si>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</si>
  <si>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</si>
  <si>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「1. 経営の健全性・効率性について」は，企業債残高が類似団体と比較して多いことが，各指標を悪化させる大きな要因となっている。引き続き，償還と借入のバランスに留意し，企業債残高の縮減を図っていく。
　「2.老朽化の状況について」は，ストックマネジメント計画に基づく管理により，ライフサイクルコストの低減と安定的な施設運営に努めていく。
　使用料収入は，昨年度よりも増加しており，短期的には普及率・水洗化率の向上に伴い増加していく見込みであるが，長期的には人口減少等の社会情勢から減少が避けられないと考えられる。
　新規・更新投資のペース管理に留意しながら，使用料収入の確保や維持管理費の縮減など，引き続き経営基盤の強化に努め，将来にわたる安定的な事業体制を構築していく。</t>
    <rPh sb="130" eb="131">
      <t>モト</t>
    </rPh>
    <rPh sb="133" eb="135">
      <t>カンリ</t>
    </rPh>
    <phoneticPr fontId="4"/>
  </si>
  <si>
    <t>①経常収支比率
　引き続き100％を超えているが，収益の約1/3を一般会計補助金で賄っている。使用料収入の確保と維持管理費の削減に努めていく必要がある。
③流動比率
　企業債の元金償還が多いため，類似団体平均値と比較して低い値となっている。企業債の償還が進む中で，新規借り入れを抑制していく必要がある。
④企業債残高対事業規模比率
　類似団体平均値と比較して高い値であり，流動比率と同様，新規借り入れを抑制していく必要がある。
⑤経費回収率　⑥汚水処理原価
　平成29年度から，繰入基準のうち「分流式下水道等に要する経費」の計算方法を総務省の指導により見直したため，値は大きく改善した。しかし，繰入金に依存した経営状況に変わりはないため，引き続き維持管理費の削減に努めるとともに，使用料の水準について定期的に検討を行う必要がある。
⑦施設利用率　⑧水洗化率
　施設利用率は，合流式管渠の雨水処理のために余力を確保しており，類似団体平均値より数値が低くなる傾向がある。また，水洗化率は，整備人口が増加中であることから接続推進に努めている状況であり，類似団体平均値を下回っている。広報活動や戸別訪問など普及啓発活動を行うことで改善していく必要がある。</t>
    <rPh sb="517" eb="519">
      <t>ヒツヨウ</t>
    </rPh>
    <phoneticPr fontId="4"/>
  </si>
  <si>
    <t>①有形固定資産減価償却率
　法適用からの経過年数が短く，減価償却累計額が小さいため，値も低くなっている。
②管渠老朽化率　③管渠改善率
　償却が終了している管渠資産が多く，管渠老朽化率は類似団体平均と比較して高い。事前に改善の必要性の調査を実施したうえで施工箇所を設定しており，効率的かつ効果的な改善に努めている。ストックマネジメント計画に基づき，適切な時期に改築・修繕工事を実施していく必要がある。</t>
    <rPh sb="174" eb="176">
      <t>テキセツ</t>
    </rPh>
    <rPh sb="180" eb="182">
      <t>カイチク</t>
    </rPh>
    <rPh sb="183" eb="185">
      <t>シュウゼン</t>
    </rPh>
    <rPh sb="185" eb="187">
      <t>コウジ</t>
    </rPh>
    <rPh sb="188" eb="190">
      <t>ジッシ</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</si>
</sst>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0.02</c:v>
                </c:pt>
                <c:pt idx="1">
                  <c:v>0.04</c:v>
                </c:pt>
                <c:pt idx="2">
                  <c:v>0.09</c:v>
                </c:pt>
                <c:pt idx="3">
                  <c:v>0.08</c:v>
                </c:pt>
                <c:pt idx="4">
                  <c:v>0.08</c:v>
                </c:pt>
              </c:numCache>
            </c:numRef>
          </c:val>
          <c:extLst>
            <c:ext xmlns:c16="http://schemas.microsoft.com/office/drawing/2014/chart" uri="{C3380CC4-5D6E-409C-BE32-E72D297353CC}">
              <c16:uniqueId val="{00000000-BAF4-486D-B871-95900A769B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BAF4-486D-B871-95900A769B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61.52</c:v>
                </c:pt>
                <c:pt idx="1">
                  <c:v>63.12</c:v>
                </c:pt>
                <c:pt idx="2">
                  <c:v>62</c:v>
                </c:pt>
                <c:pt idx="3">
                  <c:v>63.66</c:v>
                </c:pt>
                <c:pt idx="4">
                  <c:v>63.81</c:v>
                </c:pt>
              </c:numCache>
            </c:numRef>
          </c:val>
          <c:extLst>
            <c:ext xmlns:c16="http://schemas.microsoft.com/office/drawing/2014/chart" uri="{C3380CC4-5D6E-409C-BE32-E72D297353CC}">
              <c16:uniqueId val="{00000000-B9B9-46CB-A472-EB75E0ED56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B9B9-46CB-A472-EB75E0ED56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86.13</c:v>
                </c:pt>
                <c:pt idx="1">
                  <c:v>86.55</c:v>
                </c:pt>
                <c:pt idx="2">
                  <c:v>86.85</c:v>
                </c:pt>
                <c:pt idx="3">
                  <c:v>87.35</c:v>
                </c:pt>
                <c:pt idx="4">
                  <c:v>87.69</c:v>
                </c:pt>
              </c:numCache>
            </c:numRef>
          </c:val>
          <c:extLst>
            <c:ext xmlns:c16="http://schemas.microsoft.com/office/drawing/2014/chart" uri="{C3380CC4-5D6E-409C-BE32-E72D297353CC}">
              <c16:uniqueId val="{00000000-FF80-4CBF-833B-0B9F742450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FF80-4CBF-833B-0B9F742450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101.26</c:v>
                </c:pt>
                <c:pt idx="1">
                  <c:v>100.47</c:v>
                </c:pt>
                <c:pt idx="2">
                  <c:v>101.31</c:v>
                </c:pt>
                <c:pt idx="3">
                  <c:v>103.62</c:v>
                </c:pt>
                <c:pt idx="4">
                  <c:v>102.4</c:v>
                </c:pt>
              </c:numCache>
            </c:numRef>
          </c:val>
          <c:extLst>
            <c:ext xmlns:c16="http://schemas.microsoft.com/office/drawing/2014/chart" uri="{C3380CC4-5D6E-409C-BE32-E72D297353CC}">
              <c16:uniqueId val="{00000000-9383-4250-B8A3-D9149A826C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9383-4250-B8A3-D9149A826C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6.33</c:v>
                </c:pt>
                <c:pt idx="1">
                  <c:v>9.27</c:v>
                </c:pt>
                <c:pt idx="2">
                  <c:v>12.16</c:v>
                </c:pt>
                <c:pt idx="3">
                  <c:v>14.88</c:v>
                </c:pt>
                <c:pt idx="4">
                  <c:v>17.55</c:v>
                </c:pt>
              </c:numCache>
            </c:numRef>
          </c:val>
          <c:extLst>
            <c:ext xmlns:c16="http://schemas.microsoft.com/office/drawing/2014/chart" uri="{C3380CC4-5D6E-409C-BE32-E72D297353CC}">
              <c16:uniqueId val="{00000000-5682-464F-B726-B74928EA58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5682-464F-B726-B74928EA58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4.3899999999999997</c:v>
                </c:pt>
                <c:pt idx="1">
                  <c:v>5.08</c:v>
                </c:pt>
                <c:pt idx="2">
                  <c:v>5.1100000000000003</c:v>
                </c:pt>
                <c:pt idx="3">
                  <c:v>5.37</c:v>
                </c:pt>
                <c:pt idx="4">
                  <c:v>5.69</c:v>
                </c:pt>
              </c:numCache>
            </c:numRef>
          </c:val>
          <c:extLst>
            <c:ext xmlns:c16="http://schemas.microsoft.com/office/drawing/2014/chart" uri="{C3380CC4-5D6E-409C-BE32-E72D297353CC}">
              <c16:uniqueId val="{00000000-32FC-4D60-A092-0A6BC02A1D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32FC-4D60-A092-0A6BC02A1D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FE-4E0F-9D2E-7B8C829442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41FE-4E0F-9D2E-7B8C829442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26.43</c:v>
                </c:pt>
                <c:pt idx="1">
                  <c:v>36.51</c:v>
                </c:pt>
                <c:pt idx="2">
                  <c:v>32.99</c:v>
                </c:pt>
                <c:pt idx="3">
                  <c:v>33.21</c:v>
                </c:pt>
                <c:pt idx="4">
                  <c:v>28.37</c:v>
                </c:pt>
              </c:numCache>
            </c:numRef>
          </c:val>
          <c:extLst>
            <c:ext xmlns:c16="http://schemas.microsoft.com/office/drawing/2014/chart" uri="{C3380CC4-5D6E-409C-BE32-E72D297353CC}">
              <c16:uniqueId val="{00000000-6412-44C2-A299-BFEDE35013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6412-44C2-A299-BFEDE35013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2255.38</c:v>
                </c:pt>
                <c:pt idx="1">
                  <c:v>2221.48</c:v>
                </c:pt>
                <c:pt idx="2">
                  <c:v>2157.37</c:v>
                </c:pt>
                <c:pt idx="3">
                  <c:v>2078.36</c:v>
                </c:pt>
                <c:pt idx="4">
                  <c:v>2009.96</c:v>
                </c:pt>
              </c:numCache>
            </c:numRef>
          </c:val>
          <c:extLst>
            <c:ext xmlns:c16="http://schemas.microsoft.com/office/drawing/2014/chart" uri="{C3380CC4-5D6E-409C-BE32-E72D297353CC}">
              <c16:uniqueId val="{00000000-CB10-4C34-8243-86958770FB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CB10-4C34-8243-86958770FB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68.790000000000006</c:v>
                </c:pt>
                <c:pt idx="1">
                  <c:v>99.92</c:v>
                </c:pt>
                <c:pt idx="2">
                  <c:v>99.86</c:v>
                </c:pt>
                <c:pt idx="3">
                  <c:v>100.03</c:v>
                </c:pt>
                <c:pt idx="4">
                  <c:v>100.03</c:v>
                </c:pt>
              </c:numCache>
            </c:numRef>
          </c:val>
          <c:extLst>
            <c:ext xmlns:c16="http://schemas.microsoft.com/office/drawing/2014/chart" uri="{C3380CC4-5D6E-409C-BE32-E72D297353CC}">
              <c16:uniqueId val="{00000000-CCAA-42FB-983D-13EF4A7B8E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CCAA-42FB-983D-13EF4A7B8E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233.51</c:v>
                </c:pt>
                <c:pt idx="1">
                  <c:v>162.07</c:v>
                </c:pt>
                <c:pt idx="2">
                  <c:v>162.41</c:v>
                </c:pt>
                <c:pt idx="3">
                  <c:v>162.07</c:v>
                </c:pt>
                <c:pt idx="4">
                  <c:v>159.32</c:v>
                </c:pt>
              </c:numCache>
            </c:numRef>
          </c:val>
          <c:extLst>
            <c:ext xmlns:c16="http://schemas.microsoft.com/office/drawing/2014/chart" uri="{C3380CC4-5D6E-409C-BE32-E72D297353CC}">
              <c16:uniqueId val="{00000000-BD9A-458E-BE6A-8BEC092BB3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BD9A-458E-BE6A-8BEC092BB3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水戸市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271380</v>
      </c>
      <c r="AM8" s="69"/>
      <c r="AN8" s="69"/>
      <c r="AO8" s="69"/>
      <c r="AP8" s="69"/>
      <c r="AQ8" s="69"/>
      <c r="AR8" s="69"/>
      <c r="AS8" s="69"/>
      <c r="AT8" s="68">
        <f>データ!T6</f>
        <v>217.32</v>
      </c>
      <c r="AU8" s="68"/>
      <c r="AV8" s="68"/>
      <c r="AW8" s="68"/>
      <c r="AX8" s="68"/>
      <c r="AY8" s="68"/>
      <c r="AZ8" s="68"/>
      <c r="BA8" s="68"/>
      <c r="BB8" s="68">
        <f>データ!U6</f>
        <v>1248.76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52.61</v>
      </c>
      <c r="J10" s="68"/>
      <c r="K10" s="68"/>
      <c r="L10" s="68"/>
      <c r="M10" s="68"/>
      <c r="N10" s="68"/>
      <c r="O10" s="68"/>
      <c r="P10" s="68">
        <f>データ!P6</f>
        <v>79.14</v>
      </c>
      <c r="Q10" s="68"/>
      <c r="R10" s="68"/>
      <c r="S10" s="68"/>
      <c r="T10" s="68"/>
      <c r="U10" s="68"/>
      <c r="V10" s="68"/>
      <c r="W10" s="68">
        <f>データ!Q6</f>
        <v>66.819999999999993</v>
      </c>
      <c r="X10" s="68"/>
      <c r="Y10" s="68"/>
      <c r="Z10" s="68"/>
      <c r="AA10" s="68"/>
      <c r="AB10" s="68"/>
      <c r="AC10" s="68"/>
      <c r="AD10" s="69">
        <f>データ!R6</f>
        <v>2989</v>
      </c>
      <c r="AE10" s="69"/>
      <c r="AF10" s="69"/>
      <c r="AG10" s="69"/>
      <c r="AH10" s="69"/>
      <c r="AI10" s="69"/>
      <c r="AJ10" s="69"/>
      <c r="AK10" s="2"/>
      <c r="AL10" s="69">
        <f>データ!V6</f>
        <v>214493</v>
      </c>
      <c r="AM10" s="69"/>
      <c r="AN10" s="69"/>
      <c r="AO10" s="69"/>
      <c r="AP10" s="69"/>
      <c r="AQ10" s="69"/>
      <c r="AR10" s="69"/>
      <c r="AS10" s="69"/>
      <c r="AT10" s="68">
        <f>データ!W6</f>
        <v>48.62</v>
      </c>
      <c r="AU10" s="68"/>
      <c r="AV10" s="68"/>
      <c r="AW10" s="68"/>
      <c r="AX10" s="68"/>
      <c r="AY10" s="68"/>
      <c r="AZ10" s="68"/>
      <c r="BA10" s="68"/>
      <c r="BB10" s="68">
        <f>データ!X6</f>
        <v>4411.62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ibq3mRzJD0nESjsRlwyNNsef3S/yT61ERNYI/Ui21B6cdzA9Xr8GjJHYqFZpPKs5V1GmROm60JTV656SgSoaQ==" saltValue="5jiy12JpAX12Kk3pkz4I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82015</v>
      </c>
      <c r="D6" s="33">
        <f t="shared" si="3"/>
        <v>46</v>
      </c>
      <c r="E6" s="33">
        <f t="shared" si="3"/>
        <v>17</v>
      </c>
      <c r="F6" s="33">
        <f t="shared" si="3"/>
        <v>1</v>
      </c>
      <c r="G6" s="33">
        <f t="shared" si="3"/>
        <v>0</v>
      </c>
      <c r="H6" s="33" t="str">
        <f t="shared" si="3"/>
        <v>茨城県　水戸市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52.61</v>
      </c>
      <c r="P6" s="34">
        <f t="shared" si="3"/>
        <v>79.14</v>
      </c>
      <c r="Q6" s="34">
        <f t="shared" si="3"/>
        <v>66.819999999999993</v>
      </c>
      <c r="R6" s="34">
        <f t="shared" si="3"/>
        <v>2989</v>
      </c>
      <c r="S6" s="34">
        <f t="shared" si="3"/>
        <v>271380</v>
      </c>
      <c r="T6" s="34">
        <f t="shared" si="3"/>
        <v>217.32</v>
      </c>
      <c r="U6" s="34">
        <f t="shared" si="3"/>
        <v>1248.76</v>
      </c>
      <c r="V6" s="34">
        <f t="shared" si="3"/>
        <v>214493</v>
      </c>
      <c r="W6" s="34">
        <f t="shared" si="3"/>
        <v>48.62</v>
      </c>
      <c r="X6" s="34">
        <f t="shared" si="3"/>
        <v>4411.62</v>
      </c>
      <c r="Y6" s="35">
        <f>IF(Y7="",NA(),Y7)</f>
        <v>101.26</v>
      </c>
      <c r="Z6" s="35">
        <f t="shared" ref="Z6:AH6" si="4">IF(Z7="",NA(),Z7)</f>
        <v>100.47</v>
      </c>
      <c r="AA6" s="35">
        <f t="shared" si="4"/>
        <v>101.31</v>
      </c>
      <c r="AB6" s="35">
        <f t="shared" si="4"/>
        <v>103.62</v>
      </c>
      <c r="AC6" s="35">
        <f t="shared" si="4"/>
        <v>102.4</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26.43</v>
      </c>
      <c r="AV6" s="35">
        <f t="shared" ref="AV6:BD6" si="6">IF(AV7="",NA(),AV7)</f>
        <v>36.51</v>
      </c>
      <c r="AW6" s="35">
        <f t="shared" si="6"/>
        <v>32.99</v>
      </c>
      <c r="AX6" s="35">
        <f t="shared" si="6"/>
        <v>33.21</v>
      </c>
      <c r="AY6" s="35">
        <f t="shared" si="6"/>
        <v>28.37</v>
      </c>
      <c r="AZ6" s="35">
        <f t="shared" si="6"/>
        <v>49.96</v>
      </c>
      <c r="BA6" s="35">
        <f t="shared" si="6"/>
        <v>58.04</v>
      </c>
      <c r="BB6" s="35">
        <f t="shared" si="6"/>
        <v>62.12</v>
      </c>
      <c r="BC6" s="35">
        <f t="shared" si="6"/>
        <v>61.57</v>
      </c>
      <c r="BD6" s="35">
        <f t="shared" si="6"/>
        <v>60.82</v>
      </c>
      <c r="BE6" s="34" t="str">
        <f>IF(BE7="","",IF(BE7="-","【-】","【"&amp;SUBSTITUTE(TEXT(BE7,"#,##0.00"),"-","△")&amp;"】"))</f>
        <v>【67.52】</v>
      </c>
      <c r="BF6" s="35">
        <f>IF(BF7="",NA(),BF7)</f>
        <v>2255.38</v>
      </c>
      <c r="BG6" s="35">
        <f t="shared" ref="BG6:BO6" si="7">IF(BG7="",NA(),BG7)</f>
        <v>2221.48</v>
      </c>
      <c r="BH6" s="35">
        <f t="shared" si="7"/>
        <v>2157.37</v>
      </c>
      <c r="BI6" s="35">
        <f t="shared" si="7"/>
        <v>2078.36</v>
      </c>
      <c r="BJ6" s="35">
        <f t="shared" si="7"/>
        <v>2009.96</v>
      </c>
      <c r="BK6" s="35">
        <f t="shared" si="7"/>
        <v>970.35</v>
      </c>
      <c r="BL6" s="35">
        <f t="shared" si="7"/>
        <v>917.29</v>
      </c>
      <c r="BM6" s="35">
        <f t="shared" si="7"/>
        <v>875.53</v>
      </c>
      <c r="BN6" s="35">
        <f t="shared" si="7"/>
        <v>867.39</v>
      </c>
      <c r="BO6" s="35">
        <f t="shared" si="7"/>
        <v>920.83</v>
      </c>
      <c r="BP6" s="34" t="str">
        <f>IF(BP7="","",IF(BP7="-","【-】","【"&amp;SUBSTITUTE(TEXT(BP7,"#,##0.00"),"-","△")&amp;"】"))</f>
        <v>【705.21】</v>
      </c>
      <c r="BQ6" s="35">
        <f>IF(BQ7="",NA(),BQ7)</f>
        <v>68.790000000000006</v>
      </c>
      <c r="BR6" s="35">
        <f t="shared" ref="BR6:BZ6" si="8">IF(BR7="",NA(),BR7)</f>
        <v>99.92</v>
      </c>
      <c r="BS6" s="35">
        <f t="shared" si="8"/>
        <v>99.86</v>
      </c>
      <c r="BT6" s="35">
        <f t="shared" si="8"/>
        <v>100.03</v>
      </c>
      <c r="BU6" s="35">
        <f t="shared" si="8"/>
        <v>100.03</v>
      </c>
      <c r="BV6" s="35">
        <f t="shared" si="8"/>
        <v>99.26</v>
      </c>
      <c r="BW6" s="35">
        <f t="shared" si="8"/>
        <v>99.67</v>
      </c>
      <c r="BX6" s="35">
        <f t="shared" si="8"/>
        <v>99.83</v>
      </c>
      <c r="BY6" s="35">
        <f t="shared" si="8"/>
        <v>100.91</v>
      </c>
      <c r="BZ6" s="35">
        <f t="shared" si="8"/>
        <v>99.82</v>
      </c>
      <c r="CA6" s="34" t="str">
        <f>IF(CA7="","",IF(CA7="-","【-】","【"&amp;SUBSTITUTE(TEXT(CA7,"#,##0.00"),"-","△")&amp;"】"))</f>
        <v>【98.96】</v>
      </c>
      <c r="CB6" s="35">
        <f>IF(CB7="",NA(),CB7)</f>
        <v>233.51</v>
      </c>
      <c r="CC6" s="35">
        <f t="shared" ref="CC6:CK6" si="9">IF(CC7="",NA(),CC7)</f>
        <v>162.07</v>
      </c>
      <c r="CD6" s="35">
        <f t="shared" si="9"/>
        <v>162.41</v>
      </c>
      <c r="CE6" s="35">
        <f t="shared" si="9"/>
        <v>162.07</v>
      </c>
      <c r="CF6" s="35">
        <f t="shared" si="9"/>
        <v>159.32</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61.52</v>
      </c>
      <c r="CN6" s="35">
        <f t="shared" ref="CN6:CV6" si="10">IF(CN7="",NA(),CN7)</f>
        <v>63.12</v>
      </c>
      <c r="CO6" s="35">
        <f t="shared" si="10"/>
        <v>62</v>
      </c>
      <c r="CP6" s="35">
        <f t="shared" si="10"/>
        <v>63.66</v>
      </c>
      <c r="CQ6" s="35">
        <f t="shared" si="10"/>
        <v>63.81</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86.13</v>
      </c>
      <c r="CY6" s="35">
        <f t="shared" ref="CY6:DG6" si="11">IF(CY7="",NA(),CY7)</f>
        <v>86.55</v>
      </c>
      <c r="CZ6" s="35">
        <f t="shared" si="11"/>
        <v>86.85</v>
      </c>
      <c r="DA6" s="35">
        <f t="shared" si="11"/>
        <v>87.35</v>
      </c>
      <c r="DB6" s="35">
        <f t="shared" si="11"/>
        <v>87.69</v>
      </c>
      <c r="DC6" s="35">
        <f t="shared" si="11"/>
        <v>93.5</v>
      </c>
      <c r="DD6" s="35">
        <f t="shared" si="11"/>
        <v>93.86</v>
      </c>
      <c r="DE6" s="35">
        <f t="shared" si="11"/>
        <v>93.96</v>
      </c>
      <c r="DF6" s="35">
        <f t="shared" si="11"/>
        <v>94.06</v>
      </c>
      <c r="DG6" s="35">
        <f t="shared" si="11"/>
        <v>94.41</v>
      </c>
      <c r="DH6" s="34" t="str">
        <f>IF(DH7="","",IF(DH7="-","【-】","【"&amp;SUBSTITUTE(TEXT(DH7,"#,##0.00"),"-","△")&amp;"】"))</f>
        <v>【95.57】</v>
      </c>
      <c r="DI6" s="35">
        <f>IF(DI7="",NA(),DI7)</f>
        <v>6.33</v>
      </c>
      <c r="DJ6" s="35">
        <f t="shared" ref="DJ6:DR6" si="12">IF(DJ7="",NA(),DJ7)</f>
        <v>9.27</v>
      </c>
      <c r="DK6" s="35">
        <f t="shared" si="12"/>
        <v>12.16</v>
      </c>
      <c r="DL6" s="35">
        <f t="shared" si="12"/>
        <v>14.88</v>
      </c>
      <c r="DM6" s="35">
        <f t="shared" si="12"/>
        <v>17.55</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4.3899999999999997</v>
      </c>
      <c r="DU6" s="35">
        <f t="shared" ref="DU6:EC6" si="13">IF(DU7="",NA(),DU7)</f>
        <v>5.08</v>
      </c>
      <c r="DV6" s="35">
        <f t="shared" si="13"/>
        <v>5.1100000000000003</v>
      </c>
      <c r="DW6" s="35">
        <f t="shared" si="13"/>
        <v>5.37</v>
      </c>
      <c r="DX6" s="35">
        <f t="shared" si="13"/>
        <v>5.69</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0.02</v>
      </c>
      <c r="EF6" s="35">
        <f t="shared" ref="EF6:EN6" si="14">IF(EF7="",NA(),EF7)</f>
        <v>0.04</v>
      </c>
      <c r="EG6" s="35">
        <f t="shared" si="14"/>
        <v>0.09</v>
      </c>
      <c r="EH6" s="35">
        <f t="shared" si="14"/>
        <v>0.08</v>
      </c>
      <c r="EI6" s="35">
        <f t="shared" si="14"/>
        <v>0.08</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2">
      <c r="A7" s="28"/>
      <c r="B7" s="37">
        <v>2020</v>
      </c>
      <c r="C7" s="37">
        <v>82015</v>
      </c>
      <c r="D7" s="37">
        <v>46</v>
      </c>
      <c r="E7" s="37">
        <v>17</v>
      </c>
      <c r="F7" s="37">
        <v>1</v>
      </c>
      <c r="G7" s="37">
        <v>0</v>
      </c>
      <c r="H7" s="37" t="s">
        <v>96</v>
      </c>
      <c r="I7" s="37" t="s">
        <v>97</v>
      </c>
      <c r="J7" s="37" t="s">
        <v>98</v>
      </c>
      <c r="K7" s="37" t="s">
        <v>99</v>
      </c>
      <c r="L7" s="37" t="s">
        <v>100</v>
      </c>
      <c r="M7" s="37" t="s">
        <v>101</v>
      </c>
      <c r="N7" s="38" t="s">
        <v>102</v>
      </c>
      <c r="O7" s="38">
        <v>52.61</v>
      </c>
      <c r="P7" s="38">
        <v>79.14</v>
      </c>
      <c r="Q7" s="38">
        <v>66.819999999999993</v>
      </c>
      <c r="R7" s="38">
        <v>2989</v>
      </c>
      <c r="S7" s="38">
        <v>271380</v>
      </c>
      <c r="T7" s="38">
        <v>217.32</v>
      </c>
      <c r="U7" s="38">
        <v>1248.76</v>
      </c>
      <c r="V7" s="38">
        <v>214493</v>
      </c>
      <c r="W7" s="38">
        <v>48.62</v>
      </c>
      <c r="X7" s="38">
        <v>4411.62</v>
      </c>
      <c r="Y7" s="38">
        <v>101.26</v>
      </c>
      <c r="Z7" s="38">
        <v>100.47</v>
      </c>
      <c r="AA7" s="38">
        <v>101.31</v>
      </c>
      <c r="AB7" s="38">
        <v>103.62</v>
      </c>
      <c r="AC7" s="38">
        <v>102.4</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26.43</v>
      </c>
      <c r="AV7" s="38">
        <v>36.51</v>
      </c>
      <c r="AW7" s="38">
        <v>32.99</v>
      </c>
      <c r="AX7" s="38">
        <v>33.21</v>
      </c>
      <c r="AY7" s="38">
        <v>28.37</v>
      </c>
      <c r="AZ7" s="38">
        <v>49.96</v>
      </c>
      <c r="BA7" s="38">
        <v>58.04</v>
      </c>
      <c r="BB7" s="38">
        <v>62.12</v>
      </c>
      <c r="BC7" s="38">
        <v>61.57</v>
      </c>
      <c r="BD7" s="38">
        <v>60.82</v>
      </c>
      <c r="BE7" s="38">
        <v>67.52</v>
      </c>
      <c r="BF7" s="38">
        <v>2255.38</v>
      </c>
      <c r="BG7" s="38">
        <v>2221.48</v>
      </c>
      <c r="BH7" s="38">
        <v>2157.37</v>
      </c>
      <c r="BI7" s="38">
        <v>2078.36</v>
      </c>
      <c r="BJ7" s="38">
        <v>2009.96</v>
      </c>
      <c r="BK7" s="38">
        <v>970.35</v>
      </c>
      <c r="BL7" s="38">
        <v>917.29</v>
      </c>
      <c r="BM7" s="38">
        <v>875.53</v>
      </c>
      <c r="BN7" s="38">
        <v>867.39</v>
      </c>
      <c r="BO7" s="38">
        <v>920.83</v>
      </c>
      <c r="BP7" s="38">
        <v>705.21</v>
      </c>
      <c r="BQ7" s="38">
        <v>68.790000000000006</v>
      </c>
      <c r="BR7" s="38">
        <v>99.92</v>
      </c>
      <c r="BS7" s="38">
        <v>99.86</v>
      </c>
      <c r="BT7" s="38">
        <v>100.03</v>
      </c>
      <c r="BU7" s="38">
        <v>100.03</v>
      </c>
      <c r="BV7" s="38">
        <v>99.26</v>
      </c>
      <c r="BW7" s="38">
        <v>99.67</v>
      </c>
      <c r="BX7" s="38">
        <v>99.83</v>
      </c>
      <c r="BY7" s="38">
        <v>100.91</v>
      </c>
      <c r="BZ7" s="38">
        <v>99.82</v>
      </c>
      <c r="CA7" s="38">
        <v>98.96</v>
      </c>
      <c r="CB7" s="38">
        <v>233.51</v>
      </c>
      <c r="CC7" s="38">
        <v>162.07</v>
      </c>
      <c r="CD7" s="38">
        <v>162.41</v>
      </c>
      <c r="CE7" s="38">
        <v>162.07</v>
      </c>
      <c r="CF7" s="38">
        <v>159.32</v>
      </c>
      <c r="CG7" s="38">
        <v>159.53</v>
      </c>
      <c r="CH7" s="38">
        <v>159.6</v>
      </c>
      <c r="CI7" s="38">
        <v>158.94</v>
      </c>
      <c r="CJ7" s="38">
        <v>158.04</v>
      </c>
      <c r="CK7" s="38">
        <v>156.77000000000001</v>
      </c>
      <c r="CL7" s="38">
        <v>134.52000000000001</v>
      </c>
      <c r="CM7" s="38">
        <v>61.52</v>
      </c>
      <c r="CN7" s="38">
        <v>63.12</v>
      </c>
      <c r="CO7" s="38">
        <v>62</v>
      </c>
      <c r="CP7" s="38">
        <v>63.66</v>
      </c>
      <c r="CQ7" s="38">
        <v>63.81</v>
      </c>
      <c r="CR7" s="38">
        <v>67.040000000000006</v>
      </c>
      <c r="CS7" s="38">
        <v>66.34</v>
      </c>
      <c r="CT7" s="38">
        <v>67.069999999999993</v>
      </c>
      <c r="CU7" s="38">
        <v>66.78</v>
      </c>
      <c r="CV7" s="38">
        <v>67</v>
      </c>
      <c r="CW7" s="38">
        <v>59.57</v>
      </c>
      <c r="CX7" s="38">
        <v>86.13</v>
      </c>
      <c r="CY7" s="38">
        <v>86.55</v>
      </c>
      <c r="CZ7" s="38">
        <v>86.85</v>
      </c>
      <c r="DA7" s="38">
        <v>87.35</v>
      </c>
      <c r="DB7" s="38">
        <v>87.69</v>
      </c>
      <c r="DC7" s="38">
        <v>93.5</v>
      </c>
      <c r="DD7" s="38">
        <v>93.86</v>
      </c>
      <c r="DE7" s="38">
        <v>93.96</v>
      </c>
      <c r="DF7" s="38">
        <v>94.06</v>
      </c>
      <c r="DG7" s="38">
        <v>94.41</v>
      </c>
      <c r="DH7" s="38">
        <v>95.57</v>
      </c>
      <c r="DI7" s="38">
        <v>6.33</v>
      </c>
      <c r="DJ7" s="38">
        <v>9.27</v>
      </c>
      <c r="DK7" s="38">
        <v>12.16</v>
      </c>
      <c r="DL7" s="38">
        <v>14.88</v>
      </c>
      <c r="DM7" s="38">
        <v>17.55</v>
      </c>
      <c r="DN7" s="38">
        <v>28.81</v>
      </c>
      <c r="DO7" s="38">
        <v>31.19</v>
      </c>
      <c r="DP7" s="38">
        <v>33.090000000000003</v>
      </c>
      <c r="DQ7" s="38">
        <v>34.33</v>
      </c>
      <c r="DR7" s="38">
        <v>34.15</v>
      </c>
      <c r="DS7" s="38">
        <v>36.520000000000003</v>
      </c>
      <c r="DT7" s="38">
        <v>4.3899999999999997</v>
      </c>
      <c r="DU7" s="38">
        <v>5.08</v>
      </c>
      <c r="DV7" s="38">
        <v>5.1100000000000003</v>
      </c>
      <c r="DW7" s="38">
        <v>5.37</v>
      </c>
      <c r="DX7" s="38">
        <v>5.69</v>
      </c>
      <c r="DY7" s="38">
        <v>3.84</v>
      </c>
      <c r="DZ7" s="38">
        <v>4.3099999999999996</v>
      </c>
      <c r="EA7" s="38">
        <v>5.04</v>
      </c>
      <c r="EB7" s="38">
        <v>5.1100000000000003</v>
      </c>
      <c r="EC7" s="38">
        <v>5.18</v>
      </c>
      <c r="ED7" s="38">
        <v>5.72</v>
      </c>
      <c r="EE7" s="38">
        <v>0.02</v>
      </c>
      <c r="EF7" s="38">
        <v>0.04</v>
      </c>
      <c r="EG7" s="38">
        <v>0.09</v>
      </c>
      <c r="EH7" s="38">
        <v>0.08</v>
      </c>
      <c r="EI7" s="38">
        <v>0.08</v>
      </c>
      <c r="EJ7" s="38">
        <v>0.28000000000000003</v>
      </c>
      <c r="EK7" s="38">
        <v>0.21</v>
      </c>
      <c r="EL7" s="38">
        <v>0.25</v>
      </c>
      <c r="EM7" s="38">
        <v>0.21</v>
      </c>
      <c r="EN7" s="38">
        <v>0.33</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2022-01-18T02:53:08Z</cp:lastPrinted>
  <dcterms:created xsi:type="dcterms:W3CDTF">2021-12-03T07:08:12Z</dcterms:created>
  <dcterms:modified xsi:type="dcterms:W3CDTF">2022-02-02T07:03:35Z</dcterms:modified>
  <cp:category/>
</cp:coreProperties>
</file>