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6_特定環境保全公共下水道（法適）16\04_古河市\"/>
    </mc:Choice>
  </mc:AlternateContent>
  <workbookProtection workbookAlgorithmName="SHA-512" workbookHashValue="8gVMsAaEtOpCHgVSLow+qZRbqcf5llfq+DhJYBiWTJXBVl+j5y3vqttJJIkwD0z75gFVev3vkJtSR0Pn9tFccw==" workbookSaltValue="syGtXu84ilhr1lMEYwo69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AT10" i="4"/>
  <c r="AL10" i="4"/>
  <c r="AD10" i="4"/>
  <c r="W10" i="4"/>
  <c r="P10" i="4"/>
  <c r="I10" i="4"/>
  <c r="B10" i="4"/>
  <c r="BB8" i="4"/>
  <c r="AT8" i="4"/>
  <c r="AL8" i="4"/>
  <c r="AD8" i="4"/>
  <c r="W8" i="4"/>
  <c r="P8" i="4"/>
  <c r="I8" i="4"/>
  <c r="B8" i="4"/>
</calcChain>
</file>

<file path=xl/sharedStrings.xml><?xml version="1.0" encoding="utf-8"?>
<sst xmlns="http://schemas.openxmlformats.org/spreadsheetml/2006/main" count="320" uniqueCount="116">
  <si>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</si>
  <si>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</si>
  <si>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</si>
  <si>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</si>
  <si>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</si>
  <si>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</si>
  <si>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</si>
  <si>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</si>
  <si>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</si>
  <si>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</si>
  <si>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</si>
  <si>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</si>
  <si>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</si>
  <si>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</si>
  <si>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</si>
  <si>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</si>
  <si>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</si>
  <si>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</si>
  <si>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</si>
  <si>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</si>
  <si>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</si>
  <si>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</si>
  <si>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</si>
  <si>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</si>
  <si>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</si>
  <si>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</si>
  <si>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</si>
  <si>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</si>
  <si>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</si>
  <si>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</si>
  <si>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</si>
  <si>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</si>
  <si>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</si>
  <si>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</si>
  <si>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</si>
  <si>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</si>
  <si>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</si>
  <si>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</si>
  <si>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</si>
  <si>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</si>
  <si>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</si>
  <si>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</si>
  <si>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</si>
  <si>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</si>
  <si>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</si>
  <si>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</si>
  <si>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</si>
  <si>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</si>
  <si>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</si>
  <si>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</si>
  <si>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</si>
  <si>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</si>
  <si>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</si>
  <si>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</si>
  <si>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</si>
  <si>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</si>
  <si>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</si>
  <si>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</si>
  <si>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</si>
  <si>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</si>
  <si>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</si>
  <si>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</si>
  <si>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</si>
  <si>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</si>
  <si>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</si>
  <si>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</si>
  <si>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</si>
  <si>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</si>
  <si>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</si>
  <si>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</si>
  <si>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</si>
  <si>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</si>
  <si>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</si>
  <si>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</si>
  <si>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</si>
  <si>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</si>
  <si>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</si>
  <si>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</si>
  <si>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</si>
  <si>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</si>
  <si>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</si>
  <si>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</si>
  <si>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</si>
  <si>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</si>
  <si>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</si>
  <si>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</si>
  <si>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</si>
  <si>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</si>
  <si>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</si>
  <si>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</si>
  <si>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</si>
  <si>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</si>
  <si>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</si>
  <si>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</si>
  <si>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</si>
  <si>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</si>
  <si>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古河市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</si>
  <si>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</si>
  <si>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</si>
  <si>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</si>
  <si>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</si>
  <si>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</si>
  <si>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</si>
  <si>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</si>
  <si>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</si>
  <si>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</si>
  <si>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</si>
  <si>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</si>
  <si>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</si>
  <si>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</si>
  <si>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</si>
  <si>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</si>
  <si>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</si>
  <si>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令和2年度は企業会計への移行に伴い、前年度との比較はなしとする。類似団体平均と比較して低い水準で推移している企業債残高対事業規模比率を見ると、経営の健全性は保たれているといえる。一方で、経営及び施設の効率性については、類似団体平均と比較しても低い水準にある指標も多くなっていることから、適正な使用料収入の確保、汚水処理費の削減及び接続率向上のための継続的な啓発活動が必要である。今後は施設の老朽化による更新投資の増加とともに、人口減少による使用料収入の減少が見込まれることから、経営戦略やストックマネジメント計画に基づき、投資規模と収益水準に注視しつつ事業を実施する必要がある。</t>
    <rPh sb="0" eb="2">
      <t>レイワ</t>
    </rPh>
    <rPh sb="3" eb="5">
      <t>ネンド</t>
    </rPh>
    <rPh sb="6" eb="10">
      <t>キギョウカイケイ</t>
    </rPh>
    <rPh sb="12" eb="14">
      <t>イコウ</t>
    </rPh>
    <rPh sb="15" eb="16">
      <t>トモナ</t>
    </rPh>
    <rPh sb="18" eb="21">
      <t>ゼンネンド</t>
    </rPh>
    <rPh sb="23" eb="25">
      <t>ヒカク</t>
    </rPh>
    <rPh sb="62" eb="64">
      <t>キボ</t>
    </rPh>
    <rPh sb="128" eb="130">
      <t>シヒョウ</t>
    </rPh>
    <rPh sb="131" eb="132">
      <t>オオ</t>
    </rPh>
    <rPh sb="143" eb="145">
      <t>テキセイ</t>
    </rPh>
    <rPh sb="146" eb="151">
      <t>シヨウリョウシュウニュウ</t>
    </rPh>
    <rPh sb="152" eb="154">
      <t>カクホ</t>
    </rPh>
    <rPh sb="155" eb="160">
      <t>オスイショリヒ</t>
    </rPh>
    <rPh sb="161" eb="164">
      <t>サクゲンオヨ</t>
    </rPh>
    <rPh sb="165" eb="170">
      <t>セツゾクリツコウジョウ</t>
    </rPh>
    <rPh sb="174" eb="177">
      <t>ケイゾクテキ</t>
    </rPh>
    <rPh sb="178" eb="182">
      <t>ケイハツカツドウ</t>
    </rPh>
    <rPh sb="183" eb="185">
      <t>ヒツヨウ</t>
    </rPh>
    <rPh sb="206" eb="208">
      <t>ゾウカ</t>
    </rPh>
    <rPh sb="226" eb="228">
      <t>ゲンショウ</t>
    </rPh>
    <phoneticPr fontId="4"/>
  </si>
  <si>
    <t>①経常収支比率
類似団体と比較して低い水準となっているが、一般会計補助金により100％以上となっている。100％を超えているが，収益の約5割を一般会計補助金で賄っているため、使用料収入の確保と維持管理費の削減に努めていく。
②累積欠損金比率
累積欠損金は、生じていない。
③流動比率
類似団体と比較して低い水準となっており、100％を下回っている。今後は、支払能力を高めるために経営改善を図っていく。
④企業債残高対事業規模比率
類似団体と比較して低い水準となっている。今後は、投資規模の適正化と営業収益の向上を図っていく。
⑤経費回収率
類似団体と比較して低い水準となっている。引き続き100％に近づけるよう、更なる収益確保と経営見直しを図る必要がある。
⑥汚水処理原価
類似団体と比較して高い水準となっている。効率的な投資や接続率向上への取り組みが必要である。
⑧水洗化率
類似団体と比較して低い水準となっている。引き続き水洗化率100％に向けて、下水道接続促進に努めていく。</t>
    <rPh sb="1" eb="3">
      <t>ケイジョウ</t>
    </rPh>
    <rPh sb="3" eb="7">
      <t>シュウシヒリツ</t>
    </rPh>
    <rPh sb="113" eb="115">
      <t>ルイセキ</t>
    </rPh>
    <rPh sb="115" eb="117">
      <t>ケッソン</t>
    </rPh>
    <rPh sb="117" eb="118">
      <t>キン</t>
    </rPh>
    <rPh sb="118" eb="120">
      <t>ヒリツ</t>
    </rPh>
    <rPh sb="121" eb="123">
      <t>ルイセキ</t>
    </rPh>
    <rPh sb="123" eb="126">
      <t>ケッソンキン</t>
    </rPh>
    <rPh sb="128" eb="129">
      <t>ショウ</t>
    </rPh>
    <rPh sb="137" eb="141">
      <t>リュウドウヒリツ</t>
    </rPh>
    <rPh sb="142" eb="146">
      <t>ルイジダンタイ</t>
    </rPh>
    <rPh sb="147" eb="149">
      <t>ヒカク</t>
    </rPh>
    <rPh sb="151" eb="152">
      <t>ヒク</t>
    </rPh>
    <rPh sb="153" eb="155">
      <t>スイジュン</t>
    </rPh>
    <rPh sb="167" eb="169">
      <t>シタマワ</t>
    </rPh>
    <rPh sb="202" eb="205">
      <t>キギョウサイ</t>
    </rPh>
    <rPh sb="205" eb="207">
      <t>ザンタカ</t>
    </rPh>
    <rPh sb="207" eb="208">
      <t>タイ</t>
    </rPh>
    <rPh sb="208" eb="210">
      <t>ジギョウ</t>
    </rPh>
    <rPh sb="210" eb="214">
      <t>キボヒリツ</t>
    </rPh>
    <rPh sb="215" eb="219">
      <t>ルイジダンタイ</t>
    </rPh>
    <rPh sb="220" eb="222">
      <t>ヒカク</t>
    </rPh>
    <rPh sb="224" eb="225">
      <t>ヒク</t>
    </rPh>
    <rPh sb="226" eb="228">
      <t>スイジュン</t>
    </rPh>
    <rPh sb="264" eb="269">
      <t>ケイヒカイシュウリツ</t>
    </rPh>
    <rPh sb="270" eb="274">
      <t>ルイジダンタイ</t>
    </rPh>
    <rPh sb="275" eb="277">
      <t>ヒカク</t>
    </rPh>
    <rPh sb="279" eb="280">
      <t>ヒク</t>
    </rPh>
    <rPh sb="281" eb="283">
      <t>スイジュン</t>
    </rPh>
    <rPh sb="290" eb="291">
      <t>ヒ</t>
    </rPh>
    <rPh sb="292" eb="293">
      <t>ツヅ</t>
    </rPh>
    <rPh sb="299" eb="300">
      <t>チカ</t>
    </rPh>
    <rPh sb="306" eb="307">
      <t>サラ</t>
    </rPh>
    <rPh sb="309" eb="313">
      <t>シュウエキカクホ</t>
    </rPh>
    <rPh sb="314" eb="318">
      <t>ケイエイミナオ</t>
    </rPh>
    <rPh sb="320" eb="321">
      <t>ハカ</t>
    </rPh>
    <rPh sb="322" eb="324">
      <t>ヒツヨウ</t>
    </rPh>
    <rPh sb="330" eb="336">
      <t>オスイショリゲンカ</t>
    </rPh>
    <rPh sb="337" eb="341">
      <t>ルイジダンタイ</t>
    </rPh>
    <rPh sb="342" eb="344">
      <t>ヒカク</t>
    </rPh>
    <rPh sb="346" eb="347">
      <t>タカ</t>
    </rPh>
    <rPh sb="357" eb="360">
      <t>コウリツテキ</t>
    </rPh>
    <rPh sb="361" eb="363">
      <t>トウシ</t>
    </rPh>
    <rPh sb="364" eb="369">
      <t>セツゾクリツコウジョウ</t>
    </rPh>
    <rPh sb="371" eb="372">
      <t>ト</t>
    </rPh>
    <rPh sb="373" eb="374">
      <t>ク</t>
    </rPh>
    <rPh sb="376" eb="378">
      <t>ヒツヨウ</t>
    </rPh>
    <rPh sb="384" eb="388">
      <t>スイセンカリツ</t>
    </rPh>
    <rPh sb="389" eb="393">
      <t>ルイジダンタイ</t>
    </rPh>
    <rPh sb="394" eb="396">
      <t>ヒカク</t>
    </rPh>
    <rPh sb="398" eb="399">
      <t>ヒク</t>
    </rPh>
    <rPh sb="400" eb="402">
      <t>スイジュン</t>
    </rPh>
    <rPh sb="409" eb="410">
      <t>ヒ</t>
    </rPh>
    <rPh sb="411" eb="412">
      <t>ツヅ</t>
    </rPh>
    <rPh sb="413" eb="417">
      <t>スイセンカリツ</t>
    </rPh>
    <rPh sb="422" eb="423">
      <t>ム</t>
    </rPh>
    <rPh sb="426" eb="429">
      <t>ゲスイドウ</t>
    </rPh>
    <rPh sb="429" eb="433">
      <t>セツゾクソクシン</t>
    </rPh>
    <rPh sb="434" eb="435">
      <t>ツト</t>
    </rPh>
    <phoneticPr fontId="4"/>
  </si>
  <si>
    <t>①有形固定資産減価償却率
法適用1年目のため類似団体と比較して低い水準となっている。
②管渠老朽化率
将来的には耐用年数に達することから、改築更新時期を迎える管渠が増加することが考えられるため、設備の回復や予防保全のための修繕や事業費の平準化を図る必要がある。
③管渠改善率
管渠改善に対しては現在、ストックマネジメント計画に基づき、調査・点検を実施している。その結果に基づき、補修工事の計画を策定し実施していく予定である。</t>
    <rPh sb="1" eb="3">
      <t>ユウケイ</t>
    </rPh>
    <rPh sb="3" eb="5">
      <t>コテイ</t>
    </rPh>
    <rPh sb="5" eb="7">
      <t>シサン</t>
    </rPh>
    <rPh sb="7" eb="11">
      <t>ゲンカショウキャク</t>
    </rPh>
    <rPh sb="11" eb="12">
      <t>リツ</t>
    </rPh>
    <rPh sb="13" eb="16">
      <t>ホウテキヨウ</t>
    </rPh>
    <rPh sb="17" eb="19">
      <t>ネンメ</t>
    </rPh>
    <rPh sb="22" eb="26">
      <t>ルイジダンタイ</t>
    </rPh>
    <rPh sb="27" eb="29">
      <t>ヒカク</t>
    </rPh>
    <rPh sb="31" eb="32">
      <t>ヒク</t>
    </rPh>
    <rPh sb="33" eb="35">
      <t>スイジュン</t>
    </rPh>
    <rPh sb="44" eb="46">
      <t>カンキョ</t>
    </rPh>
    <rPh sb="46" eb="49">
      <t>ロウキュウカ</t>
    </rPh>
    <rPh sb="49" eb="50">
      <t>リツ</t>
    </rPh>
    <rPh sb="51" eb="54">
      <t>ショウライテキ</t>
    </rPh>
    <rPh sb="56" eb="60">
      <t>タイヨウネンスウ</t>
    </rPh>
    <rPh sb="61" eb="62">
      <t>タッ</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</si>
</sst>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F57C-47B0-BE23-471AF9DBF3A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0.39</c:v>
                </c:pt>
              </c:numCache>
            </c:numRef>
          </c:val>
          <c:smooth val="0"/>
          <c:extLst>
            <c:ext xmlns:c16="http://schemas.microsoft.com/office/drawing/2014/chart" uri="{C3380CC4-5D6E-409C-BE32-E72D297353CC}">
              <c16:uniqueId val="{00000001-F57C-47B0-BE23-471AF9DBF3A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986-438F-9407-98F66CD8ED1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42.4</c:v>
                </c:pt>
              </c:numCache>
            </c:numRef>
          </c:val>
          <c:smooth val="0"/>
          <c:extLst>
            <c:ext xmlns:c16="http://schemas.microsoft.com/office/drawing/2014/chart" uri="{C3380CC4-5D6E-409C-BE32-E72D297353CC}">
              <c16:uniqueId val="{00000001-7986-438F-9407-98F66CD8ED1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55.61</c:v>
                </c:pt>
              </c:numCache>
            </c:numRef>
          </c:val>
          <c:extLst>
            <c:ext xmlns:c16="http://schemas.microsoft.com/office/drawing/2014/chart" uri="{C3380CC4-5D6E-409C-BE32-E72D297353CC}">
              <c16:uniqueId val="{00000000-823A-41D2-A052-62A8EDBFF4A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84.19</c:v>
                </c:pt>
              </c:numCache>
            </c:numRef>
          </c:val>
          <c:smooth val="0"/>
          <c:extLst>
            <c:ext xmlns:c16="http://schemas.microsoft.com/office/drawing/2014/chart" uri="{C3380CC4-5D6E-409C-BE32-E72D297353CC}">
              <c16:uniqueId val="{00000001-823A-41D2-A052-62A8EDBFF4A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102.76</c:v>
                </c:pt>
              </c:numCache>
            </c:numRef>
          </c:val>
          <c:extLst>
            <c:ext xmlns:c16="http://schemas.microsoft.com/office/drawing/2014/chart" uri="{C3380CC4-5D6E-409C-BE32-E72D297353CC}">
              <c16:uniqueId val="{00000000-CCA7-4CC0-9DF0-F37BB213C48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105.78</c:v>
                </c:pt>
              </c:numCache>
            </c:numRef>
          </c:val>
          <c:smooth val="0"/>
          <c:extLst>
            <c:ext xmlns:c16="http://schemas.microsoft.com/office/drawing/2014/chart" uri="{C3380CC4-5D6E-409C-BE32-E72D297353CC}">
              <c16:uniqueId val="{00000001-CCA7-4CC0-9DF0-F37BB213C48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2.61</c:v>
                </c:pt>
              </c:numCache>
            </c:numRef>
          </c:val>
          <c:extLst>
            <c:ext xmlns:c16="http://schemas.microsoft.com/office/drawing/2014/chart" uri="{C3380CC4-5D6E-409C-BE32-E72D297353CC}">
              <c16:uniqueId val="{00000000-AD36-4907-8BC7-F7572676F60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21.36</c:v>
                </c:pt>
              </c:numCache>
            </c:numRef>
          </c:val>
          <c:smooth val="0"/>
          <c:extLst>
            <c:ext xmlns:c16="http://schemas.microsoft.com/office/drawing/2014/chart" uri="{C3380CC4-5D6E-409C-BE32-E72D297353CC}">
              <c16:uniqueId val="{00000001-AD36-4907-8BC7-F7572676F60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3AC1-4570-A6CF-F52E2FFBB28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3AC1-4570-A6CF-F52E2FFBB28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5D03-4B56-A4AF-5BA4594E448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63.96</c:v>
                </c:pt>
              </c:numCache>
            </c:numRef>
          </c:val>
          <c:smooth val="0"/>
          <c:extLst>
            <c:ext xmlns:c16="http://schemas.microsoft.com/office/drawing/2014/chart" uri="{C3380CC4-5D6E-409C-BE32-E72D297353CC}">
              <c16:uniqueId val="{00000001-5D03-4B56-A4AF-5BA4594E448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8.6300000000000008</c:v>
                </c:pt>
              </c:numCache>
            </c:numRef>
          </c:val>
          <c:extLst>
            <c:ext xmlns:c16="http://schemas.microsoft.com/office/drawing/2014/chart" uri="{C3380CC4-5D6E-409C-BE32-E72D297353CC}">
              <c16:uniqueId val="{00000000-9EBE-44BF-8BC0-4ED801FCD3B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44.24</c:v>
                </c:pt>
              </c:numCache>
            </c:numRef>
          </c:val>
          <c:smooth val="0"/>
          <c:extLst>
            <c:ext xmlns:c16="http://schemas.microsoft.com/office/drawing/2014/chart" uri="{C3380CC4-5D6E-409C-BE32-E72D297353CC}">
              <c16:uniqueId val="{00000001-9EBE-44BF-8BC0-4ED801FCD3B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210.85</c:v>
                </c:pt>
              </c:numCache>
            </c:numRef>
          </c:val>
          <c:extLst>
            <c:ext xmlns:c16="http://schemas.microsoft.com/office/drawing/2014/chart" uri="{C3380CC4-5D6E-409C-BE32-E72D297353CC}">
              <c16:uniqueId val="{00000000-8296-427B-A52B-E425B8736A2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1258.43</c:v>
                </c:pt>
              </c:numCache>
            </c:numRef>
          </c:val>
          <c:smooth val="0"/>
          <c:extLst>
            <c:ext xmlns:c16="http://schemas.microsoft.com/office/drawing/2014/chart" uri="{C3380CC4-5D6E-409C-BE32-E72D297353CC}">
              <c16:uniqueId val="{00000001-8296-427B-A52B-E425B8736A2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60.45</c:v>
                </c:pt>
              </c:numCache>
            </c:numRef>
          </c:val>
          <c:extLst>
            <c:ext xmlns:c16="http://schemas.microsoft.com/office/drawing/2014/chart" uri="{C3380CC4-5D6E-409C-BE32-E72D297353CC}">
              <c16:uniqueId val="{00000000-1387-48DB-B528-DC0920EF5D8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73.36</c:v>
                </c:pt>
              </c:numCache>
            </c:numRef>
          </c:val>
          <c:smooth val="0"/>
          <c:extLst>
            <c:ext xmlns:c16="http://schemas.microsoft.com/office/drawing/2014/chart" uri="{C3380CC4-5D6E-409C-BE32-E72D297353CC}">
              <c16:uniqueId val="{00000001-1387-48DB-B528-DC0920EF5D8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262.18</c:v>
                </c:pt>
              </c:numCache>
            </c:numRef>
          </c:val>
          <c:extLst>
            <c:ext xmlns:c16="http://schemas.microsoft.com/office/drawing/2014/chart" uri="{C3380CC4-5D6E-409C-BE32-E72D297353CC}">
              <c16:uniqueId val="{00000000-FCA0-4F7A-ABD6-6A0F13D8D87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224.88</c:v>
                </c:pt>
              </c:numCache>
            </c:numRef>
          </c:val>
          <c:smooth val="0"/>
          <c:extLst>
            <c:ext xmlns:c16="http://schemas.microsoft.com/office/drawing/2014/chart" uri="{C3380CC4-5D6E-409C-BE32-E72D297353CC}">
              <c16:uniqueId val="{00000001-FCA0-4F7A-ABD6-6A0F13D8D87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G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茨城県　古河市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142260</v>
      </c>
      <c r="AM8" s="69"/>
      <c r="AN8" s="69"/>
      <c r="AO8" s="69"/>
      <c r="AP8" s="69"/>
      <c r="AQ8" s="69"/>
      <c r="AR8" s="69"/>
      <c r="AS8" s="69"/>
      <c r="AT8" s="68">
        <f>データ!T6</f>
        <v>123.58</v>
      </c>
      <c r="AU8" s="68"/>
      <c r="AV8" s="68"/>
      <c r="AW8" s="68"/>
      <c r="AX8" s="68"/>
      <c r="AY8" s="68"/>
      <c r="AZ8" s="68"/>
      <c r="BA8" s="68"/>
      <c r="BB8" s="68">
        <f>データ!U6</f>
        <v>1151.1600000000001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54.62</v>
      </c>
      <c r="J10" s="68"/>
      <c r="K10" s="68"/>
      <c r="L10" s="68"/>
      <c r="M10" s="68"/>
      <c r="N10" s="68"/>
      <c r="O10" s="68"/>
      <c r="P10" s="68">
        <f>データ!P6</f>
        <v>1.98</v>
      </c>
      <c r="Q10" s="68"/>
      <c r="R10" s="68"/>
      <c r="S10" s="68"/>
      <c r="T10" s="68"/>
      <c r="U10" s="68"/>
      <c r="V10" s="68"/>
      <c r="W10" s="68">
        <f>データ!Q6</f>
        <v>77.849999999999994</v>
      </c>
      <c r="X10" s="68"/>
      <c r="Y10" s="68"/>
      <c r="Z10" s="68"/>
      <c r="AA10" s="68"/>
      <c r="AB10" s="68"/>
      <c r="AC10" s="68"/>
      <c r="AD10" s="69">
        <f>データ!R6</f>
        <v>3190</v>
      </c>
      <c r="AE10" s="69"/>
      <c r="AF10" s="69"/>
      <c r="AG10" s="69"/>
      <c r="AH10" s="69"/>
      <c r="AI10" s="69"/>
      <c r="AJ10" s="69"/>
      <c r="AK10" s="2"/>
      <c r="AL10" s="69">
        <f>データ!V6</f>
        <v>2805</v>
      </c>
      <c r="AM10" s="69"/>
      <c r="AN10" s="69"/>
      <c r="AO10" s="69"/>
      <c r="AP10" s="69"/>
      <c r="AQ10" s="69"/>
      <c r="AR10" s="69"/>
      <c r="AS10" s="69"/>
      <c r="AT10" s="68">
        <f>データ!W6</f>
        <v>1.46</v>
      </c>
      <c r="AU10" s="68"/>
      <c r="AV10" s="68"/>
      <c r="AW10" s="68"/>
      <c r="AX10" s="68"/>
      <c r="AY10" s="68"/>
      <c r="AZ10" s="68"/>
      <c r="BA10" s="68"/>
      <c r="BB10" s="68">
        <f>データ!X6</f>
        <v>1921.23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t+s/HzEUPE2UXQDpkh3RoGOylbvnwFLBRQRBujB3lczu6LsK8UOJJuI2kbUfhy2BqZLq/am0i/fuLXmyDtXU1g==" saltValue="TbJ+byalsUGVZA15J58L2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82040</v>
      </c>
      <c r="D6" s="33">
        <f t="shared" si="3"/>
        <v>46</v>
      </c>
      <c r="E6" s="33">
        <f t="shared" si="3"/>
        <v>17</v>
      </c>
      <c r="F6" s="33">
        <f t="shared" si="3"/>
        <v>4</v>
      </c>
      <c r="G6" s="33">
        <f t="shared" si="3"/>
        <v>0</v>
      </c>
      <c r="H6" s="33" t="str">
        <f t="shared" si="3"/>
        <v>茨城県　古河市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54.62</v>
      </c>
      <c r="P6" s="34">
        <f t="shared" si="3"/>
        <v>1.98</v>
      </c>
      <c r="Q6" s="34">
        <f t="shared" si="3"/>
        <v>77.849999999999994</v>
      </c>
      <c r="R6" s="34">
        <f t="shared" si="3"/>
        <v>3190</v>
      </c>
      <c r="S6" s="34">
        <f t="shared" si="3"/>
        <v>142260</v>
      </c>
      <c r="T6" s="34">
        <f t="shared" si="3"/>
        <v>123.58</v>
      </c>
      <c r="U6" s="34">
        <f t="shared" si="3"/>
        <v>1151.1600000000001</v>
      </c>
      <c r="V6" s="34">
        <f t="shared" si="3"/>
        <v>2805</v>
      </c>
      <c r="W6" s="34">
        <f t="shared" si="3"/>
        <v>1.46</v>
      </c>
      <c r="X6" s="34">
        <f t="shared" si="3"/>
        <v>1921.23</v>
      </c>
      <c r="Y6" s="35" t="str">
        <f>IF(Y7="",NA(),Y7)</f>
        <v>-</v>
      </c>
      <c r="Z6" s="35" t="str">
        <f t="shared" ref="Z6:AH6" si="4">IF(Z7="",NA(),Z7)</f>
        <v>-</v>
      </c>
      <c r="AA6" s="35" t="str">
        <f t="shared" si="4"/>
        <v>-</v>
      </c>
      <c r="AB6" s="35" t="str">
        <f t="shared" si="4"/>
        <v>-</v>
      </c>
      <c r="AC6" s="35">
        <f t="shared" si="4"/>
        <v>102.76</v>
      </c>
      <c r="AD6" s="35" t="str">
        <f t="shared" si="4"/>
        <v>-</v>
      </c>
      <c r="AE6" s="35" t="str">
        <f t="shared" si="4"/>
        <v>-</v>
      </c>
      <c r="AF6" s="35" t="str">
        <f t="shared" si="4"/>
        <v>-</v>
      </c>
      <c r="AG6" s="35" t="str">
        <f t="shared" si="4"/>
        <v>-</v>
      </c>
      <c r="AH6" s="35">
        <f t="shared" si="4"/>
        <v>105.78</v>
      </c>
      <c r="AI6" s="34" t="str">
        <f>IF(AI7="","",IF(AI7="-","【-】","【"&amp;SUBSTITUTE(TEXT(AI7,"#,##0.00"),"-","△")&amp;"】"))</f>
        <v>【104.83】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63.96</v>
      </c>
      <c r="AT6" s="34" t="str">
        <f>IF(AT7="","",IF(AT7="-","【-】","【"&amp;SUBSTITUTE(TEXT(AT7,"#,##0.00"),"-","△")&amp;"】"))</f>
        <v>【61.55】</v>
      </c>
      <c r="AU6" s="35" t="str">
        <f>IF(AU7="",NA(),AU7)</f>
        <v>-</v>
      </c>
      <c r="AV6" s="35" t="str">
        <f t="shared" ref="AV6:BD6" si="6">IF(AV7="",NA(),AV7)</f>
        <v>-</v>
      </c>
      <c r="AW6" s="35" t="str">
        <f t="shared" si="6"/>
        <v>-</v>
      </c>
      <c r="AX6" s="35" t="str">
        <f t="shared" si="6"/>
        <v>-</v>
      </c>
      <c r="AY6" s="35">
        <f t="shared" si="6"/>
        <v>8.6300000000000008</v>
      </c>
      <c r="AZ6" s="35" t="str">
        <f t="shared" si="6"/>
        <v>-</v>
      </c>
      <c r="BA6" s="35" t="str">
        <f t="shared" si="6"/>
        <v>-</v>
      </c>
      <c r="BB6" s="35" t="str">
        <f t="shared" si="6"/>
        <v>-</v>
      </c>
      <c r="BC6" s="35" t="str">
        <f t="shared" si="6"/>
        <v>-</v>
      </c>
      <c r="BD6" s="35">
        <f t="shared" si="6"/>
        <v>44.24</v>
      </c>
      <c r="BE6" s="34" t="str">
        <f>IF(BE7="","",IF(BE7="-","【-】","【"&amp;SUBSTITUTE(TEXT(BE7,"#,##0.00"),"-","△")&amp;"】"))</f>
        <v>【45.34】</v>
      </c>
      <c r="BF6" s="35" t="str">
        <f>IF(BF7="",NA(),BF7)</f>
        <v>-</v>
      </c>
      <c r="BG6" s="35" t="str">
        <f t="shared" ref="BG6:BO6" si="7">IF(BG7="",NA(),BG7)</f>
        <v>-</v>
      </c>
      <c r="BH6" s="35" t="str">
        <f t="shared" si="7"/>
        <v>-</v>
      </c>
      <c r="BI6" s="35" t="str">
        <f t="shared" si="7"/>
        <v>-</v>
      </c>
      <c r="BJ6" s="35">
        <f t="shared" si="7"/>
        <v>210.85</v>
      </c>
      <c r="BK6" s="35" t="str">
        <f t="shared" si="7"/>
        <v>-</v>
      </c>
      <c r="BL6" s="35" t="str">
        <f t="shared" si="7"/>
        <v>-</v>
      </c>
      <c r="BM6" s="35" t="str">
        <f t="shared" si="7"/>
        <v>-</v>
      </c>
      <c r="BN6" s="35" t="str">
        <f t="shared" si="7"/>
        <v>-</v>
      </c>
      <c r="BO6" s="35">
        <f t="shared" si="7"/>
        <v>1258.43</v>
      </c>
      <c r="BP6" s="34" t="str">
        <f>IF(BP7="","",IF(BP7="-","【-】","【"&amp;SUBSTITUTE(TEXT(BP7,"#,##0.00"),"-","△")&amp;"】"))</f>
        <v>【1,260.21】</v>
      </c>
      <c r="BQ6" s="35" t="str">
        <f>IF(BQ7="",NA(),BQ7)</f>
        <v>-</v>
      </c>
      <c r="BR6" s="35" t="str">
        <f t="shared" ref="BR6:BZ6" si="8">IF(BR7="",NA(),BR7)</f>
        <v>-</v>
      </c>
      <c r="BS6" s="35" t="str">
        <f t="shared" si="8"/>
        <v>-</v>
      </c>
      <c r="BT6" s="35" t="str">
        <f t="shared" si="8"/>
        <v>-</v>
      </c>
      <c r="BU6" s="35">
        <f t="shared" si="8"/>
        <v>60.45</v>
      </c>
      <c r="BV6" s="35" t="str">
        <f t="shared" si="8"/>
        <v>-</v>
      </c>
      <c r="BW6" s="35" t="str">
        <f t="shared" si="8"/>
        <v>-</v>
      </c>
      <c r="BX6" s="35" t="str">
        <f t="shared" si="8"/>
        <v>-</v>
      </c>
      <c r="BY6" s="35" t="str">
        <f t="shared" si="8"/>
        <v>-</v>
      </c>
      <c r="BZ6" s="35">
        <f t="shared" si="8"/>
        <v>73.36</v>
      </c>
      <c r="CA6" s="34" t="str">
        <f>IF(CA7="","",IF(CA7="-","【-】","【"&amp;SUBSTITUTE(TEXT(CA7,"#,##0.00"),"-","△")&amp;"】"))</f>
        <v>【75.29】</v>
      </c>
      <c r="CB6" s="35" t="str">
        <f>IF(CB7="",NA(),CB7)</f>
        <v>-</v>
      </c>
      <c r="CC6" s="35" t="str">
        <f t="shared" ref="CC6:CK6" si="9">IF(CC7="",NA(),CC7)</f>
        <v>-</v>
      </c>
      <c r="CD6" s="35" t="str">
        <f t="shared" si="9"/>
        <v>-</v>
      </c>
      <c r="CE6" s="35" t="str">
        <f t="shared" si="9"/>
        <v>-</v>
      </c>
      <c r="CF6" s="35">
        <f t="shared" si="9"/>
        <v>262.18</v>
      </c>
      <c r="CG6" s="35" t="str">
        <f t="shared" si="9"/>
        <v>-</v>
      </c>
      <c r="CH6" s="35" t="str">
        <f t="shared" si="9"/>
        <v>-</v>
      </c>
      <c r="CI6" s="35" t="str">
        <f t="shared" si="9"/>
        <v>-</v>
      </c>
      <c r="CJ6" s="35" t="str">
        <f t="shared" si="9"/>
        <v>-</v>
      </c>
      <c r="CK6" s="35">
        <f t="shared" si="9"/>
        <v>224.88</v>
      </c>
      <c r="CL6" s="34" t="str">
        <f>IF(CL7="","",IF(CL7="-","【-】","【"&amp;SUBSTITUTE(TEXT(CL7,"#,##0.00"),"-","△")&amp;"】"))</f>
        <v>【215.41】</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42.4</v>
      </c>
      <c r="CW6" s="34" t="str">
        <f>IF(CW7="","",IF(CW7="-","【-】","【"&amp;SUBSTITUTE(TEXT(CW7,"#,##0.00"),"-","△")&amp;"】"))</f>
        <v>【42.90】</v>
      </c>
      <c r="CX6" s="35" t="str">
        <f>IF(CX7="",NA(),CX7)</f>
        <v>-</v>
      </c>
      <c r="CY6" s="35" t="str">
        <f t="shared" ref="CY6:DG6" si="11">IF(CY7="",NA(),CY7)</f>
        <v>-</v>
      </c>
      <c r="CZ6" s="35" t="str">
        <f t="shared" si="11"/>
        <v>-</v>
      </c>
      <c r="DA6" s="35" t="str">
        <f t="shared" si="11"/>
        <v>-</v>
      </c>
      <c r="DB6" s="35">
        <f t="shared" si="11"/>
        <v>55.61</v>
      </c>
      <c r="DC6" s="35" t="str">
        <f t="shared" si="11"/>
        <v>-</v>
      </c>
      <c r="DD6" s="35" t="str">
        <f t="shared" si="11"/>
        <v>-</v>
      </c>
      <c r="DE6" s="35" t="str">
        <f t="shared" si="11"/>
        <v>-</v>
      </c>
      <c r="DF6" s="35" t="str">
        <f t="shared" si="11"/>
        <v>-</v>
      </c>
      <c r="DG6" s="35">
        <f t="shared" si="11"/>
        <v>84.19</v>
      </c>
      <c r="DH6" s="34" t="str">
        <f>IF(DH7="","",IF(DH7="-","【-】","【"&amp;SUBSTITUTE(TEXT(DH7,"#,##0.00"),"-","△")&amp;"】"))</f>
        <v>【84.75】</v>
      </c>
      <c r="DI6" s="35" t="str">
        <f>IF(DI7="",NA(),DI7)</f>
        <v>-</v>
      </c>
      <c r="DJ6" s="35" t="str">
        <f t="shared" ref="DJ6:DR6" si="12">IF(DJ7="",NA(),DJ7)</f>
        <v>-</v>
      </c>
      <c r="DK6" s="35" t="str">
        <f t="shared" si="12"/>
        <v>-</v>
      </c>
      <c r="DL6" s="35" t="str">
        <f t="shared" si="12"/>
        <v>-</v>
      </c>
      <c r="DM6" s="35">
        <f t="shared" si="12"/>
        <v>2.61</v>
      </c>
      <c r="DN6" s="35" t="str">
        <f t="shared" si="12"/>
        <v>-</v>
      </c>
      <c r="DO6" s="35" t="str">
        <f t="shared" si="12"/>
        <v>-</v>
      </c>
      <c r="DP6" s="35" t="str">
        <f t="shared" si="12"/>
        <v>-</v>
      </c>
      <c r="DQ6" s="35" t="str">
        <f t="shared" si="12"/>
        <v>-</v>
      </c>
      <c r="DR6" s="35">
        <f t="shared" si="12"/>
        <v>21.36</v>
      </c>
      <c r="DS6" s="34" t="str">
        <f>IF(DS7="","",IF(DS7="-","【-】","【"&amp;SUBSTITUTE(TEXT(DS7,"#,##0.00"),"-","△")&amp;"】"))</f>
        <v>【23.60】</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0.01</v>
      </c>
      <c r="ED6" s="34" t="str">
        <f>IF(ED7="","",IF(ED7="-","【-】","【"&amp;SUBSTITUTE(TEXT(ED7,"#,##0.00"),"-","△")&amp;"】"))</f>
        <v>【0.01】</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0.39</v>
      </c>
      <c r="EO6" s="34" t="str">
        <f>IF(EO7="","",IF(EO7="-","【-】","【"&amp;SUBSTITUTE(TEXT(EO7,"#,##0.00"),"-","△")&amp;"】"))</f>
        <v>【0.30】</v>
      </c>
    </row>
    <row r="7" spans="1:148" s="36" customFormat="1" x14ac:dyDescent="0.15">
      <c r="A7" s="28"/>
      <c r="B7" s="37">
        <v>2020</v>
      </c>
      <c r="C7" s="37">
        <v>82040</v>
      </c>
      <c r="D7" s="37">
        <v>46</v>
      </c>
      <c r="E7" s="37">
        <v>17</v>
      </c>
      <c r="F7" s="37">
        <v>4</v>
      </c>
      <c r="G7" s="37">
        <v>0</v>
      </c>
      <c r="H7" s="37" t="s">
        <v>96</v>
      </c>
      <c r="I7" s="37" t="s">
        <v>97</v>
      </c>
      <c r="J7" s="37" t="s">
        <v>98</v>
      </c>
      <c r="K7" s="37" t="s">
        <v>99</v>
      </c>
      <c r="L7" s="37" t="s">
        <v>100</v>
      </c>
      <c r="M7" s="37" t="s">
        <v>101</v>
      </c>
      <c r="N7" s="38" t="s">
        <v>102</v>
      </c>
      <c r="O7" s="38">
        <v>54.62</v>
      </c>
      <c r="P7" s="38">
        <v>1.98</v>
      </c>
      <c r="Q7" s="38">
        <v>77.849999999999994</v>
      </c>
      <c r="R7" s="38">
        <v>3190</v>
      </c>
      <c r="S7" s="38">
        <v>142260</v>
      </c>
      <c r="T7" s="38">
        <v>123.58</v>
      </c>
      <c r="U7" s="38">
        <v>1151.1600000000001</v>
      </c>
      <c r="V7" s="38">
        <v>2805</v>
      </c>
      <c r="W7" s="38">
        <v>1.46</v>
      </c>
      <c r="X7" s="38">
        <v>1921.23</v>
      </c>
      <c r="Y7" s="38" t="s">
        <v>102</v>
      </c>
      <c r="Z7" s="38" t="s">
        <v>102</v>
      </c>
      <c r="AA7" s="38" t="s">
        <v>102</v>
      </c>
      <c r="AB7" s="38" t="s">
        <v>102</v>
      </c>
      <c r="AC7" s="38">
        <v>102.76</v>
      </c>
      <c r="AD7" s="38" t="s">
        <v>102</v>
      </c>
      <c r="AE7" s="38" t="s">
        <v>102</v>
      </c>
      <c r="AF7" s="38" t="s">
        <v>102</v>
      </c>
      <c r="AG7" s="38" t="s">
        <v>102</v>
      </c>
      <c r="AH7" s="38">
        <v>105.78</v>
      </c>
      <c r="AI7" s="38">
        <v>104.83</v>
      </c>
      <c r="AJ7" s="38" t="s">
        <v>102</v>
      </c>
      <c r="AK7" s="38" t="s">
        <v>102</v>
      </c>
      <c r="AL7" s="38" t="s">
        <v>102</v>
      </c>
      <c r="AM7" s="38" t="s">
        <v>102</v>
      </c>
      <c r="AN7" s="38">
        <v>0</v>
      </c>
      <c r="AO7" s="38" t="s">
        <v>102</v>
      </c>
      <c r="AP7" s="38" t="s">
        <v>102</v>
      </c>
      <c r="AQ7" s="38" t="s">
        <v>102</v>
      </c>
      <c r="AR7" s="38" t="s">
        <v>102</v>
      </c>
      <c r="AS7" s="38">
        <v>63.96</v>
      </c>
      <c r="AT7" s="38">
        <v>61.55</v>
      </c>
      <c r="AU7" s="38" t="s">
        <v>102</v>
      </c>
      <c r="AV7" s="38" t="s">
        <v>102</v>
      </c>
      <c r="AW7" s="38" t="s">
        <v>102</v>
      </c>
      <c r="AX7" s="38" t="s">
        <v>102</v>
      </c>
      <c r="AY7" s="38">
        <v>8.6300000000000008</v>
      </c>
      <c r="AZ7" s="38" t="s">
        <v>102</v>
      </c>
      <c r="BA7" s="38" t="s">
        <v>102</v>
      </c>
      <c r="BB7" s="38" t="s">
        <v>102</v>
      </c>
      <c r="BC7" s="38" t="s">
        <v>102</v>
      </c>
      <c r="BD7" s="38">
        <v>44.24</v>
      </c>
      <c r="BE7" s="38">
        <v>45.34</v>
      </c>
      <c r="BF7" s="38" t="s">
        <v>102</v>
      </c>
      <c r="BG7" s="38" t="s">
        <v>102</v>
      </c>
      <c r="BH7" s="38" t="s">
        <v>102</v>
      </c>
      <c r="BI7" s="38" t="s">
        <v>102</v>
      </c>
      <c r="BJ7" s="38">
        <v>210.85</v>
      </c>
      <c r="BK7" s="38" t="s">
        <v>102</v>
      </c>
      <c r="BL7" s="38" t="s">
        <v>102</v>
      </c>
      <c r="BM7" s="38" t="s">
        <v>102</v>
      </c>
      <c r="BN7" s="38" t="s">
        <v>102</v>
      </c>
      <c r="BO7" s="38">
        <v>1258.43</v>
      </c>
      <c r="BP7" s="38">
        <v>1260.21</v>
      </c>
      <c r="BQ7" s="38" t="s">
        <v>102</v>
      </c>
      <c r="BR7" s="38" t="s">
        <v>102</v>
      </c>
      <c r="BS7" s="38" t="s">
        <v>102</v>
      </c>
      <c r="BT7" s="38" t="s">
        <v>102</v>
      </c>
      <c r="BU7" s="38">
        <v>60.45</v>
      </c>
      <c r="BV7" s="38" t="s">
        <v>102</v>
      </c>
      <c r="BW7" s="38" t="s">
        <v>102</v>
      </c>
      <c r="BX7" s="38" t="s">
        <v>102</v>
      </c>
      <c r="BY7" s="38" t="s">
        <v>102</v>
      </c>
      <c r="BZ7" s="38">
        <v>73.36</v>
      </c>
      <c r="CA7" s="38">
        <v>75.290000000000006</v>
      </c>
      <c r="CB7" s="38" t="s">
        <v>102</v>
      </c>
      <c r="CC7" s="38" t="s">
        <v>102</v>
      </c>
      <c r="CD7" s="38" t="s">
        <v>102</v>
      </c>
      <c r="CE7" s="38" t="s">
        <v>102</v>
      </c>
      <c r="CF7" s="38">
        <v>262.18</v>
      </c>
      <c r="CG7" s="38" t="s">
        <v>102</v>
      </c>
      <c r="CH7" s="38" t="s">
        <v>102</v>
      </c>
      <c r="CI7" s="38" t="s">
        <v>102</v>
      </c>
      <c r="CJ7" s="38" t="s">
        <v>102</v>
      </c>
      <c r="CK7" s="38">
        <v>224.88</v>
      </c>
      <c r="CL7" s="38">
        <v>215.41</v>
      </c>
      <c r="CM7" s="38" t="s">
        <v>102</v>
      </c>
      <c r="CN7" s="38" t="s">
        <v>102</v>
      </c>
      <c r="CO7" s="38" t="s">
        <v>102</v>
      </c>
      <c r="CP7" s="38" t="s">
        <v>102</v>
      </c>
      <c r="CQ7" s="38" t="s">
        <v>102</v>
      </c>
      <c r="CR7" s="38" t="s">
        <v>102</v>
      </c>
      <c r="CS7" s="38" t="s">
        <v>102</v>
      </c>
      <c r="CT7" s="38" t="s">
        <v>102</v>
      </c>
      <c r="CU7" s="38" t="s">
        <v>102</v>
      </c>
      <c r="CV7" s="38">
        <v>42.4</v>
      </c>
      <c r="CW7" s="38">
        <v>42.9</v>
      </c>
      <c r="CX7" s="38" t="s">
        <v>102</v>
      </c>
      <c r="CY7" s="38" t="s">
        <v>102</v>
      </c>
      <c r="CZ7" s="38" t="s">
        <v>102</v>
      </c>
      <c r="DA7" s="38" t="s">
        <v>102</v>
      </c>
      <c r="DB7" s="38">
        <v>55.61</v>
      </c>
      <c r="DC7" s="38" t="s">
        <v>102</v>
      </c>
      <c r="DD7" s="38" t="s">
        <v>102</v>
      </c>
      <c r="DE7" s="38" t="s">
        <v>102</v>
      </c>
      <c r="DF7" s="38" t="s">
        <v>102</v>
      </c>
      <c r="DG7" s="38">
        <v>84.19</v>
      </c>
      <c r="DH7" s="38">
        <v>84.75</v>
      </c>
      <c r="DI7" s="38" t="s">
        <v>102</v>
      </c>
      <c r="DJ7" s="38" t="s">
        <v>102</v>
      </c>
      <c r="DK7" s="38" t="s">
        <v>102</v>
      </c>
      <c r="DL7" s="38" t="s">
        <v>102</v>
      </c>
      <c r="DM7" s="38">
        <v>2.61</v>
      </c>
      <c r="DN7" s="38" t="s">
        <v>102</v>
      </c>
      <c r="DO7" s="38" t="s">
        <v>102</v>
      </c>
      <c r="DP7" s="38" t="s">
        <v>102</v>
      </c>
      <c r="DQ7" s="38" t="s">
        <v>102</v>
      </c>
      <c r="DR7" s="38">
        <v>21.36</v>
      </c>
      <c r="DS7" s="38">
        <v>23.6</v>
      </c>
      <c r="DT7" s="38" t="s">
        <v>102</v>
      </c>
      <c r="DU7" s="38" t="s">
        <v>102</v>
      </c>
      <c r="DV7" s="38" t="s">
        <v>102</v>
      </c>
      <c r="DW7" s="38" t="s">
        <v>102</v>
      </c>
      <c r="DX7" s="38">
        <v>0</v>
      </c>
      <c r="DY7" s="38" t="s">
        <v>102</v>
      </c>
      <c r="DZ7" s="38" t="s">
        <v>102</v>
      </c>
      <c r="EA7" s="38" t="s">
        <v>102</v>
      </c>
      <c r="EB7" s="38" t="s">
        <v>102</v>
      </c>
      <c r="EC7" s="38">
        <v>0.01</v>
      </c>
      <c r="ED7" s="38">
        <v>0.01</v>
      </c>
      <c r="EE7" s="38" t="s">
        <v>102</v>
      </c>
      <c r="EF7" s="38" t="s">
        <v>102</v>
      </c>
      <c r="EG7" s="38" t="s">
        <v>102</v>
      </c>
      <c r="EH7" s="38" t="s">
        <v>102</v>
      </c>
      <c r="EI7" s="38">
        <v>0</v>
      </c>
      <c r="EJ7" s="38" t="s">
        <v>102</v>
      </c>
      <c r="EK7" s="38" t="s">
        <v>102</v>
      </c>
      <c r="EL7" s="38" t="s">
        <v>102</v>
      </c>
      <c r="EM7" s="38" t="s">
        <v>102</v>
      </c>
      <c r="EN7" s="38">
        <v>0.39</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2022-01-28T00:50:54Z</cp:lastPrinted>
  <dcterms:created xsi:type="dcterms:W3CDTF">2021-12-03T07:22:21Z</dcterms:created>
  <dcterms:modified xsi:type="dcterms:W3CDTF">2022-02-14T04:51:13Z</dcterms:modified>
  <cp:category/>
</cp:coreProperties>
</file>