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5_石岡市\"/>
    </mc:Choice>
  </mc:AlternateContent>
  <workbookProtection workbookAlgorithmName="SHA-512" workbookHashValue="Nv5p9PBkv2D1RUM1AwdCBmtleDCWKIm71d72pxbnIbGeNBFcgDKJ6XVFnHJPOsPIKq4cuu1D9MvSRFAx/A90Fg==" workbookSaltValue="FcBDC6cQ4jO4ns7CTcvzRg==" workbookSpinCount="100000" lockStructure="1"/>
  <bookViews>
    <workbookView xWindow="0" yWindow="0" windowWidth="20490" windowHeight="8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CS30" i="4"/>
  <c r="MI76" i="4"/>
  <c r="HJ51" i="4"/>
  <c r="MA30" i="4"/>
  <c r="IT76" i="4"/>
  <c r="CS51" i="4"/>
  <c r="HJ30" i="4"/>
  <c r="C11" i="5"/>
  <c r="D11" i="5"/>
  <c r="E11" i="5"/>
  <c r="B11" i="5"/>
  <c r="BZ30" i="4" l="1"/>
  <c r="IE76" i="4"/>
  <c r="BK76" i="4"/>
  <c r="LH51" i="4"/>
  <c r="LH30" i="4"/>
  <c r="BZ51" i="4"/>
  <c r="GQ30" i="4"/>
  <c r="LT76" i="4"/>
  <c r="GQ51" i="4"/>
  <c r="KP76" i="4"/>
  <c r="FE51" i="4"/>
  <c r="JV30" i="4"/>
  <c r="AG76" i="4"/>
  <c r="JV51" i="4"/>
  <c r="HA76" i="4"/>
  <c r="AN51" i="4"/>
  <c r="FE30" i="4"/>
  <c r="AN30" i="4"/>
  <c r="HP76" i="4"/>
  <c r="BG51" i="4"/>
  <c r="FX30" i="4"/>
  <c r="BG30" i="4"/>
  <c r="AV76" i="4"/>
  <c r="KO51" i="4"/>
  <c r="LE76" i="4"/>
  <c r="FX51" i="4"/>
  <c r="KO30" i="4"/>
  <c r="R76" i="4"/>
  <c r="JC51" i="4"/>
  <c r="KA76" i="4"/>
  <c r="EL51" i="4"/>
  <c r="JC30" i="4"/>
  <c r="U51" i="4"/>
  <c r="EL30" i="4"/>
  <c r="U30" i="4"/>
  <c r="GL76"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<sst xmlns="http://schemas.openxmlformats.org/spreadsheetml/2006/main" count="278" uniqueCount="133">
  <si>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</si>
  <si>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</si>
  <si>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</si>
  <si>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</si>
  <si>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</si>
  <si>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</si>
  <si>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</si>
  <si>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</si>
  <si>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</si>
  <si>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</si>
  <si>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</si>
  <si>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</si>
  <si>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</si>
  <si>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</si>
  <si>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</si>
  <si>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</si>
  <si>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</si>
  <si>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</si>
  <si>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</si>
  <si>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</si>
  <si>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</si>
  <si>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</si>
  <si>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</si>
  <si>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</si>
  <si>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</si>
  <si>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</si>
  <si>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</si>
  <si>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</si>
  <si>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</si>
  <si>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</si>
  <si>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</si>
  <si>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</si>
  <si>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</si>
  <si>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</si>
  <si>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</si>
  <si>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</si>
  <si>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</si>
  <si>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</si>
  <si>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</si>
  <si>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</si>
  <si>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</si>
  <si>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</si>
  <si>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</si>
  <si>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</si>
  <si>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</si>
  <si>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</si>
  <si>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</si>
  <si>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</si>
  <si>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</si>
  <si>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</si>
  <si>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</si>
  <si>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</si>
  <si>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</si>
  <si>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</si>
  <si>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</si>
  <si>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</si>
  <si>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</si>
  <si>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</si>
  <si>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</si>
  <si>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</si>
  <si>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</si>
  <si>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</si>
  <si>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</si>
  <si>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</si>
  <si>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</si>
  <si>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</si>
  <si>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</si>
  <si>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</si>
  <si>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</si>
  <si>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</si>
  <si>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</si>
  <si>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</si>
  <si>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</si>
  <si>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</si>
  <si>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</si>
  <si>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</si>
  <si>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</si>
  <si>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</si>
  <si>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</si>
  <si>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</si>
  <si>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</si>
  <si>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</si>
  <si>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</si>
  <si>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</si>
  <si>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</si>
  <si>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</si>
  <si>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</si>
  <si>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</si>
  <si>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</si>
  <si>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</si>
  <si>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</si>
  <si>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</si>
  <si>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</si>
  <si>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</si>
  <si>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</si>
  <si>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</si>
  <si>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</si>
  <si>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</si>
  <si>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</si>
  <si>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</si>
  <si>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</si>
  <si>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</si>
  <si>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</si>
  <si>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</si>
  <si>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</si>
  <si>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</si>
  <si>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</si>
  <si>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</si>
  <si>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</si>
  <si>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</si>
  <si>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</si>
  <si>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</si>
  <si>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茨城県　石岡市</t>
  </si>
  <si>
    <t>市営駅東駐車場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</si>
  <si>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</si>
  <si>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</si>
  <si>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</si>
  <si>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</si>
  <si>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</si>
  <si>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</si>
  <si>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</si>
  <si>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</si>
  <si>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</si>
  <si>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</si>
  <si>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</si>
  <si>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</si>
  <si>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</si>
  <si>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</si>
  <si>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</si>
  <si>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該施設の収支は安定して黒字である。令和３年度決算による収益等の状況については、①収益的収支比率は類似施設平均値を若干下回っているものの、全国平均値を上回っており、前年度より改善している。
　④売上高GOP比率は前年度から比べ減少しているものの、類似施設平均値、全国平均値をともに大きく上回っている。
　⑤EBITDAも前年度より改善し、類似施設平均値、全国平均値を上回っている。
　他会計からの補助金も０で推移していることから、新型コロナウイルス感染症の影響により施設利用が減少する情勢であっても、他会計からの繰入等に依存しない独立採算制の高い運営を行っている。</t>
    <rPh sb="1" eb="5">
      <t>トウガイシセツ</t>
    </rPh>
    <rPh sb="6" eb="8">
      <t>シュウシ</t>
    </rPh>
    <rPh sb="9" eb="11">
      <t>アンテイ</t>
    </rPh>
    <rPh sb="13" eb="15">
      <t>クロジ</t>
    </rPh>
    <rPh sb="19" eb="21">
      <t>レイワ</t>
    </rPh>
    <rPh sb="22" eb="24">
      <t>ネンド</t>
    </rPh>
    <rPh sb="24" eb="26">
      <t>ケッサン</t>
    </rPh>
    <rPh sb="29" eb="32">
      <t>シュウエキトウ</t>
    </rPh>
    <rPh sb="33" eb="35">
      <t>ジョウキョウ</t>
    </rPh>
    <rPh sb="42" eb="45">
      <t>シュウエキテキ</t>
    </rPh>
    <rPh sb="45" eb="49">
      <t>シュウシヒリツ</t>
    </rPh>
    <rPh sb="50" eb="52">
      <t>ルイジ</t>
    </rPh>
    <rPh sb="52" eb="54">
      <t>シセツ</t>
    </rPh>
    <rPh sb="54" eb="57">
      <t>ヘイキンチ</t>
    </rPh>
    <rPh sb="58" eb="60">
      <t>ジャッカン</t>
    </rPh>
    <rPh sb="60" eb="62">
      <t>シタマワ</t>
    </rPh>
    <rPh sb="70" eb="75">
      <t>ゼンコクヘイキンチ</t>
    </rPh>
    <rPh sb="76" eb="78">
      <t>ウワマワ</t>
    </rPh>
    <rPh sb="83" eb="86">
      <t>ゼンネンド</t>
    </rPh>
    <rPh sb="88" eb="90">
      <t>カイゼン</t>
    </rPh>
    <rPh sb="98" eb="101">
      <t>ウリアゲダカ</t>
    </rPh>
    <rPh sb="104" eb="106">
      <t>ヒリツ</t>
    </rPh>
    <rPh sb="107" eb="110">
      <t>ゼンネンド</t>
    </rPh>
    <rPh sb="112" eb="113">
      <t>クラ</t>
    </rPh>
    <rPh sb="114" eb="116">
      <t>ゲンショウ</t>
    </rPh>
    <rPh sb="124" eb="128">
      <t>ルイジシセツ</t>
    </rPh>
    <rPh sb="128" eb="131">
      <t>ヘイキンチ</t>
    </rPh>
    <rPh sb="132" eb="134">
      <t>ゼンコク</t>
    </rPh>
    <rPh sb="134" eb="137">
      <t>ヘイキンチ</t>
    </rPh>
    <rPh sb="141" eb="142">
      <t>オオ</t>
    </rPh>
    <rPh sb="144" eb="146">
      <t>ウワマワ</t>
    </rPh>
    <rPh sb="161" eb="164">
      <t>ゼンネンド</t>
    </rPh>
    <rPh sb="166" eb="168">
      <t>カイゼン</t>
    </rPh>
    <rPh sb="170" eb="174">
      <t>ルイジシセツ</t>
    </rPh>
    <rPh sb="174" eb="177">
      <t>ヘイキンチ</t>
    </rPh>
    <rPh sb="178" eb="183">
      <t>ゼンコクヘイキンチ</t>
    </rPh>
    <rPh sb="184" eb="186">
      <t>ウワマワ</t>
    </rPh>
    <rPh sb="193" eb="194">
      <t>タ</t>
    </rPh>
    <rPh sb="194" eb="196">
      <t>カイケイ</t>
    </rPh>
    <rPh sb="199" eb="202">
      <t>ホジョキン</t>
    </rPh>
    <rPh sb="205" eb="207">
      <t>スイイ</t>
    </rPh>
    <rPh sb="216" eb="218">
      <t>シンガタ</t>
    </rPh>
    <rPh sb="225" eb="228">
      <t>カンセンショウ</t>
    </rPh>
    <rPh sb="229" eb="231">
      <t>エイキョウ</t>
    </rPh>
    <rPh sb="234" eb="238">
      <t>シセツリヨウ</t>
    </rPh>
    <rPh sb="239" eb="241">
      <t>ゲンショウ</t>
    </rPh>
    <rPh sb="243" eb="245">
      <t>ジョウセイ</t>
    </rPh>
    <rPh sb="251" eb="254">
      <t>タカイケイ</t>
    </rPh>
    <rPh sb="257" eb="260">
      <t>クリイレトウ</t>
    </rPh>
    <rPh sb="261" eb="263">
      <t>イゾン</t>
    </rPh>
    <rPh sb="266" eb="271">
      <t>ドクリツサイサンセイ</t>
    </rPh>
    <rPh sb="272" eb="273">
      <t>タカ</t>
    </rPh>
    <rPh sb="274" eb="276">
      <t>ウンエイ</t>
    </rPh>
    <rPh sb="277" eb="278">
      <t>オコナ</t>
    </rPh>
    <phoneticPr fontId="5"/>
  </si>
  <si>
    <t>　累積欠損額や企業債残高はないが、供用開始から44年が経過しいるため、路面舗装や精算機等の施設の経年劣化が見てとれる。
　計画的に修繕を実施していくことで、施設の長寿命化を図り、継続使用を進めていく必要がある。</t>
    <rPh sb="1" eb="3">
      <t>ルイセキ</t>
    </rPh>
    <rPh sb="3" eb="6">
      <t>ケッソンガク</t>
    </rPh>
    <rPh sb="7" eb="10">
      <t>キギョウサイ</t>
    </rPh>
    <rPh sb="10" eb="12">
      <t>ザンダカ</t>
    </rPh>
    <rPh sb="17" eb="21">
      <t>キョウヨウカイシ</t>
    </rPh>
    <rPh sb="25" eb="26">
      <t>ネン</t>
    </rPh>
    <rPh sb="27" eb="29">
      <t>ケイカ</t>
    </rPh>
    <rPh sb="35" eb="39">
      <t>ロメンホソウ</t>
    </rPh>
    <rPh sb="40" eb="44">
      <t>セイサンキトウ</t>
    </rPh>
    <rPh sb="45" eb="47">
      <t>シセツ</t>
    </rPh>
    <rPh sb="48" eb="52">
      <t>ケイネンレッカ</t>
    </rPh>
    <rPh sb="53" eb="54">
      <t>ミ</t>
    </rPh>
    <rPh sb="61" eb="64">
      <t>ケイカクテキ</t>
    </rPh>
    <rPh sb="65" eb="67">
      <t>シュウゼン</t>
    </rPh>
    <rPh sb="68" eb="70">
      <t>ジッシ</t>
    </rPh>
    <rPh sb="78" eb="80">
      <t>シセツ</t>
    </rPh>
    <rPh sb="81" eb="85">
      <t>チョウジュミョウカ</t>
    </rPh>
    <rPh sb="86" eb="87">
      <t>ハカ</t>
    </rPh>
    <rPh sb="89" eb="93">
      <t>ケイゾクシヨウ</t>
    </rPh>
    <rPh sb="94" eb="95">
      <t>スス</t>
    </rPh>
    <rPh sb="99" eb="101">
      <t>ヒツヨウ</t>
    </rPh>
    <phoneticPr fontId="5"/>
  </si>
  <si>
    <t>　当該施設はJRの駅前という好立地から、駐車場としての需要もあり、新型コロナウイルス感染症の影響を受けながらも、安定した黒字経営を続けている。
　しかしながら、施設は供用開始から40年以上が経過しているため、長期的に考えると、多額の修繕費が必要になると見込まれる。
　今後も駐車場事業として、健全な経営を継続していくために、収益規模や今後の修経経費を見越した運営方法への見直し、指定管理者制度やPFIなどの民間活力の導入も視野に入れて検討して行く必要がある。</t>
    <rPh sb="1" eb="5">
      <t>トウガイシセツ</t>
    </rPh>
    <rPh sb="9" eb="11">
      <t>エキマエ</t>
    </rPh>
    <rPh sb="14" eb="17">
      <t>コウリッチ</t>
    </rPh>
    <rPh sb="20" eb="23">
      <t>チュウシャジョウ</t>
    </rPh>
    <rPh sb="27" eb="29">
      <t>ジュヨウ</t>
    </rPh>
    <rPh sb="33" eb="35">
      <t>シンガタ</t>
    </rPh>
    <rPh sb="42" eb="45">
      <t>カンセンショウ</t>
    </rPh>
    <rPh sb="46" eb="48">
      <t>エイキョウ</t>
    </rPh>
    <rPh sb="49" eb="50">
      <t>ウ</t>
    </rPh>
    <rPh sb="56" eb="58">
      <t>アンテイ</t>
    </rPh>
    <rPh sb="60" eb="62">
      <t>クロジ</t>
    </rPh>
    <rPh sb="62" eb="64">
      <t>ケイエイ</t>
    </rPh>
    <rPh sb="65" eb="66">
      <t>ツヅ</t>
    </rPh>
    <rPh sb="80" eb="82">
      <t>シセツ</t>
    </rPh>
    <rPh sb="83" eb="87">
      <t>キョウヨウカイシ</t>
    </rPh>
    <rPh sb="91" eb="94">
      <t>ネンイジョウ</t>
    </rPh>
    <rPh sb="95" eb="97">
      <t>ケイカ</t>
    </rPh>
    <rPh sb="104" eb="107">
      <t>チョウキテキ</t>
    </rPh>
    <rPh sb="108" eb="109">
      <t>カンガ</t>
    </rPh>
    <rPh sb="113" eb="115">
      <t>タガク</t>
    </rPh>
    <rPh sb="116" eb="119">
      <t>シュウゼンヒ</t>
    </rPh>
    <rPh sb="120" eb="122">
      <t>ヒツヨウ</t>
    </rPh>
    <rPh sb="126" eb="128">
      <t>ミコ</t>
    </rPh>
    <rPh sb="134" eb="136">
      <t>コンゴ</t>
    </rPh>
    <rPh sb="137" eb="142">
      <t>チュウシャジョウジギョウ</t>
    </rPh>
    <rPh sb="146" eb="148">
      <t>ケンゼン</t>
    </rPh>
    <rPh sb="149" eb="151">
      <t>ケイエイ</t>
    </rPh>
    <rPh sb="152" eb="154">
      <t>ケイゾク</t>
    </rPh>
    <rPh sb="162" eb="164">
      <t>シュウエキ</t>
    </rPh>
    <rPh sb="164" eb="166">
      <t>キボ</t>
    </rPh>
    <rPh sb="167" eb="169">
      <t>コンゴ</t>
    </rPh>
    <rPh sb="172" eb="174">
      <t>ケイヒ</t>
    </rPh>
    <rPh sb="175" eb="177">
      <t>ミコ</t>
    </rPh>
    <phoneticPr fontId="5"/>
  </si>
  <si>
    <t>　稼働率の過去５年間の経年比較については、平成30年度までは増加傾向で推移していた。令和元年度は、減少が見られたもののほぼ前年度並みを保っていた。令和２年度からは、新型コロナウイルス感染症の影響によるものと見られる稼働率の低下が顕著であり、令和３年度も同様の状況により前年度と同水準となっている。
　令和４年度の稼働率は、前年度と比べ増加傾向にあり、令和４年度決算では令和２年度、令和３年度の稼働率よりも回復していくと見込んでいる。
　</t>
    <rPh sb="1" eb="4">
      <t>カドウリツ</t>
    </rPh>
    <rPh sb="5" eb="7">
      <t>カコ</t>
    </rPh>
    <rPh sb="8" eb="10">
      <t>ネンカン</t>
    </rPh>
    <rPh sb="11" eb="13">
      <t>ケイネン</t>
    </rPh>
    <rPh sb="13" eb="15">
      <t>ヒカク</t>
    </rPh>
    <rPh sb="21" eb="23">
      <t>ヘイセイ</t>
    </rPh>
    <rPh sb="25" eb="26">
      <t>ネン</t>
    </rPh>
    <rPh sb="26" eb="27">
      <t>ド</t>
    </rPh>
    <rPh sb="30" eb="32">
      <t>ゾウカ</t>
    </rPh>
    <rPh sb="32" eb="34">
      <t>ケイコウ</t>
    </rPh>
    <rPh sb="35" eb="37">
      <t>スイイ</t>
    </rPh>
    <rPh sb="42" eb="44">
      <t>レイワ</t>
    </rPh>
    <rPh sb="44" eb="47">
      <t>ガンネンド</t>
    </rPh>
    <rPh sb="49" eb="51">
      <t>ゲンショウ</t>
    </rPh>
    <rPh sb="52" eb="53">
      <t>ミ</t>
    </rPh>
    <rPh sb="61" eb="64">
      <t>ゼンネンド</t>
    </rPh>
    <rPh sb="64" eb="65">
      <t>ナ</t>
    </rPh>
    <rPh sb="67" eb="68">
      <t>タモ</t>
    </rPh>
    <rPh sb="73" eb="75">
      <t>レイワ</t>
    </rPh>
    <rPh sb="76" eb="78">
      <t>ネンド</t>
    </rPh>
    <rPh sb="82" eb="84">
      <t>シンガタ</t>
    </rPh>
    <rPh sb="91" eb="94">
      <t>カンセンショウ</t>
    </rPh>
    <rPh sb="95" eb="97">
      <t>エイキョウ</t>
    </rPh>
    <rPh sb="103" eb="104">
      <t>ミ</t>
    </rPh>
    <rPh sb="107" eb="110">
      <t>カドウリツ</t>
    </rPh>
    <rPh sb="111" eb="113">
      <t>テイカ</t>
    </rPh>
    <rPh sb="114" eb="116">
      <t>ケンチョ</t>
    </rPh>
    <rPh sb="120" eb="122">
      <t>レイワ</t>
    </rPh>
    <rPh sb="123" eb="125">
      <t>ネンド</t>
    </rPh>
    <rPh sb="126" eb="128">
      <t>ドウヨウ</t>
    </rPh>
    <rPh sb="129" eb="131">
      <t>ジョウキョウ</t>
    </rPh>
    <rPh sb="134" eb="137">
      <t>ゼンネンド</t>
    </rPh>
    <rPh sb="138" eb="141">
      <t>ドウスイジュン</t>
    </rPh>
    <rPh sb="150" eb="152">
      <t>レイワ</t>
    </rPh>
    <rPh sb="153" eb="155">
      <t>ネンド</t>
    </rPh>
    <rPh sb="156" eb="159">
      <t>カドウリツ</t>
    </rPh>
    <rPh sb="161" eb="164">
      <t>ゼンネンド</t>
    </rPh>
    <rPh sb="165" eb="166">
      <t>クラ</t>
    </rPh>
    <rPh sb="167" eb="171">
      <t>ゾウカケイコウ</t>
    </rPh>
    <rPh sb="175" eb="177">
      <t>レイワ</t>
    </rPh>
    <rPh sb="178" eb="180">
      <t>ネンド</t>
    </rPh>
    <rPh sb="180" eb="182">
      <t>ケッサン</t>
    </rPh>
    <rPh sb="184" eb="186">
      <t>レイワ</t>
    </rPh>
    <rPh sb="187" eb="189">
      <t>ネンド</t>
    </rPh>
    <rPh sb="190" eb="192">
      <t>レイワ</t>
    </rPh>
    <rPh sb="193" eb="195">
      <t>ネンド</t>
    </rPh>
    <rPh sb="196" eb="199">
      <t>カドウリツ</t>
    </rPh>
    <rPh sb="202" eb="204">
      <t>カイフク</t>
    </rPh>
    <rPh sb="209" eb="21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</si>
</sst>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541.9</c:v>
                </c:pt>
                <c:pt idx="1">
                  <c:v>558.5</c:v>
                </c:pt>
                <c:pt idx="2">
                  <c:v>512.79999999999995</c:v>
                </c:pt>
                <c:pt idx="3">
                  <c:v>240.3</c:v>
                </c:pt>
                <c:pt idx="4">
                  <c:v>331.1</c:v>
                </c:pt>
              </c:numCache>
            </c:numRef>
          </c:val>
          <c:extLst>
            <c:ext xmlns:c16="http://schemas.microsoft.com/office/drawing/2014/chart" uri="{C3380CC4-5D6E-409C-BE32-E72D297353CC}">
              <c16:uniqueId val="{00000000-543D-4E6F-B7DE-4A6326B736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543D-4E6F-B7DE-4A6326B736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65-49C4-A676-2A5A54A4578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9165-49C4-A676-2A5A54A4578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3FB-4E4E-970C-B20F336F10A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3FB-4E4E-970C-B20F336F10A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269-43A7-811E-26D2B103FE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269-43A7-811E-26D2B103FE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F1-4C11-8AEF-1A01D59529B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A2F1-4C11-8AEF-1A01D59529B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736-4746-A8E6-766D776B692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736-4746-A8E6-766D776B692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75.2</c:v>
                </c:pt>
                <c:pt idx="1">
                  <c:v>77.900000000000006</c:v>
                </c:pt>
                <c:pt idx="2">
                  <c:v>75.5</c:v>
                </c:pt>
                <c:pt idx="3">
                  <c:v>52.4</c:v>
                </c:pt>
                <c:pt idx="4">
                  <c:v>49</c:v>
                </c:pt>
              </c:numCache>
            </c:numRef>
          </c:val>
          <c:extLst>
            <c:ext xmlns:c16="http://schemas.microsoft.com/office/drawing/2014/chart" uri="{C3380CC4-5D6E-409C-BE32-E72D297353CC}">
              <c16:uniqueId val="{00000000-A1C9-4A0C-8896-95CCE033D34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1C9-4A0C-8896-95CCE033D34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81.5</c:v>
                </c:pt>
                <c:pt idx="1">
                  <c:v>82.1</c:v>
                </c:pt>
                <c:pt idx="2">
                  <c:v>80.5</c:v>
                </c:pt>
                <c:pt idx="3">
                  <c:v>92.4</c:v>
                </c:pt>
                <c:pt idx="4">
                  <c:v>69.8</c:v>
                </c:pt>
              </c:numCache>
            </c:numRef>
          </c:val>
          <c:extLst>
            <c:ext xmlns:c16="http://schemas.microsoft.com/office/drawing/2014/chart" uri="{C3380CC4-5D6E-409C-BE32-E72D297353CC}">
              <c16:uniqueId val="{00000000-F3F1-41D3-824A-CB6472335D3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3F1-41D3-824A-CB6472335D3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22329</c:v>
                </c:pt>
                <c:pt idx="1">
                  <c:v>23934</c:v>
                </c:pt>
                <c:pt idx="2">
                  <c:v>22552</c:v>
                </c:pt>
                <c:pt idx="3">
                  <c:v>8063</c:v>
                </c:pt>
                <c:pt idx="4">
                  <c:v>11106</c:v>
                </c:pt>
              </c:numCache>
            </c:numRef>
          </c:val>
          <c:extLst>
            <c:ext xmlns:c16="http://schemas.microsoft.com/office/drawing/2014/chart" uri="{C3380CC4-5D6E-409C-BE32-E72D297353CC}">
              <c16:uniqueId val="{00000000-8640-4B17-8397-EF7A18B7486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8640-4B17-8397-EF7A18B7486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H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茨城県石岡市　市営駅東駐車場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7090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290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541.9</v>
      </c>
      <c r="V31" s="98"/>
      <c r="W31" s="98"/>
      <c r="X31" s="98"/>
      <c r="Y31" s="98"/>
      <c r="Z31" s="98"/>
      <c r="AA31" s="98"/>
      <c r="AB31" s="98"/>
      <c r="AC31" s="98"/>
      <c r="AD31" s="98"/>
      <c r="AE31" s="98"/>
      <c r="AF31" s="98"/>
      <c r="AG31" s="98"/>
      <c r="AH31" s="98"/>
      <c r="AI31" s="98"/>
      <c r="AJ31" s="98"/>
      <c r="AK31" s="98"/>
      <c r="AL31" s="98"/>
      <c r="AM31" s="98"/>
      <c r="AN31" s="98">
        <f>データ!Z7</f>
        <v>558.5</v>
      </c>
      <c r="AO31" s="98"/>
      <c r="AP31" s="98"/>
      <c r="AQ31" s="98"/>
      <c r="AR31" s="98"/>
      <c r="AS31" s="98"/>
      <c r="AT31" s="98"/>
      <c r="AU31" s="98"/>
      <c r="AV31" s="98"/>
      <c r="AW31" s="98"/>
      <c r="AX31" s="98"/>
      <c r="AY31" s="98"/>
      <c r="AZ31" s="98"/>
      <c r="BA31" s="98"/>
      <c r="BB31" s="98"/>
      <c r="BC31" s="98"/>
      <c r="BD31" s="98"/>
      <c r="BE31" s="98"/>
      <c r="BF31" s="98"/>
      <c r="BG31" s="98">
        <f>データ!AA7</f>
        <v>512.79999999999995</v>
      </c>
      <c r="BH31" s="98"/>
      <c r="BI31" s="98"/>
      <c r="BJ31" s="98"/>
      <c r="BK31" s="98"/>
      <c r="BL31" s="98"/>
      <c r="BM31" s="98"/>
      <c r="BN31" s="98"/>
      <c r="BO31" s="98"/>
      <c r="BP31" s="98"/>
      <c r="BQ31" s="98"/>
      <c r="BR31" s="98"/>
      <c r="BS31" s="98"/>
      <c r="BT31" s="98"/>
      <c r="BU31" s="98"/>
      <c r="BV31" s="98"/>
      <c r="BW31" s="98"/>
      <c r="BX31" s="98"/>
      <c r="BY31" s="98"/>
      <c r="BZ31" s="98">
        <f>データ!AB7</f>
        <v>240.3</v>
      </c>
      <c r="CA31" s="98"/>
      <c r="CB31" s="98"/>
      <c r="CC31" s="98"/>
      <c r="CD31" s="98"/>
      <c r="CE31" s="98"/>
      <c r="CF31" s="98"/>
      <c r="CG31" s="98"/>
      <c r="CH31" s="98"/>
      <c r="CI31" s="98"/>
      <c r="CJ31" s="98"/>
      <c r="CK31" s="98"/>
      <c r="CL31" s="98"/>
      <c r="CM31" s="98"/>
      <c r="CN31" s="98"/>
      <c r="CO31" s="98"/>
      <c r="CP31" s="98"/>
      <c r="CQ31" s="98"/>
      <c r="CR31" s="98"/>
      <c r="CS31" s="98">
        <f>データ!AC7</f>
        <v>331.1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75.2</v>
      </c>
      <c r="JD31" s="67"/>
      <c r="JE31" s="67"/>
      <c r="JF31" s="67"/>
      <c r="JG31" s="67"/>
      <c r="JH31" s="67"/>
      <c r="JI31" s="67"/>
      <c r="JJ31" s="67"/>
      <c r="JK31" s="67"/>
      <c r="JL31" s="67"/>
      <c r="JM31" s="67"/>
      <c r="JN31" s="67"/>
      <c r="JO31" s="67"/>
      <c r="JP31" s="67"/>
      <c r="JQ31" s="67"/>
      <c r="JR31" s="67"/>
      <c r="JS31" s="67"/>
      <c r="JT31" s="67"/>
      <c r="JU31" s="68"/>
      <c r="JV31" s="66">
        <f>データ!DL7</f>
        <v>77.900000000000006</v>
      </c>
      <c r="JW31" s="67"/>
      <c r="JX31" s="67"/>
      <c r="JY31" s="67"/>
      <c r="JZ31" s="67"/>
      <c r="KA31" s="67"/>
      <c r="KB31" s="67"/>
      <c r="KC31" s="67"/>
      <c r="KD31" s="67"/>
      <c r="KE31" s="67"/>
      <c r="KF31" s="67"/>
      <c r="KG31" s="67"/>
      <c r="KH31" s="67"/>
      <c r="KI31" s="67"/>
      <c r="KJ31" s="67"/>
      <c r="KK31" s="67"/>
      <c r="KL31" s="67"/>
      <c r="KM31" s="67"/>
      <c r="KN31" s="68"/>
      <c r="KO31" s="66">
        <f>データ!DM7</f>
        <v>75.5</v>
      </c>
      <c r="KP31" s="67"/>
      <c r="KQ31" s="67"/>
      <c r="KR31" s="67"/>
      <c r="KS31" s="67"/>
      <c r="KT31" s="67"/>
      <c r="KU31" s="67"/>
      <c r="KV31" s="67"/>
      <c r="KW31" s="67"/>
      <c r="KX31" s="67"/>
      <c r="KY31" s="67"/>
      <c r="KZ31" s="67"/>
      <c r="LA31" s="67"/>
      <c r="LB31" s="67"/>
      <c r="LC31" s="67"/>
      <c r="LD31" s="67"/>
      <c r="LE31" s="67"/>
      <c r="LF31" s="67"/>
      <c r="LG31" s="68"/>
      <c r="LH31" s="66">
        <f>データ!DN7</f>
        <v>52.4</v>
      </c>
      <c r="LI31" s="67"/>
      <c r="LJ31" s="67"/>
      <c r="LK31" s="67"/>
      <c r="LL31" s="67"/>
      <c r="LM31" s="67"/>
      <c r="LN31" s="67"/>
      <c r="LO31" s="67"/>
      <c r="LP31" s="67"/>
      <c r="LQ31" s="67"/>
      <c r="LR31" s="67"/>
      <c r="LS31" s="67"/>
      <c r="LT31" s="67"/>
      <c r="LU31" s="67"/>
      <c r="LV31" s="67"/>
      <c r="LW31" s="67"/>
      <c r="LX31" s="67"/>
      <c r="LY31" s="67"/>
      <c r="LZ31" s="68"/>
      <c r="MA31" s="66">
        <f>データ!DO7</f>
        <v>49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81.5</v>
      </c>
      <c r="EM52" s="98"/>
      <c r="EN52" s="98"/>
      <c r="EO52" s="98"/>
      <c r="EP52" s="98"/>
      <c r="EQ52" s="98"/>
      <c r="ER52" s="98"/>
      <c r="ES52" s="98"/>
      <c r="ET52" s="98"/>
      <c r="EU52" s="98"/>
      <c r="EV52" s="98"/>
      <c r="EW52" s="98"/>
      <c r="EX52" s="98"/>
      <c r="EY52" s="98"/>
      <c r="EZ52" s="98"/>
      <c r="FA52" s="98"/>
      <c r="FB52" s="98"/>
      <c r="FC52" s="98"/>
      <c r="FD52" s="98"/>
      <c r="FE52" s="98">
        <f>データ!BG7</f>
        <v>82.1</v>
      </c>
      <c r="FF52" s="98"/>
      <c r="FG52" s="98"/>
      <c r="FH52" s="98"/>
      <c r="FI52" s="98"/>
      <c r="FJ52" s="98"/>
      <c r="FK52" s="98"/>
      <c r="FL52" s="98"/>
      <c r="FM52" s="98"/>
      <c r="FN52" s="98"/>
      <c r="FO52" s="98"/>
      <c r="FP52" s="98"/>
      <c r="FQ52" s="98"/>
      <c r="FR52" s="98"/>
      <c r="FS52" s="98"/>
      <c r="FT52" s="98"/>
      <c r="FU52" s="98"/>
      <c r="FV52" s="98"/>
      <c r="FW52" s="98"/>
      <c r="FX52" s="98">
        <f>データ!BH7</f>
        <v>80.5</v>
      </c>
      <c r="FY52" s="98"/>
      <c r="FZ52" s="98"/>
      <c r="GA52" s="98"/>
      <c r="GB52" s="98"/>
      <c r="GC52" s="98"/>
      <c r="GD52" s="98"/>
      <c r="GE52" s="98"/>
      <c r="GF52" s="98"/>
      <c r="GG52" s="98"/>
      <c r="GH52" s="98"/>
      <c r="GI52" s="98"/>
      <c r="GJ52" s="98"/>
      <c r="GK52" s="98"/>
      <c r="GL52" s="98"/>
      <c r="GM52" s="98"/>
      <c r="GN52" s="98"/>
      <c r="GO52" s="98"/>
      <c r="GP52" s="98"/>
      <c r="GQ52" s="98">
        <f>データ!BI7</f>
        <v>92.4</v>
      </c>
      <c r="GR52" s="98"/>
      <c r="GS52" s="98"/>
      <c r="GT52" s="98"/>
      <c r="GU52" s="98"/>
      <c r="GV52" s="98"/>
      <c r="GW52" s="98"/>
      <c r="GX52" s="98"/>
      <c r="GY52" s="98"/>
      <c r="GZ52" s="98"/>
      <c r="HA52" s="98"/>
      <c r="HB52" s="98"/>
      <c r="HC52" s="98"/>
      <c r="HD52" s="98"/>
      <c r="HE52" s="98"/>
      <c r="HF52" s="98"/>
      <c r="HG52" s="98"/>
      <c r="HH52" s="98"/>
      <c r="HI52" s="98"/>
      <c r="HJ52" s="98">
        <f>データ!BJ7</f>
        <v>69.8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22329</v>
      </c>
      <c r="JD52" s="97"/>
      <c r="JE52" s="97"/>
      <c r="JF52" s="97"/>
      <c r="JG52" s="97"/>
      <c r="JH52" s="97"/>
      <c r="JI52" s="97"/>
      <c r="JJ52" s="97"/>
      <c r="JK52" s="97"/>
      <c r="JL52" s="97"/>
      <c r="JM52" s="97"/>
      <c r="JN52" s="97"/>
      <c r="JO52" s="97"/>
      <c r="JP52" s="97"/>
      <c r="JQ52" s="97"/>
      <c r="JR52" s="97"/>
      <c r="JS52" s="97"/>
      <c r="JT52" s="97"/>
      <c r="JU52" s="97"/>
      <c r="JV52" s="97">
        <f>データ!BR7</f>
        <v>23934</v>
      </c>
      <c r="JW52" s="97"/>
      <c r="JX52" s="97"/>
      <c r="JY52" s="97"/>
      <c r="JZ52" s="97"/>
      <c r="KA52" s="97"/>
      <c r="KB52" s="97"/>
      <c r="KC52" s="97"/>
      <c r="KD52" s="97"/>
      <c r="KE52" s="97"/>
      <c r="KF52" s="97"/>
      <c r="KG52" s="97"/>
      <c r="KH52" s="97"/>
      <c r="KI52" s="97"/>
      <c r="KJ52" s="97"/>
      <c r="KK52" s="97"/>
      <c r="KL52" s="97"/>
      <c r="KM52" s="97"/>
      <c r="KN52" s="97"/>
      <c r="KO52" s="97">
        <f>データ!BS7</f>
        <v>22552</v>
      </c>
      <c r="KP52" s="97"/>
      <c r="KQ52" s="97"/>
      <c r="KR52" s="97"/>
      <c r="KS52" s="97"/>
      <c r="KT52" s="97"/>
      <c r="KU52" s="97"/>
      <c r="KV52" s="97"/>
      <c r="KW52" s="97"/>
      <c r="KX52" s="97"/>
      <c r="KY52" s="97"/>
      <c r="KZ52" s="97"/>
      <c r="LA52" s="97"/>
      <c r="LB52" s="97"/>
      <c r="LC52" s="97"/>
      <c r="LD52" s="97"/>
      <c r="LE52" s="97"/>
      <c r="LF52" s="97"/>
      <c r="LG52" s="97"/>
      <c r="LH52" s="97">
        <f>データ!BT7</f>
        <v>8063</v>
      </c>
      <c r="LI52" s="97"/>
      <c r="LJ52" s="97"/>
      <c r="LK52" s="97"/>
      <c r="LL52" s="97"/>
      <c r="LM52" s="97"/>
      <c r="LN52" s="97"/>
      <c r="LO52" s="97"/>
      <c r="LP52" s="97"/>
      <c r="LQ52" s="97"/>
      <c r="LR52" s="97"/>
      <c r="LS52" s="97"/>
      <c r="LT52" s="97"/>
      <c r="LU52" s="97"/>
      <c r="LV52" s="97"/>
      <c r="LW52" s="97"/>
      <c r="LX52" s="97"/>
      <c r="LY52" s="97"/>
      <c r="LZ52" s="97"/>
      <c r="MA52" s="97">
        <f>データ!BU7</f>
        <v>11106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219010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46502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4OZU02gfIcotrDE1HcpwtEx3NFvE4PXj/lObSSEM+zfOP8tMiTCQxALNaZRRKlK6ytd09JHmLLkKkMtPFh2GA==" saltValue="05eAO6lGaZM8gpk1fl3vo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102</v>
      </c>
      <c r="AO5" s="47" t="s">
        <v>94</v>
      </c>
      <c r="AP5" s="47" t="s">
        <v>95</v>
      </c>
      <c r="AQ5" s="47" t="s">
        <v>96</v>
      </c>
      <c r="AR5" s="47" t="s">
        <v>97</v>
      </c>
      <c r="AS5" s="47" t="s">
        <v>98</v>
      </c>
      <c r="AT5" s="47" t="s">
        <v>99</v>
      </c>
      <c r="AU5" s="47" t="s">
        <v>89</v>
      </c>
      <c r="AV5" s="47" t="s">
        <v>90</v>
      </c>
      <c r="AW5" s="47" t="s">
        <v>100</v>
      </c>
      <c r="AX5" s="47" t="s">
        <v>101</v>
      </c>
      <c r="AY5" s="47" t="s">
        <v>93</v>
      </c>
      <c r="AZ5" s="47" t="s">
        <v>94</v>
      </c>
      <c r="BA5" s="47" t="s">
        <v>95</v>
      </c>
      <c r="BB5" s="47" t="s">
        <v>96</v>
      </c>
      <c r="BC5" s="47" t="s">
        <v>97</v>
      </c>
      <c r="BD5" s="47" t="s">
        <v>98</v>
      </c>
      <c r="BE5" s="47" t="s">
        <v>99</v>
      </c>
      <c r="BF5" s="47" t="s">
        <v>103</v>
      </c>
      <c r="BG5" s="47" t="s">
        <v>90</v>
      </c>
      <c r="BH5" s="47" t="s">
        <v>100</v>
      </c>
      <c r="BI5" s="47" t="s">
        <v>92</v>
      </c>
      <c r="BJ5" s="47" t="s">
        <v>93</v>
      </c>
      <c r="BK5" s="47" t="s">
        <v>94</v>
      </c>
      <c r="BL5" s="47" t="s">
        <v>95</v>
      </c>
      <c r="BM5" s="47" t="s">
        <v>96</v>
      </c>
      <c r="BN5" s="47" t="s">
        <v>97</v>
      </c>
      <c r="BO5" s="47" t="s">
        <v>98</v>
      </c>
      <c r="BP5" s="47" t="s">
        <v>99</v>
      </c>
      <c r="BQ5" s="47" t="s">
        <v>89</v>
      </c>
      <c r="BR5" s="47" t="s">
        <v>90</v>
      </c>
      <c r="BS5" s="47" t="s">
        <v>100</v>
      </c>
      <c r="BT5" s="47" t="s">
        <v>104</v>
      </c>
      <c r="BU5" s="47" t="s">
        <v>93</v>
      </c>
      <c r="BV5" s="47" t="s">
        <v>94</v>
      </c>
      <c r="BW5" s="47" t="s">
        <v>95</v>
      </c>
      <c r="BX5" s="47" t="s">
        <v>96</v>
      </c>
      <c r="BY5" s="47" t="s">
        <v>97</v>
      </c>
      <c r="BZ5" s="47" t="s">
        <v>98</v>
      </c>
      <c r="CA5" s="47" t="s">
        <v>99</v>
      </c>
      <c r="CB5" s="47" t="s">
        <v>89</v>
      </c>
      <c r="CC5" s="47" t="s">
        <v>90</v>
      </c>
      <c r="CD5" s="47" t="s">
        <v>100</v>
      </c>
      <c r="CE5" s="47" t="s">
        <v>101</v>
      </c>
      <c r="CF5" s="47" t="s">
        <v>93</v>
      </c>
      <c r="CG5" s="47" t="s">
        <v>94</v>
      </c>
      <c r="CH5" s="47" t="s">
        <v>95</v>
      </c>
      <c r="CI5" s="47" t="s">
        <v>96</v>
      </c>
      <c r="CJ5" s="47" t="s">
        <v>97</v>
      </c>
      <c r="CK5" s="47" t="s">
        <v>98</v>
      </c>
      <c r="CL5" s="47" t="s">
        <v>99</v>
      </c>
      <c r="CM5" s="145"/>
      <c r="CN5" s="145"/>
      <c r="CO5" s="47" t="s">
        <v>103</v>
      </c>
      <c r="CP5" s="47" t="s">
        <v>90</v>
      </c>
      <c r="CQ5" s="47" t="s">
        <v>100</v>
      </c>
      <c r="CR5" s="47" t="s">
        <v>101</v>
      </c>
      <c r="CS5" s="47" t="s">
        <v>93</v>
      </c>
      <c r="CT5" s="47" t="s">
        <v>94</v>
      </c>
      <c r="CU5" s="47" t="s">
        <v>95</v>
      </c>
      <c r="CV5" s="47" t="s">
        <v>96</v>
      </c>
      <c r="CW5" s="47" t="s">
        <v>97</v>
      </c>
      <c r="CX5" s="47" t="s">
        <v>98</v>
      </c>
      <c r="CY5" s="47" t="s">
        <v>99</v>
      </c>
      <c r="CZ5" s="47" t="s">
        <v>89</v>
      </c>
      <c r="DA5" s="47" t="s">
        <v>90</v>
      </c>
      <c r="DB5" s="47" t="s">
        <v>100</v>
      </c>
      <c r="DC5" s="47" t="s">
        <v>101</v>
      </c>
      <c r="DD5" s="47" t="s">
        <v>93</v>
      </c>
      <c r="DE5" s="47" t="s">
        <v>94</v>
      </c>
      <c r="DF5" s="47" t="s">
        <v>95</v>
      </c>
      <c r="DG5" s="47" t="s">
        <v>96</v>
      </c>
      <c r="DH5" s="47" t="s">
        <v>97</v>
      </c>
      <c r="DI5" s="47" t="s">
        <v>98</v>
      </c>
      <c r="DJ5" s="47" t="s">
        <v>35</v>
      </c>
      <c r="DK5" s="47" t="s">
        <v>89</v>
      </c>
      <c r="DL5" s="47" t="s">
        <v>90</v>
      </c>
      <c r="DM5" s="47" t="s">
        <v>105</v>
      </c>
      <c r="DN5" s="47" t="s">
        <v>101</v>
      </c>
      <c r="DO5" s="47" t="s">
        <v>93</v>
      </c>
      <c r="DP5" s="47" t="s">
        <v>94</v>
      </c>
      <c r="DQ5" s="47" t="s">
        <v>95</v>
      </c>
      <c r="DR5" s="47" t="s">
        <v>96</v>
      </c>
      <c r="DS5" s="47" t="s">
        <v>97</v>
      </c>
      <c r="DT5" s="47" t="s">
        <v>98</v>
      </c>
      <c r="DU5" s="47" t="s">
        <v>99</v>
      </c>
    </row>
    <row r="6" spans="1:125" s="54" customFormat="1" x14ac:dyDescent="0.15">
      <c r="A6" s="37" t="s">
        <v>106</v>
      </c>
      <c r="B6" s="48">
        <f>B8</f>
        <v>2021</v>
      </c>
      <c r="C6" s="48">
        <f t="shared" ref="C6:X6" si="1">C8</f>
        <v>82058</v>
      </c>
      <c r="D6" s="48">
        <f t="shared" si="1"/>
        <v>47</v>
      </c>
      <c r="E6" s="48">
        <f t="shared" si="1"/>
        <v>14</v>
      </c>
      <c r="F6" s="48">
        <f t="shared" si="1"/>
        <v>0</v>
      </c>
      <c r="G6" s="48">
        <f t="shared" si="1"/>
        <v>1</v>
      </c>
      <c r="H6" s="48" t="str">
        <f>SUBSTITUTE(H8,"　","")</f>
        <v>茨城県石岡市</v>
      </c>
      <c r="I6" s="48" t="str">
        <f t="shared" si="1"/>
        <v>市営駅東駐車場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44</v>
      </c>
      <c r="S6" s="50" t="str">
        <f t="shared" si="1"/>
        <v>駅</v>
      </c>
      <c r="T6" s="50" t="str">
        <f t="shared" si="1"/>
        <v>無</v>
      </c>
      <c r="U6" s="51">
        <f t="shared" si="1"/>
        <v>7090</v>
      </c>
      <c r="V6" s="51">
        <f t="shared" si="1"/>
        <v>290</v>
      </c>
      <c r="W6" s="51">
        <f t="shared" si="1"/>
        <v>200</v>
      </c>
      <c r="X6" s="50" t="str">
        <f t="shared" si="1"/>
        <v>無</v>
      </c>
      <c r="Y6" s="52">
        <f>IF(Y8="-",NA(),Y8)</f>
        <v>541.9</v>
      </c>
      <c r="Z6" s="52">
        <f t="shared" ref="Z6:AH6" si="2">IF(Z8="-",NA(),Z8)</f>
        <v>558.5</v>
      </c>
      <c r="AA6" s="52">
        <f t="shared" si="2"/>
        <v>512.79999999999995</v>
      </c>
      <c r="AB6" s="52">
        <f t="shared" si="2"/>
        <v>240.3</v>
      </c>
      <c r="AC6" s="52">
        <f t="shared" si="2"/>
        <v>331.1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81.5</v>
      </c>
      <c r="BG6" s="52">
        <f t="shared" ref="BG6:BO6" si="5">IF(BG8="-",NA(),BG8)</f>
        <v>82.1</v>
      </c>
      <c r="BH6" s="52">
        <f t="shared" si="5"/>
        <v>80.5</v>
      </c>
      <c r="BI6" s="52">
        <f t="shared" si="5"/>
        <v>92.4</v>
      </c>
      <c r="BJ6" s="52">
        <f t="shared" si="5"/>
        <v>69.8</v>
      </c>
      <c r="BK6" s="52">
        <f t="shared" si="5"/>
        <v>38.299999999999997</v>
      </c>
      <c r="BL6" s="52">
        <f t="shared" si="5"/>
        <v>30.4</v>
      </c>
      <c r="BM6" s="52">
        <f t="shared" si="5"/>
        <v>33.6</v>
      </c>
      <c r="BN6" s="52">
        <f t="shared" si="5"/>
        <v>-122.5</v>
      </c>
      <c r="BO6" s="52">
        <f t="shared" si="5"/>
        <v>8.5</v>
      </c>
      <c r="BP6" s="49" t="str">
        <f>IF(BP8="-","",IF(BP8="-","【-】","【"&amp;SUBSTITUTE(TEXT(BP8,"#,##0.0"),"-","△")&amp;"】"))</f>
        <v>【0.8】</v>
      </c>
      <c r="BQ6" s="53">
        <f>IF(BQ8="-",NA(),BQ8)</f>
        <v>22329</v>
      </c>
      <c r="BR6" s="53">
        <f t="shared" ref="BR6:BZ6" si="6">IF(BR8="-",NA(),BR8)</f>
        <v>23934</v>
      </c>
      <c r="BS6" s="53">
        <f t="shared" si="6"/>
        <v>22552</v>
      </c>
      <c r="BT6" s="53">
        <f t="shared" si="6"/>
        <v>8063</v>
      </c>
      <c r="BU6" s="53">
        <f t="shared" si="6"/>
        <v>11106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219010</v>
      </c>
      <c r="CN6" s="51">
        <f t="shared" si="7"/>
        <v>46502</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75.2</v>
      </c>
      <c r="DL6" s="52">
        <f t="shared" ref="DL6:DT6" si="9">IF(DL8="-",NA(),DL8)</f>
        <v>77.900000000000006</v>
      </c>
      <c r="DM6" s="52">
        <f t="shared" si="9"/>
        <v>75.5</v>
      </c>
      <c r="DN6" s="52">
        <f t="shared" si="9"/>
        <v>52.4</v>
      </c>
      <c r="DO6" s="52">
        <f t="shared" si="9"/>
        <v>49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109</v>
      </c>
      <c r="B7" s="48">
        <f t="shared" ref="B7:X7" si="10">B8</f>
        <v>2021</v>
      </c>
      <c r="C7" s="48">
        <f t="shared" si="10"/>
        <v>82058</v>
      </c>
      <c r="D7" s="48">
        <f t="shared" si="10"/>
        <v>47</v>
      </c>
      <c r="E7" s="48">
        <f t="shared" si="10"/>
        <v>14</v>
      </c>
      <c r="F7" s="48">
        <f t="shared" si="10"/>
        <v>0</v>
      </c>
      <c r="G7" s="48">
        <f t="shared" si="10"/>
        <v>1</v>
      </c>
      <c r="H7" s="48" t="str">
        <f t="shared" si="10"/>
        <v>茨城県　石岡市</v>
      </c>
      <c r="I7" s="48" t="str">
        <f t="shared" si="10"/>
        <v>市営駅東駐車場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44</v>
      </c>
      <c r="S7" s="50" t="str">
        <f t="shared" si="10"/>
        <v>駅</v>
      </c>
      <c r="T7" s="50" t="str">
        <f t="shared" si="10"/>
        <v>無</v>
      </c>
      <c r="U7" s="51">
        <f t="shared" si="10"/>
        <v>7090</v>
      </c>
      <c r="V7" s="51">
        <f t="shared" si="10"/>
        <v>290</v>
      </c>
      <c r="W7" s="51">
        <f t="shared" si="10"/>
        <v>200</v>
      </c>
      <c r="X7" s="50" t="str">
        <f t="shared" si="10"/>
        <v>無</v>
      </c>
      <c r="Y7" s="52">
        <f>Y8</f>
        <v>541.9</v>
      </c>
      <c r="Z7" s="52">
        <f t="shared" ref="Z7:AH7" si="11">Z8</f>
        <v>558.5</v>
      </c>
      <c r="AA7" s="52">
        <f t="shared" si="11"/>
        <v>512.79999999999995</v>
      </c>
      <c r="AB7" s="52">
        <f t="shared" si="11"/>
        <v>240.3</v>
      </c>
      <c r="AC7" s="52">
        <f t="shared" si="11"/>
        <v>331.1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81.5</v>
      </c>
      <c r="BG7" s="52">
        <f t="shared" ref="BG7:BO7" si="14">BG8</f>
        <v>82.1</v>
      </c>
      <c r="BH7" s="52">
        <f t="shared" si="14"/>
        <v>80.5</v>
      </c>
      <c r="BI7" s="52">
        <f t="shared" si="14"/>
        <v>92.4</v>
      </c>
      <c r="BJ7" s="52">
        <f t="shared" si="14"/>
        <v>69.8</v>
      </c>
      <c r="BK7" s="52">
        <f t="shared" si="14"/>
        <v>38.299999999999997</v>
      </c>
      <c r="BL7" s="52">
        <f t="shared" si="14"/>
        <v>30.4</v>
      </c>
      <c r="BM7" s="52">
        <f t="shared" si="14"/>
        <v>33.6</v>
      </c>
      <c r="BN7" s="52">
        <f t="shared" si="14"/>
        <v>-122.5</v>
      </c>
      <c r="BO7" s="52">
        <f t="shared" si="14"/>
        <v>8.5</v>
      </c>
      <c r="BP7" s="49"/>
      <c r="BQ7" s="53">
        <f>BQ8</f>
        <v>22329</v>
      </c>
      <c r="BR7" s="53">
        <f t="shared" ref="BR7:BZ7" si="15">BR8</f>
        <v>23934</v>
      </c>
      <c r="BS7" s="53">
        <f t="shared" si="15"/>
        <v>22552</v>
      </c>
      <c r="BT7" s="53">
        <f t="shared" si="15"/>
        <v>8063</v>
      </c>
      <c r="BU7" s="53">
        <f t="shared" si="15"/>
        <v>11106</v>
      </c>
      <c r="BV7" s="53">
        <f t="shared" si="15"/>
        <v>7814</v>
      </c>
      <c r="BW7" s="53">
        <f t="shared" si="15"/>
        <v>8183</v>
      </c>
      <c r="BX7" s="53">
        <f t="shared" si="15"/>
        <v>7940</v>
      </c>
      <c r="BY7" s="53">
        <f t="shared" si="15"/>
        <v>2576</v>
      </c>
      <c r="BZ7" s="53">
        <f t="shared" si="15"/>
        <v>4153</v>
      </c>
      <c r="CA7" s="51"/>
      <c r="CB7" s="52" t="s">
        <v>110</v>
      </c>
      <c r="CC7" s="52" t="s">
        <v>110</v>
      </c>
      <c r="CD7" s="52" t="s">
        <v>110</v>
      </c>
      <c r="CE7" s="52" t="s">
        <v>110</v>
      </c>
      <c r="CF7" s="52" t="s">
        <v>110</v>
      </c>
      <c r="CG7" s="52" t="s">
        <v>110</v>
      </c>
      <c r="CH7" s="52" t="s">
        <v>110</v>
      </c>
      <c r="CI7" s="52" t="s">
        <v>110</v>
      </c>
      <c r="CJ7" s="52" t="s">
        <v>110</v>
      </c>
      <c r="CK7" s="52" t="s">
        <v>111</v>
      </c>
      <c r="CL7" s="49"/>
      <c r="CM7" s="51">
        <f>CM8</f>
        <v>219010</v>
      </c>
      <c r="CN7" s="51">
        <f>CN8</f>
        <v>46502</v>
      </c>
      <c r="CO7" s="52" t="s">
        <v>110</v>
      </c>
      <c r="CP7" s="52" t="s">
        <v>110</v>
      </c>
      <c r="CQ7" s="52" t="s">
        <v>110</v>
      </c>
      <c r="CR7" s="52" t="s">
        <v>110</v>
      </c>
      <c r="CS7" s="52" t="s">
        <v>110</v>
      </c>
      <c r="CT7" s="52" t="s">
        <v>110</v>
      </c>
      <c r="CU7" s="52" t="s">
        <v>110</v>
      </c>
      <c r="CV7" s="52" t="s">
        <v>110</v>
      </c>
      <c r="CW7" s="52" t="s">
        <v>110</v>
      </c>
      <c r="CX7" s="52" t="s">
        <v>111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75.2</v>
      </c>
      <c r="DL7" s="52">
        <f t="shared" ref="DL7:DT7" si="17">DL8</f>
        <v>77.900000000000006</v>
      </c>
      <c r="DM7" s="52">
        <f t="shared" si="17"/>
        <v>75.5</v>
      </c>
      <c r="DN7" s="52">
        <f t="shared" si="17"/>
        <v>52.4</v>
      </c>
      <c r="DO7" s="52">
        <f t="shared" si="17"/>
        <v>49</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82058</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44</v>
      </c>
      <c r="S8" s="57" t="s">
        <v>122</v>
      </c>
      <c r="T8" s="57" t="s">
        <v>123</v>
      </c>
      <c r="U8" s="58">
        <v>7090</v>
      </c>
      <c r="V8" s="58">
        <v>290</v>
      </c>
      <c r="W8" s="58">
        <v>200</v>
      </c>
      <c r="X8" s="57" t="s">
        <v>123</v>
      </c>
      <c r="Y8" s="59">
        <v>541.9</v>
      </c>
      <c r="Z8" s="59">
        <v>558.5</v>
      </c>
      <c r="AA8" s="59">
        <v>512.79999999999995</v>
      </c>
      <c r="AB8" s="59">
        <v>240.3</v>
      </c>
      <c r="AC8" s="59">
        <v>331.1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81.5</v>
      </c>
      <c r="BG8" s="59">
        <v>82.1</v>
      </c>
      <c r="BH8" s="59">
        <v>80.5</v>
      </c>
      <c r="BI8" s="59">
        <v>92.4</v>
      </c>
      <c r="BJ8" s="59">
        <v>69.8</v>
      </c>
      <c r="BK8" s="59">
        <v>38.299999999999997</v>
      </c>
      <c r="BL8" s="59">
        <v>30.4</v>
      </c>
      <c r="BM8" s="59">
        <v>33.6</v>
      </c>
      <c r="BN8" s="59">
        <v>-122.5</v>
      </c>
      <c r="BO8" s="59">
        <v>8.5</v>
      </c>
      <c r="BP8" s="56">
        <v>0.8</v>
      </c>
      <c r="BQ8" s="60">
        <v>22329</v>
      </c>
      <c r="BR8" s="60">
        <v>23934</v>
      </c>
      <c r="BS8" s="60">
        <v>22552</v>
      </c>
      <c r="BT8" s="61">
        <v>8063</v>
      </c>
      <c r="BU8" s="61">
        <v>11106</v>
      </c>
      <c r="BV8" s="60">
        <v>7814</v>
      </c>
      <c r="BW8" s="60">
        <v>8183</v>
      </c>
      <c r="BX8" s="60">
        <v>7940</v>
      </c>
      <c r="BY8" s="60">
        <v>2576</v>
      </c>
      <c r="BZ8" s="60">
        <v>4153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219010</v>
      </c>
      <c r="CN8" s="58">
        <v>46502</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58.4</v>
      </c>
      <c r="DF8" s="59">
        <v>83.1</v>
      </c>
      <c r="DG8" s="59">
        <v>54.4</v>
      </c>
      <c r="DH8" s="59">
        <v>70.3</v>
      </c>
      <c r="DI8" s="59">
        <v>70</v>
      </c>
      <c r="DJ8" s="56">
        <v>99.8</v>
      </c>
      <c r="DK8" s="59">
        <v>75.2</v>
      </c>
      <c r="DL8" s="59">
        <v>77.900000000000006</v>
      </c>
      <c r="DM8" s="59">
        <v>75.5</v>
      </c>
      <c r="DN8" s="59">
        <v>52.4</v>
      </c>
      <c r="DO8" s="59">
        <v>49</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2023-02-03T04:30:15Z</cp:lastPrinted>
  <dcterms:created xsi:type="dcterms:W3CDTF">2022-12-09T03:24:32Z</dcterms:created>
  <dcterms:modified xsi:type="dcterms:W3CDTF">2023-02-06T04:42:03Z</dcterms:modified>
  <cp:category/>
</cp:coreProperties>
</file>