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08_下妻市\"/>
    </mc:Choice>
  </mc:AlternateContent>
  <workbookProtection workbookAlgorithmName="SHA-512" workbookHashValue="Gr6SS9YA7fUkuMLHpJZba6AVAf9liEzltHR5ye6/dHDm8f86WYCZ3uBQh2DovDeDWq70ctGXdab/BbkQhycHNA==" workbookSaltValue="DDuWnO4VAvWz47H67u6z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<sst xmlns="http://schemas.openxmlformats.org/spreadsheetml/2006/main" count="228" uniqueCount="114">
  <si>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</si>
  <si>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</si>
  <si>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</si>
  <si>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</si>
  <si>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</si>
  <si>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</si>
  <si>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</si>
  <si>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</si>
  <si>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</si>
  <si>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</si>
  <si>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</si>
  <si>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</si>
  <si>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</si>
  <si>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</si>
  <si>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</si>
  <si>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</si>
  <si>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</si>
  <si>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</si>
  <si>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</si>
  <si>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</si>
  <si>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</si>
  <si>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</si>
  <si>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</si>
  <si>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</si>
  <si>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</si>
  <si>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</si>
  <si>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</si>
  <si>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</si>
  <si>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</si>
  <si>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</si>
  <si>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</si>
  <si>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</si>
  <si>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</si>
  <si>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</si>
  <si>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</si>
  <si>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</si>
  <si>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</si>
  <si>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</si>
  <si>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</si>
  <si>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</si>
  <si>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</si>
  <si>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</si>
  <si>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</si>
  <si>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</si>
  <si>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</si>
  <si>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</si>
  <si>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</si>
  <si>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</si>
  <si>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</si>
  <si>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</si>
  <si>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</si>
  <si>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</si>
  <si>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</si>
  <si>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</si>
  <si>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</si>
  <si>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</si>
  <si>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</si>
  <si>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</si>
  <si>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</si>
  <si>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</si>
  <si>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</si>
  <si>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</si>
  <si>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</si>
  <si>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</si>
  <si>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</si>
  <si>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</si>
  <si>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</si>
  <si>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</si>
  <si>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</si>
  <si>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</si>
  <si>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</si>
  <si>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</si>
  <si>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</si>
  <si>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</si>
  <si>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</si>
  <si>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</si>
  <si>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</si>
  <si>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</si>
  <si>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</si>
  <si>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</si>
  <si>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</si>
  <si>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</si>
  <si>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</si>
  <si>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</si>
  <si>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</si>
  <si>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</si>
  <si>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</si>
  <si>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</si>
  <si>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</si>
  <si>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</si>
  <si>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</si>
  <si>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</si>
  <si>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</si>
  <si>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下妻市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</si>
  <si>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</si>
  <si>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</si>
  <si>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</si>
  <si>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</si>
  <si>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</si>
  <si>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</si>
  <si>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</si>
  <si>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</si>
  <si>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</si>
  <si>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</si>
  <si>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</si>
  <si>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</si>
  <si>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</si>
  <si>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</si>
  <si>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</si>
  <si>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</si>
  <si>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</si>
  <si>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年々高くなっているものの、法定耐用年数を超えている管路などはない。平成28年度にアセットマネジメント（資産管理）を策定しており、今後は財源の確保なども含め、計画的に更新していく必要がある。</t>
    <phoneticPr fontId="4"/>
  </si>
  <si>
    <t xml:space="preserve">全体として、給水収益が十分でないため、経営の健全性・効率性の部分で類似団体と比較して下回っている項目があるが、ここ数年は加入促進や井戸からの切り替えなどによる普及率の向上とそれに伴う給水収益の増加により、改善されている。今後は施設や管路の更新が見込まれるため、財源の確保などさらなる経営改善が必要となってくる。
【補足】
※本表において、普及率の表示が92.52%とあるが、これは給水人口と住基人口との比率であり、本市水道事業決算書では、給水人口と常住人口との比率である95.94%を採用している。
</t>
    <rPh sb="163" eb="164">
      <t>ホン</t>
    </rPh>
    <rPh sb="164" eb="165">
      <t>ヒョウ</t>
    </rPh>
    <rPh sb="174" eb="176">
      <t>ヒョウジ</t>
    </rPh>
    <phoneticPr fontId="4"/>
  </si>
  <si>
    <t xml:space="preserve">①経常収支比率
類似団体と比較しても同程度の数値で100％を超えており、ここ数年改善されている。要因としては、普及率が伸び、給水収益が増加傾向にあることが挙げられるが、今後も加入促進などによる普及率の向上とさらなる経費の削減に努める必要がある。
③流動比率
類似団体と比較すると下回っているが、100％を上回っており、短期的な債務に対する支払い能力は確保されている。今後も計画的な現金の留保や企業債の借入を行う必要がある。
④企業債残高対給水収益比率
減少傾向にあるものの、依然として企業債残高の割合が高いのが現状である。要因としては、平成20年度まで実施していた大規模な拡張事業のための企業債の発行が挙げられるが、企業債残高は年々減少しており、今後改善される見込みである。
⑥給水原価
減少傾向にあるものの、類似団体と比較して高くなっている。要因としては、給水収益が増加傾向にあるものの、固定費（電気代、薬品費など）を賄うのに十分とは言えず、製造コストが高くなっていることが挙げられる。加入促進などによる普及率の向上とさらなる経費の削減に努める必要がある。
</t>
    <rPh sb="1" eb="3">
      <t>ケイジョウ</t>
    </rPh>
    <rPh sb="18" eb="21">
      <t>ドウテイド</t>
    </rPh>
    <rPh sb="22" eb="24">
      <t>スウチ</t>
    </rPh>
    <rPh sb="38" eb="40">
      <t>スウネン</t>
    </rPh>
    <rPh sb="40" eb="42">
      <t>カイゼン</t>
    </rPh>
    <rPh sb="48" eb="50">
      <t>ヨウイン</t>
    </rPh>
    <rPh sb="77" eb="78">
      <t>ア</t>
    </rPh>
    <rPh sb="84" eb="86">
      <t>コンゴ</t>
    </rPh>
    <rPh sb="135" eb="137">
      <t>ヒカク</t>
    </rPh>
    <rPh sb="263" eb="265">
      <t>ヨウイン</t>
    </rPh>
    <rPh sb="303" eb="304">
      <t>ア</t>
    </rPh>
    <rPh sb="316" eb="318">
      <t>ネンネン</t>
    </rPh>
    <rPh sb="375" eb="377">
      <t>ヨウイン</t>
    </rPh>
    <rPh sb="441" eb="442">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</si>
</sst>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E1-4590-B6AB-A0A84F3349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33E1-4590-B6AB-A0A84F3349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70.42</c:v>
                </c:pt>
                <c:pt idx="1">
                  <c:v>73.08</c:v>
                </c:pt>
                <c:pt idx="2">
                  <c:v>73.540000000000006</c:v>
                </c:pt>
                <c:pt idx="3">
                  <c:v>74.53</c:v>
                </c:pt>
                <c:pt idx="4">
                  <c:v>76.08</c:v>
                </c:pt>
              </c:numCache>
            </c:numRef>
          </c:val>
          <c:extLst>
            <c:ext xmlns:c16="http://schemas.microsoft.com/office/drawing/2014/chart" uri="{C3380CC4-5D6E-409C-BE32-E72D297353CC}">
              <c16:uniqueId val="{00000000-BB34-4A78-939F-F5048D24FC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B34-4A78-939F-F5048D24FC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96.48</c:v>
                </c:pt>
                <c:pt idx="1">
                  <c:v>96.15</c:v>
                </c:pt>
                <c:pt idx="2">
                  <c:v>95.95</c:v>
                </c:pt>
                <c:pt idx="3">
                  <c:v>95.69</c:v>
                </c:pt>
                <c:pt idx="4">
                  <c:v>95.64</c:v>
                </c:pt>
              </c:numCache>
            </c:numRef>
          </c:val>
          <c:extLst>
            <c:ext xmlns:c16="http://schemas.microsoft.com/office/drawing/2014/chart" uri="{C3380CC4-5D6E-409C-BE32-E72D297353CC}">
              <c16:uniqueId val="{00000000-8A4C-424B-9DAC-EDFCC94971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A4C-424B-9DAC-EDFCC94971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99.9</c:v>
                </c:pt>
                <c:pt idx="1">
                  <c:v>103.53</c:v>
                </c:pt>
                <c:pt idx="2">
                  <c:v>104.6</c:v>
                </c:pt>
                <c:pt idx="3">
                  <c:v>106.88</c:v>
                </c:pt>
                <c:pt idx="4">
                  <c:v>110.05</c:v>
                </c:pt>
              </c:numCache>
            </c:numRef>
          </c:val>
          <c:extLst>
            <c:ext xmlns:c16="http://schemas.microsoft.com/office/drawing/2014/chart" uri="{C3380CC4-5D6E-409C-BE32-E72D297353CC}">
              <c16:uniqueId val="{00000000-1160-46E0-A0AF-4E120FE14C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1160-46E0-A0AF-4E120FE14C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60.17</c:v>
                </c:pt>
                <c:pt idx="1">
                  <c:v>61.85</c:v>
                </c:pt>
                <c:pt idx="2">
                  <c:v>62.9</c:v>
                </c:pt>
                <c:pt idx="3">
                  <c:v>64.58</c:v>
                </c:pt>
                <c:pt idx="4">
                  <c:v>65.67</c:v>
                </c:pt>
              </c:numCache>
            </c:numRef>
          </c:val>
          <c:extLst>
            <c:ext xmlns:c16="http://schemas.microsoft.com/office/drawing/2014/chart" uri="{C3380CC4-5D6E-409C-BE32-E72D297353CC}">
              <c16:uniqueId val="{00000000-C822-4A30-B3F9-EAA469C81D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822-4A30-B3F9-EAA469C81D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72-4C5F-91D5-AB573AC178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E172-4C5F-91D5-AB573AC178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2892-4AF2-AC9D-6B13D9C9FF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2892-4AF2-AC9D-6B13D9C9FF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97.8</c:v>
                </c:pt>
                <c:pt idx="1">
                  <c:v>97.15</c:v>
                </c:pt>
                <c:pt idx="2">
                  <c:v>99.93</c:v>
                </c:pt>
                <c:pt idx="3">
                  <c:v>106.04</c:v>
                </c:pt>
                <c:pt idx="4">
                  <c:v>121.42</c:v>
                </c:pt>
              </c:numCache>
            </c:numRef>
          </c:val>
          <c:extLst>
            <c:ext xmlns:c16="http://schemas.microsoft.com/office/drawing/2014/chart" uri="{C3380CC4-5D6E-409C-BE32-E72D297353CC}">
              <c16:uniqueId val="{00000000-16F5-4EF7-9155-074693CE45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6F5-4EF7-9155-074693CE45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522.69000000000005</c:v>
                </c:pt>
                <c:pt idx="1">
                  <c:v>480.92</c:v>
                </c:pt>
                <c:pt idx="2">
                  <c:v>445.93</c:v>
                </c:pt>
                <c:pt idx="3">
                  <c:v>424.49</c:v>
                </c:pt>
                <c:pt idx="4">
                  <c:v>419.03</c:v>
                </c:pt>
              </c:numCache>
            </c:numRef>
          </c:val>
          <c:extLst>
            <c:ext xmlns:c16="http://schemas.microsoft.com/office/drawing/2014/chart" uri="{C3380CC4-5D6E-409C-BE32-E72D297353CC}">
              <c16:uniqueId val="{00000000-132C-477C-95A5-79664868B6A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32C-477C-95A5-79664868B6A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90.93</c:v>
                </c:pt>
                <c:pt idx="1">
                  <c:v>97.36</c:v>
                </c:pt>
                <c:pt idx="2">
                  <c:v>98.34</c:v>
                </c:pt>
                <c:pt idx="3">
                  <c:v>100.72</c:v>
                </c:pt>
                <c:pt idx="4">
                  <c:v>104.2</c:v>
                </c:pt>
              </c:numCache>
            </c:numRef>
          </c:val>
          <c:extLst>
            <c:ext xmlns:c16="http://schemas.microsoft.com/office/drawing/2014/chart" uri="{C3380CC4-5D6E-409C-BE32-E72D297353CC}">
              <c16:uniqueId val="{00000000-1A32-47AC-AB60-041812A2AD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1A32-47AC-AB60-041812A2AD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245.66</c:v>
                </c:pt>
                <c:pt idx="1">
                  <c:v>229.33</c:v>
                </c:pt>
                <c:pt idx="2">
                  <c:v>226.87</c:v>
                </c:pt>
                <c:pt idx="3">
                  <c:v>221.14</c:v>
                </c:pt>
                <c:pt idx="4">
                  <c:v>213.31</c:v>
                </c:pt>
              </c:numCache>
            </c:numRef>
          </c:val>
          <c:extLst>
            <c:ext xmlns:c16="http://schemas.microsoft.com/office/drawing/2014/chart" uri="{C3380CC4-5D6E-409C-BE32-E72D297353CC}">
              <c16:uniqueId val="{00000000-25D1-4926-B8B6-FE11D839E9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5D1-4926-B8B6-FE11D839E9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V1"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下妻市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43095</v>
      </c>
      <c r="AM8" s="61"/>
      <c r="AN8" s="61"/>
      <c r="AO8" s="61"/>
      <c r="AP8" s="61"/>
      <c r="AQ8" s="61"/>
      <c r="AR8" s="61"/>
      <c r="AS8" s="61"/>
      <c r="AT8" s="52">
        <f>データ!$S$6</f>
        <v>80.88</v>
      </c>
      <c r="AU8" s="53"/>
      <c r="AV8" s="53"/>
      <c r="AW8" s="53"/>
      <c r="AX8" s="53"/>
      <c r="AY8" s="53"/>
      <c r="AZ8" s="53"/>
      <c r="BA8" s="53"/>
      <c r="BB8" s="54">
        <f>データ!$T$6</f>
        <v>532.83000000000004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53.9</v>
      </c>
      <c r="J10" s="53"/>
      <c r="K10" s="53"/>
      <c r="L10" s="53"/>
      <c r="M10" s="53"/>
      <c r="N10" s="53"/>
      <c r="O10" s="64"/>
      <c r="P10" s="54">
        <f>データ!$P$6</f>
        <v>92.52</v>
      </c>
      <c r="Q10" s="54"/>
      <c r="R10" s="54"/>
      <c r="S10" s="54"/>
      <c r="T10" s="54"/>
      <c r="U10" s="54"/>
      <c r="V10" s="54"/>
      <c r="W10" s="61">
        <f>データ!$Q$6</f>
        <v>4400</v>
      </c>
      <c r="X10" s="61"/>
      <c r="Y10" s="61"/>
      <c r="Z10" s="61"/>
      <c r="AA10" s="61"/>
      <c r="AB10" s="61"/>
      <c r="AC10" s="61"/>
      <c r="AD10" s="2"/>
      <c r="AE10" s="2"/>
      <c r="AF10" s="2"/>
      <c r="AG10" s="2"/>
      <c r="AH10" s="4"/>
      <c r="AI10" s="4"/>
      <c r="AJ10" s="4"/>
      <c r="AK10" s="4"/>
      <c r="AL10" s="61">
        <f>データ!$U$6</f>
        <v>39773</v>
      </c>
      <c r="AM10" s="61"/>
      <c r="AN10" s="61"/>
      <c r="AO10" s="61"/>
      <c r="AP10" s="61"/>
      <c r="AQ10" s="61"/>
      <c r="AR10" s="61"/>
      <c r="AS10" s="61"/>
      <c r="AT10" s="52">
        <f>データ!$V$6</f>
        <v>80.88</v>
      </c>
      <c r="AU10" s="53"/>
      <c r="AV10" s="53"/>
      <c r="AW10" s="53"/>
      <c r="AX10" s="53"/>
      <c r="AY10" s="53"/>
      <c r="AZ10" s="53"/>
      <c r="BA10" s="53"/>
      <c r="BB10" s="54">
        <f>データ!$W$6</f>
        <v>491.75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ebSmjimjYpilNMWvcA51PWKQY0AV8b402c38J5zGvl38sioo9YxPo+AdLkMfriixiebw3k8Tmg0n3LJCVLcOA==" saltValue="xhsbiVhq4MGFjD77ftJK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82104</v>
      </c>
      <c r="D6" s="34">
        <f t="shared" si="3"/>
        <v>46</v>
      </c>
      <c r="E6" s="34">
        <f t="shared" si="3"/>
        <v>1</v>
      </c>
      <c r="F6" s="34">
        <f t="shared" si="3"/>
        <v>0</v>
      </c>
      <c r="G6" s="34">
        <f t="shared" si="3"/>
        <v>1</v>
      </c>
      <c r="H6" s="34" t="str">
        <f t="shared" si="3"/>
        <v>茨城県　下妻市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53.9</v>
      </c>
      <c r="P6" s="35">
        <f t="shared" si="3"/>
        <v>92.52</v>
      </c>
      <c r="Q6" s="35">
        <f t="shared" si="3"/>
        <v>4400</v>
      </c>
      <c r="R6" s="35">
        <f t="shared" si="3"/>
        <v>43095</v>
      </c>
      <c r="S6" s="35">
        <f t="shared" si="3"/>
        <v>80.88</v>
      </c>
      <c r="T6" s="35">
        <f t="shared" si="3"/>
        <v>532.83000000000004</v>
      </c>
      <c r="U6" s="35">
        <f t="shared" si="3"/>
        <v>39773</v>
      </c>
      <c r="V6" s="35">
        <f t="shared" si="3"/>
        <v>80.88</v>
      </c>
      <c r="W6" s="35">
        <f t="shared" si="3"/>
        <v>491.75</v>
      </c>
      <c r="X6" s="36">
        <f>IF(X7="",NA(),X7)</f>
        <v>99.9</v>
      </c>
      <c r="Y6" s="36">
        <f t="shared" ref="Y6:AG6" si="4">IF(Y7="",NA(),Y7)</f>
        <v>103.53</v>
      </c>
      <c r="Z6" s="36">
        <f t="shared" si="4"/>
        <v>104.6</v>
      </c>
      <c r="AA6" s="36">
        <f t="shared" si="4"/>
        <v>106.88</v>
      </c>
      <c r="AB6" s="36">
        <f t="shared" si="4"/>
        <v>110.05</v>
      </c>
      <c r="AC6" s="36">
        <f t="shared" si="4"/>
        <v>110.95</v>
      </c>
      <c r="AD6" s="36">
        <f t="shared" si="4"/>
        <v>110.68</v>
      </c>
      <c r="AE6" s="36">
        <f t="shared" si="4"/>
        <v>110.66</v>
      </c>
      <c r="AF6" s="36">
        <f t="shared" si="4"/>
        <v>109.01</v>
      </c>
      <c r="AG6" s="36">
        <f t="shared" si="4"/>
        <v>108.83</v>
      </c>
      <c r="AH6" s="35" t="str">
        <f>IF(AH7="","",IF(AH7="-","【-】","【"&amp;SUBSTITUTE(TEXT(AH7,"#,##0.00"),"-","△")&amp;"】"))</f>
        <v>【110.27】</v>
      </c>
      <c r="AI6" s="36">
        <f>IF(AI7="",NA(),AI7)</f>
        <v>0.11</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97.8</v>
      </c>
      <c r="AU6" s="36">
        <f t="shared" ref="AU6:BC6" si="6">IF(AU7="",NA(),AU7)</f>
        <v>97.15</v>
      </c>
      <c r="AV6" s="36">
        <f t="shared" si="6"/>
        <v>99.93</v>
      </c>
      <c r="AW6" s="36">
        <f t="shared" si="6"/>
        <v>106.04</v>
      </c>
      <c r="AX6" s="36">
        <f t="shared" si="6"/>
        <v>121.42</v>
      </c>
      <c r="AY6" s="36">
        <f t="shared" si="6"/>
        <v>377.63</v>
      </c>
      <c r="AZ6" s="36">
        <f t="shared" si="6"/>
        <v>357.34</v>
      </c>
      <c r="BA6" s="36">
        <f t="shared" si="6"/>
        <v>366.03</v>
      </c>
      <c r="BB6" s="36">
        <f t="shared" si="6"/>
        <v>365.18</v>
      </c>
      <c r="BC6" s="36">
        <f t="shared" si="6"/>
        <v>327.77</v>
      </c>
      <c r="BD6" s="35" t="str">
        <f>IF(BD7="","",IF(BD7="-","【-】","【"&amp;SUBSTITUTE(TEXT(BD7,"#,##0.00"),"-","△")&amp;"】"))</f>
        <v>【260.31】</v>
      </c>
      <c r="BE6" s="36">
        <f>IF(BE7="",NA(),BE7)</f>
        <v>522.69000000000005</v>
      </c>
      <c r="BF6" s="36">
        <f t="shared" ref="BF6:BN6" si="7">IF(BF7="",NA(),BF7)</f>
        <v>480.92</v>
      </c>
      <c r="BG6" s="36">
        <f t="shared" si="7"/>
        <v>445.93</v>
      </c>
      <c r="BH6" s="36">
        <f t="shared" si="7"/>
        <v>424.49</v>
      </c>
      <c r="BI6" s="36">
        <f t="shared" si="7"/>
        <v>419.03</v>
      </c>
      <c r="BJ6" s="36">
        <f t="shared" si="7"/>
        <v>364.71</v>
      </c>
      <c r="BK6" s="36">
        <f t="shared" si="7"/>
        <v>373.69</v>
      </c>
      <c r="BL6" s="36">
        <f t="shared" si="7"/>
        <v>370.12</v>
      </c>
      <c r="BM6" s="36">
        <f t="shared" si="7"/>
        <v>371.65</v>
      </c>
      <c r="BN6" s="36">
        <f t="shared" si="7"/>
        <v>397.1</v>
      </c>
      <c r="BO6" s="35" t="str">
        <f>IF(BO7="","",IF(BO7="-","【-】","【"&amp;SUBSTITUTE(TEXT(BO7,"#,##0.00"),"-","△")&amp;"】"))</f>
        <v>【275.67】</v>
      </c>
      <c r="BP6" s="36">
        <f>IF(BP7="",NA(),BP7)</f>
        <v>90.93</v>
      </c>
      <c r="BQ6" s="36">
        <f t="shared" ref="BQ6:BY6" si="8">IF(BQ7="",NA(),BQ7)</f>
        <v>97.36</v>
      </c>
      <c r="BR6" s="36">
        <f t="shared" si="8"/>
        <v>98.34</v>
      </c>
      <c r="BS6" s="36">
        <f t="shared" si="8"/>
        <v>100.72</v>
      </c>
      <c r="BT6" s="36">
        <f t="shared" si="8"/>
        <v>104.2</v>
      </c>
      <c r="BU6" s="36">
        <f t="shared" si="8"/>
        <v>100.65</v>
      </c>
      <c r="BV6" s="36">
        <f t="shared" si="8"/>
        <v>99.87</v>
      </c>
      <c r="BW6" s="36">
        <f t="shared" si="8"/>
        <v>100.42</v>
      </c>
      <c r="BX6" s="36">
        <f t="shared" si="8"/>
        <v>98.77</v>
      </c>
      <c r="BY6" s="36">
        <f t="shared" si="8"/>
        <v>95.79</v>
      </c>
      <c r="BZ6" s="35" t="str">
        <f>IF(BZ7="","",IF(BZ7="-","【-】","【"&amp;SUBSTITUTE(TEXT(BZ7,"#,##0.00"),"-","△")&amp;"】"))</f>
        <v>【100.05】</v>
      </c>
      <c r="CA6" s="36">
        <f>IF(CA7="",NA(),CA7)</f>
        <v>245.66</v>
      </c>
      <c r="CB6" s="36">
        <f t="shared" ref="CB6:CJ6" si="9">IF(CB7="",NA(),CB7)</f>
        <v>229.33</v>
      </c>
      <c r="CC6" s="36">
        <f t="shared" si="9"/>
        <v>226.87</v>
      </c>
      <c r="CD6" s="36">
        <f t="shared" si="9"/>
        <v>221.14</v>
      </c>
      <c r="CE6" s="36">
        <f t="shared" si="9"/>
        <v>213.31</v>
      </c>
      <c r="CF6" s="36">
        <f t="shared" si="9"/>
        <v>170.19</v>
      </c>
      <c r="CG6" s="36">
        <f t="shared" si="9"/>
        <v>171.81</v>
      </c>
      <c r="CH6" s="36">
        <f t="shared" si="9"/>
        <v>171.67</v>
      </c>
      <c r="CI6" s="36">
        <f t="shared" si="9"/>
        <v>173.67</v>
      </c>
      <c r="CJ6" s="36">
        <f t="shared" si="9"/>
        <v>171.13</v>
      </c>
      <c r="CK6" s="35" t="str">
        <f>IF(CK7="","",IF(CK7="-","【-】","【"&amp;SUBSTITUTE(TEXT(CK7,"#,##0.00"),"-","△")&amp;"】"))</f>
        <v>【166.40】</v>
      </c>
      <c r="CL6" s="36">
        <f>IF(CL7="",NA(),CL7)</f>
        <v>70.42</v>
      </c>
      <c r="CM6" s="36">
        <f t="shared" ref="CM6:CU6" si="10">IF(CM7="",NA(),CM7)</f>
        <v>73.08</v>
      </c>
      <c r="CN6" s="36">
        <f t="shared" si="10"/>
        <v>73.540000000000006</v>
      </c>
      <c r="CO6" s="36">
        <f t="shared" si="10"/>
        <v>74.53</v>
      </c>
      <c r="CP6" s="36">
        <f t="shared" si="10"/>
        <v>76.08</v>
      </c>
      <c r="CQ6" s="36">
        <f t="shared" si="10"/>
        <v>59.01</v>
      </c>
      <c r="CR6" s="36">
        <f t="shared" si="10"/>
        <v>60.03</v>
      </c>
      <c r="CS6" s="36">
        <f t="shared" si="10"/>
        <v>59.74</v>
      </c>
      <c r="CT6" s="36">
        <f t="shared" si="10"/>
        <v>59.67</v>
      </c>
      <c r="CU6" s="36">
        <f t="shared" si="10"/>
        <v>60.12</v>
      </c>
      <c r="CV6" s="35" t="str">
        <f>IF(CV7="","",IF(CV7="-","【-】","【"&amp;SUBSTITUTE(TEXT(CV7,"#,##0.00"),"-","△")&amp;"】"))</f>
        <v>【60.69】</v>
      </c>
      <c r="CW6" s="36">
        <f>IF(CW7="",NA(),CW7)</f>
        <v>96.48</v>
      </c>
      <c r="CX6" s="36">
        <f t="shared" ref="CX6:DF6" si="11">IF(CX7="",NA(),CX7)</f>
        <v>96.15</v>
      </c>
      <c r="CY6" s="36">
        <f t="shared" si="11"/>
        <v>95.95</v>
      </c>
      <c r="CZ6" s="36">
        <f t="shared" si="11"/>
        <v>95.69</v>
      </c>
      <c r="DA6" s="36">
        <f t="shared" si="11"/>
        <v>95.64</v>
      </c>
      <c r="DB6" s="36">
        <f t="shared" si="11"/>
        <v>85.37</v>
      </c>
      <c r="DC6" s="36">
        <f t="shared" si="11"/>
        <v>84.81</v>
      </c>
      <c r="DD6" s="36">
        <f t="shared" si="11"/>
        <v>84.8</v>
      </c>
      <c r="DE6" s="36">
        <f t="shared" si="11"/>
        <v>84.6</v>
      </c>
      <c r="DF6" s="36">
        <f t="shared" si="11"/>
        <v>84.24</v>
      </c>
      <c r="DG6" s="35" t="str">
        <f>IF(DG7="","",IF(DG7="-","【-】","【"&amp;SUBSTITUTE(TEXT(DG7,"#,##0.00"),"-","△")&amp;"】"))</f>
        <v>【89.82】</v>
      </c>
      <c r="DH6" s="36">
        <f>IF(DH7="",NA(),DH7)</f>
        <v>60.17</v>
      </c>
      <c r="DI6" s="36">
        <f t="shared" ref="DI6:DQ6" si="12">IF(DI7="",NA(),DI7)</f>
        <v>61.85</v>
      </c>
      <c r="DJ6" s="36">
        <f t="shared" si="12"/>
        <v>62.9</v>
      </c>
      <c r="DK6" s="36">
        <f t="shared" si="12"/>
        <v>64.58</v>
      </c>
      <c r="DL6" s="36">
        <f t="shared" si="12"/>
        <v>65.67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0.01</v>
      </c>
      <c r="EF6" s="35">
        <f t="shared" si="14"/>
        <v>0</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82104</v>
      </c>
      <c r="D7" s="38">
        <v>46</v>
      </c>
      <c r="E7" s="38">
        <v>1</v>
      </c>
      <c r="F7" s="38">
        <v>0</v>
      </c>
      <c r="G7" s="38">
        <v>1</v>
      </c>
      <c r="H7" s="38" t="s">
        <v>93</v>
      </c>
      <c r="I7" s="38" t="s">
        <v>94</v>
      </c>
      <c r="J7" s="38" t="s">
        <v>95</v>
      </c>
      <c r="K7" s="38" t="s">
        <v>96</v>
      </c>
      <c r="L7" s="38" t="s">
        <v>97</v>
      </c>
      <c r="M7" s="38" t="s">
        <v>98</v>
      </c>
      <c r="N7" s="39" t="s">
        <v>99</v>
      </c>
      <c r="O7" s="39">
        <v>53.9</v>
      </c>
      <c r="P7" s="39">
        <v>92.52</v>
      </c>
      <c r="Q7" s="39">
        <v>4400</v>
      </c>
      <c r="R7" s="39">
        <v>43095</v>
      </c>
      <c r="S7" s="39">
        <v>80.88</v>
      </c>
      <c r="T7" s="39">
        <v>532.83000000000004</v>
      </c>
      <c r="U7" s="39">
        <v>39773</v>
      </c>
      <c r="V7" s="39">
        <v>80.88</v>
      </c>
      <c r="W7" s="39">
        <v>491.75</v>
      </c>
      <c r="X7" s="39">
        <v>99.9</v>
      </c>
      <c r="Y7" s="39">
        <v>103.53</v>
      </c>
      <c r="Z7" s="39">
        <v>104.6</v>
      </c>
      <c r="AA7" s="39">
        <v>106.88</v>
      </c>
      <c r="AB7" s="39">
        <v>110.05</v>
      </c>
      <c r="AC7" s="39">
        <v>110.95</v>
      </c>
      <c r="AD7" s="39">
        <v>110.68</v>
      </c>
      <c r="AE7" s="39">
        <v>110.66</v>
      </c>
      <c r="AF7" s="39">
        <v>109.01</v>
      </c>
      <c r="AG7" s="39">
        <v>108.83</v>
      </c>
      <c r="AH7" s="39">
        <v>110.27</v>
      </c>
      <c r="AI7" s="39">
        <v>0.11</v>
      </c>
      <c r="AJ7" s="39">
        <v>0</v>
      </c>
      <c r="AK7" s="39">
        <v>0</v>
      </c>
      <c r="AL7" s="39">
        <v>0</v>
      </c>
      <c r="AM7" s="39">
        <v>0</v>
      </c>
      <c r="AN7" s="39">
        <v>3.91</v>
      </c>
      <c r="AO7" s="39">
        <v>3.56</v>
      </c>
      <c r="AP7" s="39">
        <v>2.74</v>
      </c>
      <c r="AQ7" s="39">
        <v>3.7</v>
      </c>
      <c r="AR7" s="39">
        <v>4.34</v>
      </c>
      <c r="AS7" s="39">
        <v>1.1499999999999999</v>
      </c>
      <c r="AT7" s="39">
        <v>97.8</v>
      </c>
      <c r="AU7" s="39">
        <v>97.15</v>
      </c>
      <c r="AV7" s="39">
        <v>99.93</v>
      </c>
      <c r="AW7" s="39">
        <v>106.04</v>
      </c>
      <c r="AX7" s="39">
        <v>121.42</v>
      </c>
      <c r="AY7" s="39">
        <v>377.63</v>
      </c>
      <c r="AZ7" s="39">
        <v>357.34</v>
      </c>
      <c r="BA7" s="39">
        <v>366.03</v>
      </c>
      <c r="BB7" s="39">
        <v>365.18</v>
      </c>
      <c r="BC7" s="39">
        <v>327.77</v>
      </c>
      <c r="BD7" s="39">
        <v>260.31</v>
      </c>
      <c r="BE7" s="39">
        <v>522.69000000000005</v>
      </c>
      <c r="BF7" s="39">
        <v>480.92</v>
      </c>
      <c r="BG7" s="39">
        <v>445.93</v>
      </c>
      <c r="BH7" s="39">
        <v>424.49</v>
      </c>
      <c r="BI7" s="39">
        <v>419.03</v>
      </c>
      <c r="BJ7" s="39">
        <v>364.71</v>
      </c>
      <c r="BK7" s="39">
        <v>373.69</v>
      </c>
      <c r="BL7" s="39">
        <v>370.12</v>
      </c>
      <c r="BM7" s="39">
        <v>371.65</v>
      </c>
      <c r="BN7" s="39">
        <v>397.1</v>
      </c>
      <c r="BO7" s="39">
        <v>275.67</v>
      </c>
      <c r="BP7" s="39">
        <v>90.93</v>
      </c>
      <c r="BQ7" s="39">
        <v>97.36</v>
      </c>
      <c r="BR7" s="39">
        <v>98.34</v>
      </c>
      <c r="BS7" s="39">
        <v>100.72</v>
      </c>
      <c r="BT7" s="39">
        <v>104.2</v>
      </c>
      <c r="BU7" s="39">
        <v>100.65</v>
      </c>
      <c r="BV7" s="39">
        <v>99.87</v>
      </c>
      <c r="BW7" s="39">
        <v>100.42</v>
      </c>
      <c r="BX7" s="39">
        <v>98.77</v>
      </c>
      <c r="BY7" s="39">
        <v>95.79</v>
      </c>
      <c r="BZ7" s="39">
        <v>100.05</v>
      </c>
      <c r="CA7" s="39">
        <v>245.66</v>
      </c>
      <c r="CB7" s="39">
        <v>229.33</v>
      </c>
      <c r="CC7" s="39">
        <v>226.87</v>
      </c>
      <c r="CD7" s="39">
        <v>221.14</v>
      </c>
      <c r="CE7" s="39">
        <v>213.31</v>
      </c>
      <c r="CF7" s="39">
        <v>170.19</v>
      </c>
      <c r="CG7" s="39">
        <v>171.81</v>
      </c>
      <c r="CH7" s="39">
        <v>171.67</v>
      </c>
      <c r="CI7" s="39">
        <v>173.67</v>
      </c>
      <c r="CJ7" s="39">
        <v>171.13</v>
      </c>
      <c r="CK7" s="39">
        <v>166.4</v>
      </c>
      <c r="CL7" s="39">
        <v>70.42</v>
      </c>
      <c r="CM7" s="39">
        <v>73.08</v>
      </c>
      <c r="CN7" s="39">
        <v>73.540000000000006</v>
      </c>
      <c r="CO7" s="39">
        <v>74.53</v>
      </c>
      <c r="CP7" s="39">
        <v>76.08</v>
      </c>
      <c r="CQ7" s="39">
        <v>59.01</v>
      </c>
      <c r="CR7" s="39">
        <v>60.03</v>
      </c>
      <c r="CS7" s="39">
        <v>59.74</v>
      </c>
      <c r="CT7" s="39">
        <v>59.67</v>
      </c>
      <c r="CU7" s="39">
        <v>60.12</v>
      </c>
      <c r="CV7" s="39">
        <v>60.69</v>
      </c>
      <c r="CW7" s="39">
        <v>96.48</v>
      </c>
      <c r="CX7" s="39">
        <v>96.15</v>
      </c>
      <c r="CY7" s="39">
        <v>95.95</v>
      </c>
      <c r="CZ7" s="39">
        <v>95.69</v>
      </c>
      <c r="DA7" s="39">
        <v>95.64</v>
      </c>
      <c r="DB7" s="39">
        <v>85.37</v>
      </c>
      <c r="DC7" s="39">
        <v>84.81</v>
      </c>
      <c r="DD7" s="39">
        <v>84.8</v>
      </c>
      <c r="DE7" s="39">
        <v>84.6</v>
      </c>
      <c r="DF7" s="39">
        <v>84.24</v>
      </c>
      <c r="DG7" s="39">
        <v>89.82</v>
      </c>
      <c r="DH7" s="39">
        <v>60.17</v>
      </c>
      <c r="DI7" s="39">
        <v>61.85</v>
      </c>
      <c r="DJ7" s="39">
        <v>62.9</v>
      </c>
      <c r="DK7" s="39">
        <v>64.58</v>
      </c>
      <c r="DL7" s="39">
        <v>65.67</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v>
      </c>
      <c r="EE7" s="39">
        <v>0.01</v>
      </c>
      <c r="EF7" s="39">
        <v>0</v>
      </c>
      <c r="EG7" s="39">
        <v>0</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2022-01-21T02:14:51Z</cp:lastPrinted>
  <dcterms:created xsi:type="dcterms:W3CDTF">2021-12-03T06:45:04Z</dcterms:created>
  <dcterms:modified xsi:type="dcterms:W3CDTF">2022-02-14T04:52:59Z</dcterms:modified>
  <cp:category/>
</cp:coreProperties>
</file>