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2_工業用水道7\12_北茨城市\"/>
    </mc:Choice>
  </mc:AlternateContent>
  <workbookProtection workbookAlgorithmName="SHA-512" workbookHashValue="0bkwyR9jLDEGYoffr+3qqLOujVqILdlchhf5iaylgBqiwUP7D3XrSIZm0iNnJgyK7UZ4SXDAeSKuvI4Fc1HpVw==" workbookSaltValue="ZK2pDBz3nPv3c2++fxSkwg==" workbookSpinCount="100000" lockStructure="1"/>
  <bookViews>
    <workbookView xWindow="0" yWindow="0" windowWidth="20496" windowHeight="7536"/>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<sst xmlns="http://schemas.openxmlformats.org/spreadsheetml/2006/main" count="262" uniqueCount="109">
  <si>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</si>
  <si>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</si>
  <si>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</si>
  <si>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</si>
  <si>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</si>
  <si>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</si>
  <si>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</si>
  <si>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</si>
  <si>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</si>
  <si>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</si>
  <si>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</si>
  <si>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</si>
  <si>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</si>
  <si>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</si>
  <si>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</si>
  <si>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</si>
  <si>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</si>
  <si>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</si>
  <si>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</si>
  <si>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</si>
  <si>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</si>
  <si>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</si>
  <si>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</si>
  <si>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</si>
  <si>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</si>
  <si>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</si>
  <si>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</si>
  <si>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</si>
  <si>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</si>
  <si>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</si>
  <si>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</si>
  <si>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</si>
  <si>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</si>
  <si>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</si>
  <si>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</si>
  <si>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</si>
  <si>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</si>
  <si>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</si>
  <si>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</si>
  <si>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</si>
  <si>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</si>
  <si>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</si>
  <si>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</si>
  <si>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</si>
  <si>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</si>
  <si>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</si>
  <si>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</si>
  <si>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</si>
  <si>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</si>
  <si>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</si>
  <si>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</si>
  <si>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</si>
  <si>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</si>
  <si>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</si>
  <si>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</si>
  <si>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</si>
  <si>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</si>
  <si>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</si>
  <si>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</si>
  <si>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</si>
  <si>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</si>
  <si>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</si>
  <si>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</si>
  <si>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</si>
  <si>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</si>
  <si>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</si>
  <si>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</si>
  <si>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</si>
  <si>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</si>
  <si>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</si>
  <si>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</si>
  <si>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</si>
  <si>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</si>
  <si>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</si>
  <si>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</si>
  <si>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</si>
  <si>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</si>
  <si>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</si>
  <si>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</si>
  <si>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</si>
  <si>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</si>
  <si>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</si>
  <si>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</si>
  <si>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</si>
  <si>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</si>
  <si>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</si>
  <si>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</si>
  <si>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</si>
  <si>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</si>
  <si>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</si>
  <si>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082155</t>
  </si>
  <si>
    <t>46</t>
  </si>
  <si>
    <t>02</t>
  </si>
  <si>
    <t>0</t>
  </si>
  <si>
    <t>000</t>
  </si>
  <si>
    <t>茨城県　北茨城市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</si>
  <si>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</si>
  <si>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</si>
  <si>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</si>
  <si>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</si>
  <si>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</si>
  <si>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</si>
  <si>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</si>
  <si>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</si>
  <si>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</si>
  <si>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</si>
  <si>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経営の健全性・効率性をみると、全国平均・類似団体と比較して低い水準となっている。また、施設の老朽化が著しく進んでおり、計画的な更新を実施していく必要がある。
　経営の健全化・効率化を図り、施設更新を進めるため、料金改定を含めた収益確保に努める必要がある。</t>
    <rPh sb="81" eb="83">
      <t>ケイエイ</t>
    </rPh>
    <rPh sb="92" eb="93">
      <t>ハカ</t>
    </rPh>
    <rPh sb="95" eb="97">
      <t>シセツ</t>
    </rPh>
    <rPh sb="97" eb="99">
      <t>コウシン</t>
    </rPh>
    <rPh sb="100" eb="101">
      <t>スス</t>
    </rPh>
    <rPh sb="111" eb="112">
      <t>フク</t>
    </rPh>
    <rPh sb="114" eb="116">
      <t>シュウエキ</t>
    </rPh>
    <rPh sb="116" eb="118">
      <t>カクホ</t>
    </rPh>
    <rPh sb="119" eb="120">
      <t>ツト</t>
    </rPh>
    <phoneticPr fontId="5"/>
  </si>
  <si>
    <t>①経常収支比率
　全国平均・類似団体と比較して低く、赤字経営の状況である。原因として、供給水量の減少による減収が挙げられる。収益の改善が必要である。
②累積欠損金比率
　その他未処分利益剰余金変動額を資本金に組み入れたことに起因し、前年度から大きく増加している。全国平均・類似団体と比較して高い状況にあり、経営の改善が必要である。
⑤料金回収率
　全国平均・類似団体と比較して低く、かつ100％を下回っているため、料金水準の適正化等について検討が必要である。
⑦施設利用率
　低い状況にあり、施設のダウンサイジング等の検討が必要である。
⑧契約率
　全国平均・類似団体と比較してやや低く、今後も契約水量の大幅な増加は見込めないため、施設のダウンサイジング等の検討が必要である。</t>
    <rPh sb="9" eb="11">
      <t>ゼンコク</t>
    </rPh>
    <rPh sb="11" eb="13">
      <t>ヘイキン</t>
    </rPh>
    <rPh sb="23" eb="24">
      <t>ヒク</t>
    </rPh>
    <rPh sb="26" eb="28">
      <t>アカジ</t>
    </rPh>
    <rPh sb="28" eb="30">
      <t>ケイエイ</t>
    </rPh>
    <rPh sb="31" eb="33">
      <t>ジョウキョウ</t>
    </rPh>
    <rPh sb="37" eb="39">
      <t>ゲンイン</t>
    </rPh>
    <rPh sb="43" eb="45">
      <t>キョウキュウ</t>
    </rPh>
    <rPh sb="56" eb="57">
      <t>ア</t>
    </rPh>
    <rPh sb="62" eb="64">
      <t>シュウエキ</t>
    </rPh>
    <rPh sb="65" eb="67">
      <t>カイゼン</t>
    </rPh>
    <rPh sb="88" eb="89">
      <t>タ</t>
    </rPh>
    <rPh sb="89" eb="92">
      <t>ミショブン</t>
    </rPh>
    <rPh sb="92" eb="94">
      <t>リエキ</t>
    </rPh>
    <rPh sb="94" eb="97">
      <t>ジョウヨキン</t>
    </rPh>
    <rPh sb="97" eb="99">
      <t>ヘンドウ</t>
    </rPh>
    <rPh sb="99" eb="100">
      <t>ガク</t>
    </rPh>
    <rPh sb="101" eb="104">
      <t>シホンキン</t>
    </rPh>
    <rPh sb="105" eb="106">
      <t>ク</t>
    </rPh>
    <rPh sb="107" eb="108">
      <t>イ</t>
    </rPh>
    <rPh sb="113" eb="115">
      <t>キイン</t>
    </rPh>
    <rPh sb="117" eb="120">
      <t>ゼンネンド</t>
    </rPh>
    <rPh sb="122" eb="123">
      <t>オオ</t>
    </rPh>
    <rPh sb="125" eb="127">
      <t>ゾウカ</t>
    </rPh>
    <rPh sb="200" eb="202">
      <t>シタマワ</t>
    </rPh>
    <rPh sb="222" eb="224">
      <t>ケントウ</t>
    </rPh>
    <rPh sb="225" eb="227">
      <t>ヒツヨウ</t>
    </rPh>
    <rPh sb="241" eb="242">
      <t>ヒク</t>
    </rPh>
    <rPh sb="243" eb="245">
      <t>ジョウキョウ</t>
    </rPh>
    <rPh sb="249" eb="251">
      <t>シセツ</t>
    </rPh>
    <rPh sb="260" eb="261">
      <t>トウ</t>
    </rPh>
    <rPh sb="262" eb="264">
      <t>ケントウ</t>
    </rPh>
    <rPh sb="265" eb="267">
      <t>ヒツヨウ</t>
    </rPh>
    <rPh sb="306" eb="308">
      <t>オオハバ</t>
    </rPh>
    <rPh sb="312" eb="314">
      <t>ミコ</t>
    </rPh>
    <rPh sb="320" eb="322">
      <t>シセツ</t>
    </rPh>
    <rPh sb="331" eb="332">
      <t>トウ</t>
    </rPh>
    <rPh sb="333" eb="335">
      <t>ケントウ</t>
    </rPh>
    <rPh sb="336" eb="338">
      <t>ヒツヨウ</t>
    </rPh>
    <phoneticPr fontId="5"/>
  </si>
  <si>
    <t>①有形固定資産減価償却率
　全国平均・類似団体と比較して、施設の老朽化が進んでいることを示している。今後、施設の更新を計画的に実施していく必要がある。
②管路経年化率
　全国平均・類似団体と比較して、管路の経年劣化が進んでいることを示している。今後、管路の更新を計画的に実施していく必要がある。
③管路更新率
　当該値は0であり、更新が進んでいないことを示している。原因として、赤字経営により更新費用を十分に賄えない状況が挙げられる。
　今後、財源確保に努め、優先度を見極めながら、計画的に更新を進める必要がある。</t>
    <rPh sb="14" eb="16">
      <t>ゼンコク</t>
    </rPh>
    <rPh sb="16" eb="18">
      <t>ヘイキン</t>
    </rPh>
    <rPh sb="29" eb="31">
      <t>シセツ</t>
    </rPh>
    <rPh sb="32" eb="35">
      <t>ロウキュウカ</t>
    </rPh>
    <rPh sb="36" eb="37">
      <t>スス</t>
    </rPh>
    <rPh sb="50" eb="52">
      <t>コンゴ</t>
    </rPh>
    <rPh sb="53" eb="55">
      <t>シセツ</t>
    </rPh>
    <rPh sb="86" eb="88">
      <t>ゼンコク</t>
    </rPh>
    <rPh sb="88" eb="90">
      <t>ヘイキン</t>
    </rPh>
    <rPh sb="93" eb="95">
      <t>ダンタイ</t>
    </rPh>
    <rPh sb="101" eb="103">
      <t>カンロ</t>
    </rPh>
    <rPh sb="104" eb="106">
      <t>ケイネン</t>
    </rPh>
    <rPh sb="106" eb="108">
      <t>レッカ</t>
    </rPh>
    <rPh sb="109" eb="110">
      <t>スス</t>
    </rPh>
    <rPh sb="117" eb="118">
      <t>シメ</t>
    </rPh>
    <rPh sb="123" eb="125">
      <t>コンゴ</t>
    </rPh>
    <rPh sb="126" eb="128">
      <t>カンロ</t>
    </rPh>
    <rPh sb="129" eb="131">
      <t>コウシン</t>
    </rPh>
    <rPh sb="132" eb="135">
      <t>ケイカクテキ</t>
    </rPh>
    <rPh sb="136" eb="138">
      <t>ジッシ</t>
    </rPh>
    <rPh sb="142" eb="144">
      <t>ヒツヨウ</t>
    </rPh>
    <rPh sb="185" eb="187">
      <t>ゲンイン</t>
    </rPh>
    <rPh sb="193" eb="195">
      <t>ケイエイ</t>
    </rPh>
    <rPh sb="200" eb="202">
      <t>ヒヨウ</t>
    </rPh>
    <rPh sb="203" eb="205">
      <t>ジュウブン</t>
    </rPh>
    <rPh sb="206" eb="207">
      <t>マカナ</t>
    </rPh>
    <rPh sb="213" eb="214">
      <t>ア</t>
    </rPh>
    <rPh sb="229" eb="230">
      <t>ツト</t>
    </rPh>
    <rPh sb="243" eb="246">
      <t>ケイカクテキ</t>
    </rPh>
    <rPh sb="250" eb="251">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</si>
</sst>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69.12</c:v>
                </c:pt>
                <c:pt idx="1">
                  <c:v>71.55</c:v>
                </c:pt>
                <c:pt idx="2">
                  <c:v>73.67</c:v>
                </c:pt>
                <c:pt idx="3">
                  <c:v>76</c:v>
                </c:pt>
                <c:pt idx="4">
                  <c:v>77.77</c:v>
                </c:pt>
              </c:numCache>
            </c:numRef>
          </c:val>
          <c:extLst>
            <c:ext xmlns:c16="http://schemas.microsoft.com/office/drawing/2014/chart" uri="{C3380CC4-5D6E-409C-BE32-E72D297353CC}">
              <c16:uniqueId val="{00000000-7CD6-492F-88C5-CD63AA615DB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7CD6-492F-88C5-CD63AA615DB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48.48</c:v>
                </c:pt>
                <c:pt idx="1">
                  <c:v>49.21</c:v>
                </c:pt>
                <c:pt idx="2">
                  <c:v>51.75</c:v>
                </c:pt>
                <c:pt idx="3">
                  <c:v>74.290000000000006</c:v>
                </c:pt>
                <c:pt idx="4">
                  <c:v>160.44999999999999</c:v>
                </c:pt>
              </c:numCache>
            </c:numRef>
          </c:val>
          <c:extLst>
            <c:ext xmlns:c16="http://schemas.microsoft.com/office/drawing/2014/chart" uri="{C3380CC4-5D6E-409C-BE32-E72D297353CC}">
              <c16:uniqueId val="{00000000-759F-494E-B0EB-FC54602D53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759F-494E-B0EB-FC54602D53E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79.58</c:v>
                </c:pt>
                <c:pt idx="1">
                  <c:v>81.650000000000006</c:v>
                </c:pt>
                <c:pt idx="2">
                  <c:v>77.569999999999993</c:v>
                </c:pt>
                <c:pt idx="3">
                  <c:v>78.709999999999994</c:v>
                </c:pt>
                <c:pt idx="4">
                  <c:v>82.44</c:v>
                </c:pt>
              </c:numCache>
            </c:numRef>
          </c:val>
          <c:extLst>
            <c:ext xmlns:c16="http://schemas.microsoft.com/office/drawing/2014/chart" uri="{C3380CC4-5D6E-409C-BE32-E72D297353CC}">
              <c16:uniqueId val="{00000000-7FEE-4FBB-BB7C-1A9B4FA1CB5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7FEE-4FBB-BB7C-1A9B4FA1CB5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55.44</c:v>
                </c:pt>
                <c:pt idx="1">
                  <c:v>55.44</c:v>
                </c:pt>
                <c:pt idx="2">
                  <c:v>55.44</c:v>
                </c:pt>
                <c:pt idx="3">
                  <c:v>55.44</c:v>
                </c:pt>
                <c:pt idx="4">
                  <c:v>100</c:v>
                </c:pt>
              </c:numCache>
            </c:numRef>
          </c:val>
          <c:extLst>
            <c:ext xmlns:c16="http://schemas.microsoft.com/office/drawing/2014/chart" uri="{C3380CC4-5D6E-409C-BE32-E72D297353CC}">
              <c16:uniqueId val="{00000000-5099-4AC5-9C6E-2151098AD92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5099-4AC5-9C6E-2151098AD92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5B-4441-B705-8F6B4005B88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615B-4441-B705-8F6B4005B88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495.13</c:v>
                </c:pt>
                <c:pt idx="1">
                  <c:v>658.48</c:v>
                </c:pt>
                <c:pt idx="2">
                  <c:v>1001.26</c:v>
                </c:pt>
                <c:pt idx="3">
                  <c:v>909.93</c:v>
                </c:pt>
                <c:pt idx="4">
                  <c:v>835.69</c:v>
                </c:pt>
              </c:numCache>
            </c:numRef>
          </c:val>
          <c:extLst>
            <c:ext xmlns:c16="http://schemas.microsoft.com/office/drawing/2014/chart" uri="{C3380CC4-5D6E-409C-BE32-E72D297353CC}">
              <c16:uniqueId val="{00000000-F6C2-4EE5-A179-DF65E75A7B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F6C2-4EE5-A179-DF65E75A7B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390.23</c:v>
                </c:pt>
                <c:pt idx="1">
                  <c:v>339.86</c:v>
                </c:pt>
                <c:pt idx="2">
                  <c:v>299.60000000000002</c:v>
                </c:pt>
                <c:pt idx="3">
                  <c:v>276.52999999999997</c:v>
                </c:pt>
                <c:pt idx="4">
                  <c:v>248.25</c:v>
                </c:pt>
              </c:numCache>
            </c:numRef>
          </c:val>
          <c:extLst>
            <c:ext xmlns:c16="http://schemas.microsoft.com/office/drawing/2014/chart" uri="{C3380CC4-5D6E-409C-BE32-E72D297353CC}">
              <c16:uniqueId val="{00000000-C1E8-4538-8A8F-9499CD5DE11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C1E8-4538-8A8F-9499CD5DE11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77.19</c:v>
                </c:pt>
                <c:pt idx="1">
                  <c:v>79.86</c:v>
                </c:pt>
                <c:pt idx="2">
                  <c:v>75.73</c:v>
                </c:pt>
                <c:pt idx="3">
                  <c:v>77.16</c:v>
                </c:pt>
                <c:pt idx="4">
                  <c:v>79.47</c:v>
                </c:pt>
              </c:numCache>
            </c:numRef>
          </c:val>
          <c:extLst>
            <c:ext xmlns:c16="http://schemas.microsoft.com/office/drawing/2014/chart" uri="{C3380CC4-5D6E-409C-BE32-E72D297353CC}">
              <c16:uniqueId val="{00000000-FF10-4900-A746-39865D2A8D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FF10-4900-A746-39865D2A8D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22.09</c:v>
                </c:pt>
                <c:pt idx="1">
                  <c:v>21.41</c:v>
                </c:pt>
                <c:pt idx="2">
                  <c:v>22.85</c:v>
                </c:pt>
                <c:pt idx="3">
                  <c:v>22.35</c:v>
                </c:pt>
                <c:pt idx="4">
                  <c:v>21.65</c:v>
                </c:pt>
              </c:numCache>
            </c:numRef>
          </c:val>
          <c:extLst>
            <c:ext xmlns:c16="http://schemas.microsoft.com/office/drawing/2014/chart" uri="{C3380CC4-5D6E-409C-BE32-E72D297353CC}">
              <c16:uniqueId val="{00000000-C86F-4714-B9BA-3382BF784D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C86F-4714-B9BA-3382BF784D4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41.36</c:v>
                </c:pt>
                <c:pt idx="1">
                  <c:v>43.36</c:v>
                </c:pt>
                <c:pt idx="2">
                  <c:v>44.34</c:v>
                </c:pt>
                <c:pt idx="3">
                  <c:v>41.97</c:v>
                </c:pt>
                <c:pt idx="4">
                  <c:v>37.03</c:v>
                </c:pt>
              </c:numCache>
            </c:numRef>
          </c:val>
          <c:extLst>
            <c:ext xmlns:c16="http://schemas.microsoft.com/office/drawing/2014/chart" uri="{C3380CC4-5D6E-409C-BE32-E72D297353CC}">
              <c16:uniqueId val="{00000000-1094-4D30-A3A2-5C75835BBF6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1094-4D30-A3A2-5C75835BBF6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58.62</c:v>
                </c:pt>
                <c:pt idx="1">
                  <c:v>60.27</c:v>
                </c:pt>
                <c:pt idx="2">
                  <c:v>60.27</c:v>
                </c:pt>
                <c:pt idx="3">
                  <c:v>63.28</c:v>
                </c:pt>
                <c:pt idx="4">
                  <c:v>63.28</c:v>
                </c:pt>
              </c:numCache>
            </c:numRef>
          </c:val>
          <c:extLst>
            <c:ext xmlns:c16="http://schemas.microsoft.com/office/drawing/2014/chart" uri="{C3380CC4-5D6E-409C-BE32-E72D297353CC}">
              <c16:uniqueId val="{00000000-724C-4E31-A7F6-A099C58A277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724C-4E31-A7F6-A099C58A277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90" zoomScaleNormal="90" workbookViewId="0">
      <selection activeCell="SM66" sqref="SM66:TA67"/>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2">
      <c r="A5" s="2"/>
      <c r="B5" s="70" t="str">
        <f>データ!H7</f>
        <v>茨城県　北茨城市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2">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33310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12334</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2">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2">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66.3</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14</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21077</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2">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2">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107</v>
      </c>
      <c r="SN16" s="111"/>
      <c r="SO16" s="111"/>
      <c r="SP16" s="111"/>
      <c r="SQ16" s="111"/>
      <c r="SR16" s="111"/>
      <c r="SS16" s="111"/>
      <c r="ST16" s="111"/>
      <c r="SU16" s="111"/>
      <c r="SV16" s="111"/>
      <c r="SW16" s="111"/>
      <c r="SX16" s="111"/>
      <c r="SY16" s="111"/>
      <c r="SZ16" s="111"/>
      <c r="TA16" s="112"/>
    </row>
    <row r="17" spans="1:521" ht="13.5" customHeight="1" x14ac:dyDescent="0.2">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2">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2">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2">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2">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2">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2">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2">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2">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2">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2">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2">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2">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2">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2">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79.58</v>
      </c>
      <c r="Y32" s="129"/>
      <c r="Z32" s="129"/>
      <c r="AA32" s="129"/>
      <c r="AB32" s="129"/>
      <c r="AC32" s="129"/>
      <c r="AD32" s="129"/>
      <c r="AE32" s="129"/>
      <c r="AF32" s="129"/>
      <c r="AG32" s="129"/>
      <c r="AH32" s="129"/>
      <c r="AI32" s="129"/>
      <c r="AJ32" s="129"/>
      <c r="AK32" s="129"/>
      <c r="AL32" s="129"/>
      <c r="AM32" s="129"/>
      <c r="AN32" s="129"/>
      <c r="AO32" s="129"/>
      <c r="AP32" s="129"/>
      <c r="AQ32" s="130"/>
      <c r="AR32" s="128">
        <f>データ!U6</f>
        <v>81.650000000000006</v>
      </c>
      <c r="AS32" s="129"/>
      <c r="AT32" s="129"/>
      <c r="AU32" s="129"/>
      <c r="AV32" s="129"/>
      <c r="AW32" s="129"/>
      <c r="AX32" s="129"/>
      <c r="AY32" s="129"/>
      <c r="AZ32" s="129"/>
      <c r="BA32" s="129"/>
      <c r="BB32" s="129"/>
      <c r="BC32" s="129"/>
      <c r="BD32" s="129"/>
      <c r="BE32" s="129"/>
      <c r="BF32" s="129"/>
      <c r="BG32" s="129"/>
      <c r="BH32" s="129"/>
      <c r="BI32" s="129"/>
      <c r="BJ32" s="129"/>
      <c r="BK32" s="130"/>
      <c r="BL32" s="128">
        <f>データ!V6</f>
        <v>77.569999999999993</v>
      </c>
      <c r="BM32" s="129"/>
      <c r="BN32" s="129"/>
      <c r="BO32" s="129"/>
      <c r="BP32" s="129"/>
      <c r="BQ32" s="129"/>
      <c r="BR32" s="129"/>
      <c r="BS32" s="129"/>
      <c r="BT32" s="129"/>
      <c r="BU32" s="129"/>
      <c r="BV32" s="129"/>
      <c r="BW32" s="129"/>
      <c r="BX32" s="129"/>
      <c r="BY32" s="129"/>
      <c r="BZ32" s="129"/>
      <c r="CA32" s="129"/>
      <c r="CB32" s="129"/>
      <c r="CC32" s="129"/>
      <c r="CD32" s="129"/>
      <c r="CE32" s="130"/>
      <c r="CF32" s="128">
        <f>データ!W6</f>
        <v>78.709999999999994</v>
      </c>
      <c r="CG32" s="129"/>
      <c r="CH32" s="129"/>
      <c r="CI32" s="129"/>
      <c r="CJ32" s="129"/>
      <c r="CK32" s="129"/>
      <c r="CL32" s="129"/>
      <c r="CM32" s="129"/>
      <c r="CN32" s="129"/>
      <c r="CO32" s="129"/>
      <c r="CP32" s="129"/>
      <c r="CQ32" s="129"/>
      <c r="CR32" s="129"/>
      <c r="CS32" s="129"/>
      <c r="CT32" s="129"/>
      <c r="CU32" s="129"/>
      <c r="CV32" s="129"/>
      <c r="CW32" s="129"/>
      <c r="CX32" s="129"/>
      <c r="CY32" s="130"/>
      <c r="CZ32" s="128">
        <f>データ!X6</f>
        <v>82.44</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48.48</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49.21</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51.75</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74.290000000000006</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160.44999999999999</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495.13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658.48</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1001.26</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909.93</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835.69</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390.23</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339.86</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299.60000000000002</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276.52999999999997</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248.25</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2">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109.99</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109.1</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108.18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114.99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110.04</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83.56</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82.78</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79.27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75.56</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68.38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688.41</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649.91999999999996</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680.22</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786.06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771.18</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505.25</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531.53</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504.73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450.91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444.01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2">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2">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2">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2">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2">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2">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2">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2">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2">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2">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108</v>
      </c>
      <c r="SN48" s="111"/>
      <c r="SO48" s="111"/>
      <c r="SP48" s="111"/>
      <c r="SQ48" s="111"/>
      <c r="SR48" s="111"/>
      <c r="SS48" s="111"/>
      <c r="ST48" s="111"/>
      <c r="SU48" s="111"/>
      <c r="SV48" s="111"/>
      <c r="SW48" s="111"/>
      <c r="SX48" s="111"/>
      <c r="SY48" s="111"/>
      <c r="SZ48" s="111"/>
      <c r="TA48" s="112"/>
    </row>
    <row r="49" spans="1:521" ht="13.5" customHeight="1" x14ac:dyDescent="0.2">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2">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2">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2">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2">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2">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77.19</v>
      </c>
      <c r="Y55" s="129"/>
      <c r="Z55" s="129"/>
      <c r="AA55" s="129"/>
      <c r="AB55" s="129"/>
      <c r="AC55" s="129"/>
      <c r="AD55" s="129"/>
      <c r="AE55" s="129"/>
      <c r="AF55" s="129"/>
      <c r="AG55" s="129"/>
      <c r="AH55" s="129"/>
      <c r="AI55" s="129"/>
      <c r="AJ55" s="129"/>
      <c r="AK55" s="129"/>
      <c r="AL55" s="129"/>
      <c r="AM55" s="129"/>
      <c r="AN55" s="129"/>
      <c r="AO55" s="129"/>
      <c r="AP55" s="129"/>
      <c r="AQ55" s="130"/>
      <c r="AR55" s="128">
        <f>データ!BM6</f>
        <v>79.86</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75.73</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77.16</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79.47</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22.09</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21.41</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22.85</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22.35</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21.65</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41.36</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43.36</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44.34</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41.97</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37.03</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58.62</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60.27</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60.27</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63.28</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63.28</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2">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93.58</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93.31</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92.2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103.39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96.49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33.79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33.81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34.33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30.96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33.229999999999997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43.12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43.85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44.05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45.51</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44.67</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61.62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61.64</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61.85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64.14</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63.89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2">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2">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2">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2">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2">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2">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2">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2">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2">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2">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2">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2">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2">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2">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2">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2">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2">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2">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2">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4">
        <f>データ!DD6</f>
        <v>69.12</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データ!DE6</f>
        <v>71.55</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データ!DF6</f>
        <v>73.67</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データ!DG6</f>
        <v>76</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データ!DH6</f>
        <v>77.77</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4">
        <f>データ!DO6</f>
        <v>55.44</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データ!DP6</f>
        <v>55.44</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データ!DQ6</f>
        <v>55.44</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データ!DR6</f>
        <v>55.44</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データ!DS6</f>
        <v>100</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4">
        <f>データ!DZ6</f>
        <v>0</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データ!EA6</f>
        <v>0</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データ!EB6</f>
        <v>0</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データ!EC6</f>
        <v>0</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データ!ED6</f>
        <v>0</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2">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4">
        <f>データ!DI6</f>
        <v>51.15</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データ!DJ6</f>
        <v>52.15</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データ!DK6</f>
        <v>52.21</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データ!DL6</f>
        <v>54.51</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データ!DM6</f>
        <v>55.38</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4">
        <f>データ!DT6</f>
        <v>20.8</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データ!DU6</f>
        <v>29.43</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データ!DV6</f>
        <v>32.03</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データ!DW6</f>
        <v>36.58</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データ!DX6</f>
        <v>40.880000000000003</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4">
        <f>データ!EE6</f>
        <v>0.11</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データ!EF6</f>
        <v>0.11</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データ!EG6</f>
        <v>0.11</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データ!EH6</f>
        <v>0.36</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データ!EI6</f>
        <v>0.12</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2">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37</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38</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2XC9CKe9q0z9y8rFUc+yXW/XM4rFX4tItbu4rjALi6/CJSXwejB73DK4VkjGNros+gAlgGyPkT5hjQgC0PLyCQ==" saltValue="k6hoqZS5Q5ZrobbP/3TDIQ=="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39</v>
      </c>
    </row>
    <row r="2" spans="1:140" x14ac:dyDescent="0.2">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50</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2">
      <c r="A4" s="45" t="s">
        <v>51</v>
      </c>
      <c r="B4" s="47"/>
      <c r="C4" s="47"/>
      <c r="D4" s="47"/>
      <c r="E4" s="47"/>
      <c r="F4" s="47"/>
      <c r="G4" s="47"/>
      <c r="H4" s="156"/>
      <c r="I4" s="157"/>
      <c r="J4" s="157"/>
      <c r="K4" s="157"/>
      <c r="L4" s="157"/>
      <c r="M4" s="157"/>
      <c r="N4" s="157"/>
      <c r="O4" s="157"/>
      <c r="P4" s="157"/>
      <c r="Q4" s="157"/>
      <c r="R4" s="157"/>
      <c r="S4" s="157"/>
      <c r="T4" s="153" t="s">
        <v>52</v>
      </c>
      <c r="U4" s="153"/>
      <c r="V4" s="153"/>
      <c r="W4" s="153"/>
      <c r="X4" s="153"/>
      <c r="Y4" s="153"/>
      <c r="Z4" s="153"/>
      <c r="AA4" s="153"/>
      <c r="AB4" s="153"/>
      <c r="AC4" s="153"/>
      <c r="AD4" s="153"/>
      <c r="AE4" s="153" t="s">
        <v>53</v>
      </c>
      <c r="AF4" s="153"/>
      <c r="AG4" s="153"/>
      <c r="AH4" s="153"/>
      <c r="AI4" s="153"/>
      <c r="AJ4" s="153"/>
      <c r="AK4" s="153"/>
      <c r="AL4" s="153"/>
      <c r="AM4" s="153"/>
      <c r="AN4" s="153"/>
      <c r="AO4" s="153"/>
      <c r="AP4" s="153" t="s">
        <v>54</v>
      </c>
      <c r="AQ4" s="153"/>
      <c r="AR4" s="153"/>
      <c r="AS4" s="153"/>
      <c r="AT4" s="153"/>
      <c r="AU4" s="153"/>
      <c r="AV4" s="153"/>
      <c r="AW4" s="153"/>
      <c r="AX4" s="153"/>
      <c r="AY4" s="153"/>
      <c r="AZ4" s="153"/>
      <c r="BA4" s="153" t="s">
        <v>55</v>
      </c>
      <c r="BB4" s="153"/>
      <c r="BC4" s="153"/>
      <c r="BD4" s="153"/>
      <c r="BE4" s="153"/>
      <c r="BF4" s="153"/>
      <c r="BG4" s="153"/>
      <c r="BH4" s="153"/>
      <c r="BI4" s="153"/>
      <c r="BJ4" s="153"/>
      <c r="BK4" s="153"/>
      <c r="BL4" s="153" t="s">
        <v>56</v>
      </c>
      <c r="BM4" s="153"/>
      <c r="BN4" s="153"/>
      <c r="BO4" s="153"/>
      <c r="BP4" s="153"/>
      <c r="BQ4" s="153"/>
      <c r="BR4" s="153"/>
      <c r="BS4" s="153"/>
      <c r="BT4" s="153"/>
      <c r="BU4" s="153"/>
      <c r="BV4" s="153"/>
      <c r="BW4" s="153" t="s">
        <v>57</v>
      </c>
      <c r="BX4" s="153"/>
      <c r="BY4" s="153"/>
      <c r="BZ4" s="153"/>
      <c r="CA4" s="153"/>
      <c r="CB4" s="153"/>
      <c r="CC4" s="153"/>
      <c r="CD4" s="153"/>
      <c r="CE4" s="153"/>
      <c r="CF4" s="153"/>
      <c r="CG4" s="153"/>
      <c r="CH4" s="153" t="s">
        <v>58</v>
      </c>
      <c r="CI4" s="153"/>
      <c r="CJ4" s="153"/>
      <c r="CK4" s="153"/>
      <c r="CL4" s="153"/>
      <c r="CM4" s="153"/>
      <c r="CN4" s="153"/>
      <c r="CO4" s="153"/>
      <c r="CP4" s="153"/>
      <c r="CQ4" s="153"/>
      <c r="CR4" s="153"/>
      <c r="CS4" s="153" t="s">
        <v>59</v>
      </c>
      <c r="CT4" s="153"/>
      <c r="CU4" s="153"/>
      <c r="CV4" s="153"/>
      <c r="CW4" s="153"/>
      <c r="CX4" s="153"/>
      <c r="CY4" s="153"/>
      <c r="CZ4" s="153"/>
      <c r="DA4" s="153"/>
      <c r="DB4" s="153"/>
      <c r="DC4" s="153"/>
      <c r="DD4" s="153" t="s">
        <v>60</v>
      </c>
      <c r="DE4" s="153"/>
      <c r="DF4" s="153"/>
      <c r="DG4" s="153"/>
      <c r="DH4" s="153"/>
      <c r="DI4" s="153"/>
      <c r="DJ4" s="153"/>
      <c r="DK4" s="153"/>
      <c r="DL4" s="153"/>
      <c r="DM4" s="153"/>
      <c r="DN4" s="153"/>
      <c r="DO4" s="153" t="s">
        <v>61</v>
      </c>
      <c r="DP4" s="153"/>
      <c r="DQ4" s="153"/>
      <c r="DR4" s="153"/>
      <c r="DS4" s="153"/>
      <c r="DT4" s="153"/>
      <c r="DU4" s="153"/>
      <c r="DV4" s="153"/>
      <c r="DW4" s="153"/>
      <c r="DX4" s="153"/>
      <c r="DY4" s="153"/>
      <c r="DZ4" s="153" t="s">
        <v>62</v>
      </c>
      <c r="EA4" s="153"/>
      <c r="EB4" s="153"/>
      <c r="EC4" s="153"/>
      <c r="ED4" s="153"/>
      <c r="EE4" s="153"/>
      <c r="EF4" s="153"/>
      <c r="EG4" s="153"/>
      <c r="EH4" s="153"/>
      <c r="EI4" s="153"/>
      <c r="EJ4" s="153"/>
    </row>
    <row r="5" spans="1:140" x14ac:dyDescent="0.2">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2">
      <c r="A6" s="45" t="s">
        <v>88</v>
      </c>
      <c r="B6" s="50"/>
      <c r="C6" s="50"/>
      <c r="D6" s="50"/>
      <c r="E6" s="50"/>
      <c r="F6" s="50"/>
      <c r="G6" s="50"/>
      <c r="H6" s="50"/>
      <c r="I6" s="50"/>
      <c r="J6" s="50"/>
      <c r="K6" s="50"/>
      <c r="L6" s="50"/>
      <c r="M6" s="50"/>
      <c r="N6" s="50"/>
      <c r="O6" s="50"/>
      <c r="P6" s="50"/>
      <c r="Q6" s="51"/>
      <c r="R6" s="50"/>
      <c r="S6" s="50"/>
      <c r="T6" s="52">
        <f t="shared" ref="T6:CE6" si="3">T7</f>
        <v>79.58</v>
      </c>
      <c r="U6" s="52">
        <f>U7</f>
        <v>81.650000000000006</v>
      </c>
      <c r="V6" s="52">
        <f>V7</f>
        <v>77.569999999999993</v>
      </c>
      <c r="W6" s="52">
        <f>W7</f>
        <v>78.709999999999994</v>
      </c>
      <c r="X6" s="52">
        <f t="shared" si="3"/>
        <v>82.44</v>
      </c>
      <c r="Y6" s="52">
        <f t="shared" si="3"/>
        <v>109.99</v>
      </c>
      <c r="Z6" s="52">
        <f t="shared" si="3"/>
        <v>109.1</v>
      </c>
      <c r="AA6" s="52">
        <f t="shared" si="3"/>
        <v>108.18</v>
      </c>
      <c r="AB6" s="52">
        <f t="shared" si="3"/>
        <v>114.99</v>
      </c>
      <c r="AC6" s="52">
        <f t="shared" si="3"/>
        <v>110.04</v>
      </c>
      <c r="AD6" s="50" t="str">
        <f>IF(AD7="-","【-】","【"&amp;SUBSTITUTE(TEXT(AD7,"#,##0.00"),"-","△")&amp;"】")</f>
        <v>【118.49】</v>
      </c>
      <c r="AE6" s="52">
        <f t="shared" si="3"/>
        <v>48.48</v>
      </c>
      <c r="AF6" s="52">
        <f>AF7</f>
        <v>49.21</v>
      </c>
      <c r="AG6" s="52">
        <f>AG7</f>
        <v>51.75</v>
      </c>
      <c r="AH6" s="52">
        <f>AH7</f>
        <v>74.290000000000006</v>
      </c>
      <c r="AI6" s="52">
        <f t="shared" si="3"/>
        <v>160.44999999999999</v>
      </c>
      <c r="AJ6" s="52">
        <f t="shared" si="3"/>
        <v>83.56</v>
      </c>
      <c r="AK6" s="52">
        <f t="shared" si="3"/>
        <v>82.78</v>
      </c>
      <c r="AL6" s="52">
        <f t="shared" si="3"/>
        <v>79.27</v>
      </c>
      <c r="AM6" s="52">
        <f t="shared" si="3"/>
        <v>75.56</v>
      </c>
      <c r="AN6" s="52">
        <f t="shared" si="3"/>
        <v>68.38</v>
      </c>
      <c r="AO6" s="50" t="str">
        <f>IF(AO7="-","【-】","【"&amp;SUBSTITUTE(TEXT(AO7,"#,##0.00"),"-","△")&amp;"】")</f>
        <v>【19.58】</v>
      </c>
      <c r="AP6" s="52">
        <f t="shared" si="3"/>
        <v>495.13</v>
      </c>
      <c r="AQ6" s="52">
        <f>AQ7</f>
        <v>658.48</v>
      </c>
      <c r="AR6" s="52">
        <f>AR7</f>
        <v>1001.26</v>
      </c>
      <c r="AS6" s="52">
        <f>AS7</f>
        <v>909.93</v>
      </c>
      <c r="AT6" s="52">
        <f t="shared" si="3"/>
        <v>835.69</v>
      </c>
      <c r="AU6" s="52">
        <f t="shared" si="3"/>
        <v>688.41</v>
      </c>
      <c r="AV6" s="52">
        <f t="shared" si="3"/>
        <v>649.91999999999996</v>
      </c>
      <c r="AW6" s="52">
        <f t="shared" si="3"/>
        <v>680.22</v>
      </c>
      <c r="AX6" s="52">
        <f t="shared" si="3"/>
        <v>786.06</v>
      </c>
      <c r="AY6" s="52">
        <f t="shared" si="3"/>
        <v>771.18</v>
      </c>
      <c r="AZ6" s="50" t="str">
        <f>IF(AZ7="-","【-】","【"&amp;SUBSTITUTE(TEXT(AZ7,"#,##0.00"),"-","△")&amp;"】")</f>
        <v>【436.32】</v>
      </c>
      <c r="BA6" s="52">
        <f t="shared" si="3"/>
        <v>390.23</v>
      </c>
      <c r="BB6" s="52">
        <f>BB7</f>
        <v>339.86</v>
      </c>
      <c r="BC6" s="52">
        <f>BC7</f>
        <v>299.60000000000002</v>
      </c>
      <c r="BD6" s="52">
        <f>BD7</f>
        <v>276.52999999999997</v>
      </c>
      <c r="BE6" s="52">
        <f t="shared" si="3"/>
        <v>248.25</v>
      </c>
      <c r="BF6" s="52">
        <f t="shared" si="3"/>
        <v>505.25</v>
      </c>
      <c r="BG6" s="52">
        <f t="shared" si="3"/>
        <v>531.53</v>
      </c>
      <c r="BH6" s="52">
        <f t="shared" si="3"/>
        <v>504.73</v>
      </c>
      <c r="BI6" s="52">
        <f t="shared" si="3"/>
        <v>450.91</v>
      </c>
      <c r="BJ6" s="52">
        <f t="shared" si="3"/>
        <v>444.01</v>
      </c>
      <c r="BK6" s="50" t="str">
        <f>IF(BK7="-","【-】","【"&amp;SUBSTITUTE(TEXT(BK7,"#,##0.00"),"-","△")&amp;"】")</f>
        <v>【238.21】</v>
      </c>
      <c r="BL6" s="52">
        <f t="shared" si="3"/>
        <v>77.19</v>
      </c>
      <c r="BM6" s="52">
        <f>BM7</f>
        <v>79.86</v>
      </c>
      <c r="BN6" s="52">
        <f>BN7</f>
        <v>75.73</v>
      </c>
      <c r="BO6" s="52">
        <f>BO7</f>
        <v>77.16</v>
      </c>
      <c r="BP6" s="52">
        <f t="shared" si="3"/>
        <v>79.47</v>
      </c>
      <c r="BQ6" s="52">
        <f t="shared" si="3"/>
        <v>93.58</v>
      </c>
      <c r="BR6" s="52">
        <f t="shared" si="3"/>
        <v>93.31</v>
      </c>
      <c r="BS6" s="52">
        <f t="shared" si="3"/>
        <v>92.2</v>
      </c>
      <c r="BT6" s="52">
        <f t="shared" si="3"/>
        <v>103.39</v>
      </c>
      <c r="BU6" s="52">
        <f t="shared" si="3"/>
        <v>96.49</v>
      </c>
      <c r="BV6" s="50" t="str">
        <f>IF(BV7="-","【-】","【"&amp;SUBSTITUTE(TEXT(BV7,"#,##0.00"),"-","△")&amp;"】")</f>
        <v>【113.30】</v>
      </c>
      <c r="BW6" s="52">
        <f t="shared" si="3"/>
        <v>22.09</v>
      </c>
      <c r="BX6" s="52">
        <f>BX7</f>
        <v>21.41</v>
      </c>
      <c r="BY6" s="52">
        <f>BY7</f>
        <v>22.85</v>
      </c>
      <c r="BZ6" s="52">
        <f>BZ7</f>
        <v>22.35</v>
      </c>
      <c r="CA6" s="52">
        <f t="shared" si="3"/>
        <v>21.65</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41.36</v>
      </c>
      <c r="CI6" s="52">
        <f>CI7</f>
        <v>43.36</v>
      </c>
      <c r="CJ6" s="52">
        <f>CJ7</f>
        <v>44.34</v>
      </c>
      <c r="CK6" s="52">
        <f>CK7</f>
        <v>41.97</v>
      </c>
      <c r="CL6" s="52">
        <f t="shared" si="5"/>
        <v>37.03</v>
      </c>
      <c r="CM6" s="52">
        <f t="shared" si="5"/>
        <v>43.12</v>
      </c>
      <c r="CN6" s="52">
        <f t="shared" si="5"/>
        <v>43.85</v>
      </c>
      <c r="CO6" s="52">
        <f t="shared" si="5"/>
        <v>44.05</v>
      </c>
      <c r="CP6" s="52">
        <f t="shared" si="5"/>
        <v>45.51</v>
      </c>
      <c r="CQ6" s="52">
        <f t="shared" si="5"/>
        <v>44.67</v>
      </c>
      <c r="CR6" s="50" t="str">
        <f>IF(CR7="-","【-】","【"&amp;SUBSTITUTE(TEXT(CR7,"#,##0.00"),"-","△")&amp;"】")</f>
        <v>【53.39】</v>
      </c>
      <c r="CS6" s="52">
        <f t="shared" ref="CS6:DB6" si="6">CS7</f>
        <v>58.62</v>
      </c>
      <c r="CT6" s="52">
        <f>CT7</f>
        <v>60.27</v>
      </c>
      <c r="CU6" s="52">
        <f>CU7</f>
        <v>60.27</v>
      </c>
      <c r="CV6" s="52">
        <f>CV7</f>
        <v>63.28</v>
      </c>
      <c r="CW6" s="52">
        <f t="shared" si="6"/>
        <v>63.28</v>
      </c>
      <c r="CX6" s="52">
        <f t="shared" si="6"/>
        <v>61.62</v>
      </c>
      <c r="CY6" s="52">
        <f t="shared" si="6"/>
        <v>61.64</v>
      </c>
      <c r="CZ6" s="52">
        <f t="shared" si="6"/>
        <v>61.85</v>
      </c>
      <c r="DA6" s="52">
        <f t="shared" si="6"/>
        <v>64.14</v>
      </c>
      <c r="DB6" s="52">
        <f t="shared" si="6"/>
        <v>63.89</v>
      </c>
      <c r="DC6" s="50" t="str">
        <f>IF(DC7="-","【-】","【"&amp;SUBSTITUTE(TEXT(DC7,"#,##0.00"),"-","△")&amp;"】")</f>
        <v>【76.89】</v>
      </c>
      <c r="DD6" s="52">
        <f t="shared" ref="DD6:DM6" si="7">DD7</f>
        <v>69.12</v>
      </c>
      <c r="DE6" s="52">
        <f>DE7</f>
        <v>71.55</v>
      </c>
      <c r="DF6" s="52">
        <f>DF7</f>
        <v>73.67</v>
      </c>
      <c r="DG6" s="52">
        <f>DG7</f>
        <v>76</v>
      </c>
      <c r="DH6" s="52">
        <f t="shared" si="7"/>
        <v>77.77</v>
      </c>
      <c r="DI6" s="52">
        <f t="shared" si="7"/>
        <v>51.15</v>
      </c>
      <c r="DJ6" s="52">
        <f t="shared" si="7"/>
        <v>52.15</v>
      </c>
      <c r="DK6" s="52">
        <f t="shared" si="7"/>
        <v>52.21</v>
      </c>
      <c r="DL6" s="52">
        <f t="shared" si="7"/>
        <v>54.51</v>
      </c>
      <c r="DM6" s="52">
        <f t="shared" si="7"/>
        <v>55.38</v>
      </c>
      <c r="DN6" s="50" t="str">
        <f>IF(DN7="-","【-】","【"&amp;SUBSTITUTE(TEXT(DN7,"#,##0.00"),"-","△")&amp;"】")</f>
        <v>【59.52】</v>
      </c>
      <c r="DO6" s="52">
        <f t="shared" ref="DO6:DX6" si="8">DO7</f>
        <v>55.44</v>
      </c>
      <c r="DP6" s="52">
        <f>DP7</f>
        <v>55.44</v>
      </c>
      <c r="DQ6" s="52">
        <f>DQ7</f>
        <v>55.44</v>
      </c>
      <c r="DR6" s="52">
        <f>DR7</f>
        <v>55.44</v>
      </c>
      <c r="DS6" s="52">
        <f t="shared" si="8"/>
        <v>100</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0</v>
      </c>
      <c r="EA6" s="52">
        <f>EA7</f>
        <v>0</v>
      </c>
      <c r="EB6" s="52">
        <f>EB7</f>
        <v>0</v>
      </c>
      <c r="EC6" s="52">
        <f>EC7</f>
        <v>0</v>
      </c>
      <c r="ED6" s="52">
        <f t="shared" si="9"/>
        <v>0</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2">
      <c r="A7"/>
      <c r="B7" s="54" t="s">
        <v>89</v>
      </c>
      <c r="C7" s="54" t="s">
        <v>90</v>
      </c>
      <c r="D7" s="54" t="s">
        <v>91</v>
      </c>
      <c r="E7" s="54" t="s">
        <v>92</v>
      </c>
      <c r="F7" s="54" t="s">
        <v>93</v>
      </c>
      <c r="G7" s="54" t="s">
        <v>94</v>
      </c>
      <c r="H7" s="54" t="s">
        <v>95</v>
      </c>
      <c r="I7" s="54" t="s">
        <v>96</v>
      </c>
      <c r="J7" s="54" t="s">
        <v>97</v>
      </c>
      <c r="K7" s="55">
        <v>33310</v>
      </c>
      <c r="L7" s="54" t="s">
        <v>98</v>
      </c>
      <c r="M7" s="55">
        <v>1</v>
      </c>
      <c r="N7" s="55">
        <v>12334</v>
      </c>
      <c r="O7" s="56" t="s">
        <v>99</v>
      </c>
      <c r="P7" s="56">
        <v>66.3</v>
      </c>
      <c r="Q7" s="55">
        <v>14</v>
      </c>
      <c r="R7" s="55">
        <v>21077</v>
      </c>
      <c r="S7" s="54" t="s">
        <v>100</v>
      </c>
      <c r="T7" s="57">
        <v>79.58</v>
      </c>
      <c r="U7" s="57">
        <v>81.650000000000006</v>
      </c>
      <c r="V7" s="57">
        <v>77.569999999999993</v>
      </c>
      <c r="W7" s="57">
        <v>78.709999999999994</v>
      </c>
      <c r="X7" s="57">
        <v>82.44</v>
      </c>
      <c r="Y7" s="57">
        <v>109.99</v>
      </c>
      <c r="Z7" s="57">
        <v>109.1</v>
      </c>
      <c r="AA7" s="57">
        <v>108.18</v>
      </c>
      <c r="AB7" s="57">
        <v>114.99</v>
      </c>
      <c r="AC7" s="58">
        <v>110.04</v>
      </c>
      <c r="AD7" s="57">
        <v>118.49</v>
      </c>
      <c r="AE7" s="57">
        <v>48.48</v>
      </c>
      <c r="AF7" s="57">
        <v>49.21</v>
      </c>
      <c r="AG7" s="57">
        <v>51.75</v>
      </c>
      <c r="AH7" s="57">
        <v>74.290000000000006</v>
      </c>
      <c r="AI7" s="57">
        <v>160.44999999999999</v>
      </c>
      <c r="AJ7" s="57">
        <v>83.56</v>
      </c>
      <c r="AK7" s="57">
        <v>82.78</v>
      </c>
      <c r="AL7" s="57">
        <v>79.27</v>
      </c>
      <c r="AM7" s="57">
        <v>75.56</v>
      </c>
      <c r="AN7" s="57">
        <v>68.38</v>
      </c>
      <c r="AO7" s="57">
        <v>19.579999999999998</v>
      </c>
      <c r="AP7" s="57">
        <v>495.13</v>
      </c>
      <c r="AQ7" s="57">
        <v>658.48</v>
      </c>
      <c r="AR7" s="57">
        <v>1001.26</v>
      </c>
      <c r="AS7" s="57">
        <v>909.93</v>
      </c>
      <c r="AT7" s="57">
        <v>835.69</v>
      </c>
      <c r="AU7" s="57">
        <v>688.41</v>
      </c>
      <c r="AV7" s="57">
        <v>649.91999999999996</v>
      </c>
      <c r="AW7" s="57">
        <v>680.22</v>
      </c>
      <c r="AX7" s="57">
        <v>786.06</v>
      </c>
      <c r="AY7" s="57">
        <v>771.18</v>
      </c>
      <c r="AZ7" s="57">
        <v>436.32</v>
      </c>
      <c r="BA7" s="57">
        <v>390.23</v>
      </c>
      <c r="BB7" s="57">
        <v>339.86</v>
      </c>
      <c r="BC7" s="57">
        <v>299.60000000000002</v>
      </c>
      <c r="BD7" s="57">
        <v>276.52999999999997</v>
      </c>
      <c r="BE7" s="57">
        <v>248.25</v>
      </c>
      <c r="BF7" s="57">
        <v>505.25</v>
      </c>
      <c r="BG7" s="57">
        <v>531.53</v>
      </c>
      <c r="BH7" s="57">
        <v>504.73</v>
      </c>
      <c r="BI7" s="57">
        <v>450.91</v>
      </c>
      <c r="BJ7" s="57">
        <v>444.01</v>
      </c>
      <c r="BK7" s="57">
        <v>238.21</v>
      </c>
      <c r="BL7" s="57">
        <v>77.19</v>
      </c>
      <c r="BM7" s="57">
        <v>79.86</v>
      </c>
      <c r="BN7" s="57">
        <v>75.73</v>
      </c>
      <c r="BO7" s="57">
        <v>77.16</v>
      </c>
      <c r="BP7" s="57">
        <v>79.47</v>
      </c>
      <c r="BQ7" s="57">
        <v>93.58</v>
      </c>
      <c r="BR7" s="57">
        <v>93.31</v>
      </c>
      <c r="BS7" s="57">
        <v>92.2</v>
      </c>
      <c r="BT7" s="57">
        <v>103.39</v>
      </c>
      <c r="BU7" s="57">
        <v>96.49</v>
      </c>
      <c r="BV7" s="57">
        <v>113.3</v>
      </c>
      <c r="BW7" s="57">
        <v>22.09</v>
      </c>
      <c r="BX7" s="57">
        <v>21.41</v>
      </c>
      <c r="BY7" s="57">
        <v>22.85</v>
      </c>
      <c r="BZ7" s="57">
        <v>22.35</v>
      </c>
      <c r="CA7" s="57">
        <v>21.65</v>
      </c>
      <c r="CB7" s="57">
        <v>33.79</v>
      </c>
      <c r="CC7" s="57">
        <v>33.81</v>
      </c>
      <c r="CD7" s="57">
        <v>34.33</v>
      </c>
      <c r="CE7" s="57">
        <v>30.96</v>
      </c>
      <c r="CF7" s="57">
        <v>33.229999999999997</v>
      </c>
      <c r="CG7" s="57">
        <v>18.87</v>
      </c>
      <c r="CH7" s="57">
        <v>41.36</v>
      </c>
      <c r="CI7" s="57">
        <v>43.36</v>
      </c>
      <c r="CJ7" s="57">
        <v>44.34</v>
      </c>
      <c r="CK7" s="57">
        <v>41.97</v>
      </c>
      <c r="CL7" s="57">
        <v>37.03</v>
      </c>
      <c r="CM7" s="57">
        <v>43.12</v>
      </c>
      <c r="CN7" s="57">
        <v>43.85</v>
      </c>
      <c r="CO7" s="57">
        <v>44.05</v>
      </c>
      <c r="CP7" s="57">
        <v>45.51</v>
      </c>
      <c r="CQ7" s="57">
        <v>44.67</v>
      </c>
      <c r="CR7" s="57">
        <v>53.39</v>
      </c>
      <c r="CS7" s="57">
        <v>58.62</v>
      </c>
      <c r="CT7" s="57">
        <v>60.27</v>
      </c>
      <c r="CU7" s="57">
        <v>60.27</v>
      </c>
      <c r="CV7" s="57">
        <v>63.28</v>
      </c>
      <c r="CW7" s="57">
        <v>63.28</v>
      </c>
      <c r="CX7" s="57">
        <v>61.62</v>
      </c>
      <c r="CY7" s="57">
        <v>61.64</v>
      </c>
      <c r="CZ7" s="57">
        <v>61.85</v>
      </c>
      <c r="DA7" s="57">
        <v>64.14</v>
      </c>
      <c r="DB7" s="57">
        <v>63.89</v>
      </c>
      <c r="DC7" s="57">
        <v>76.89</v>
      </c>
      <c r="DD7" s="57">
        <v>69.12</v>
      </c>
      <c r="DE7" s="57">
        <v>71.55</v>
      </c>
      <c r="DF7" s="57">
        <v>73.67</v>
      </c>
      <c r="DG7" s="57">
        <v>76</v>
      </c>
      <c r="DH7" s="57">
        <v>77.77</v>
      </c>
      <c r="DI7" s="57">
        <v>51.15</v>
      </c>
      <c r="DJ7" s="57">
        <v>52.15</v>
      </c>
      <c r="DK7" s="57">
        <v>52.21</v>
      </c>
      <c r="DL7" s="57">
        <v>54.51</v>
      </c>
      <c r="DM7" s="57">
        <v>55.38</v>
      </c>
      <c r="DN7" s="57">
        <v>59.52</v>
      </c>
      <c r="DO7" s="57">
        <v>55.44</v>
      </c>
      <c r="DP7" s="57">
        <v>55.44</v>
      </c>
      <c r="DQ7" s="57">
        <v>55.44</v>
      </c>
      <c r="DR7" s="57">
        <v>55.44</v>
      </c>
      <c r="DS7" s="57">
        <v>100</v>
      </c>
      <c r="DT7" s="57">
        <v>20.8</v>
      </c>
      <c r="DU7" s="57">
        <v>29.43</v>
      </c>
      <c r="DV7" s="57">
        <v>32.03</v>
      </c>
      <c r="DW7" s="57">
        <v>36.58</v>
      </c>
      <c r="DX7" s="57">
        <v>40.880000000000003</v>
      </c>
      <c r="DY7" s="57">
        <v>49.06</v>
      </c>
      <c r="DZ7" s="57">
        <v>0</v>
      </c>
      <c r="EA7" s="57">
        <v>0</v>
      </c>
      <c r="EB7" s="57">
        <v>0</v>
      </c>
      <c r="EC7" s="57">
        <v>0</v>
      </c>
      <c r="ED7" s="57">
        <v>0</v>
      </c>
      <c r="EE7" s="57">
        <v>0.11</v>
      </c>
      <c r="EF7" s="57">
        <v>0.11</v>
      </c>
      <c r="EG7" s="57">
        <v>0.11</v>
      </c>
      <c r="EH7" s="57">
        <v>0.36</v>
      </c>
      <c r="EI7" s="57">
        <v>0.12</v>
      </c>
      <c r="EJ7" s="57">
        <v>0.39</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42</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2">
      <c r="T11" s="64" t="s">
        <v>23</v>
      </c>
      <c r="U11" s="65">
        <f>IF(T6="-",NA(),T6)</f>
        <v>79.58</v>
      </c>
      <c r="V11" s="65">
        <f>IF(U6="-",NA(),U6)</f>
        <v>81.650000000000006</v>
      </c>
      <c r="W11" s="65">
        <f>IF(V6="-",NA(),V6)</f>
        <v>77.569999999999993</v>
      </c>
      <c r="X11" s="65">
        <f>IF(W6="-",NA(),W6)</f>
        <v>78.709999999999994</v>
      </c>
      <c r="Y11" s="65">
        <f>IF(X6="-",NA(),X6)</f>
        <v>82.44</v>
      </c>
      <c r="AE11" s="64" t="s">
        <v>23</v>
      </c>
      <c r="AF11" s="65">
        <f>IF(AE6="-",NA(),AE6)</f>
        <v>48.48</v>
      </c>
      <c r="AG11" s="65">
        <f>IF(AF6="-",NA(),AF6)</f>
        <v>49.21</v>
      </c>
      <c r="AH11" s="65">
        <f>IF(AG6="-",NA(),AG6)</f>
        <v>51.75</v>
      </c>
      <c r="AI11" s="65">
        <f>IF(AH6="-",NA(),AH6)</f>
        <v>74.290000000000006</v>
      </c>
      <c r="AJ11" s="65">
        <f>IF(AI6="-",NA(),AI6)</f>
        <v>160.44999999999999</v>
      </c>
      <c r="AP11" s="64" t="s">
        <v>23</v>
      </c>
      <c r="AQ11" s="65">
        <f>IF(AP6="-",NA(),AP6)</f>
        <v>495.13</v>
      </c>
      <c r="AR11" s="65">
        <f>IF(AQ6="-",NA(),AQ6)</f>
        <v>658.48</v>
      </c>
      <c r="AS11" s="65">
        <f>IF(AR6="-",NA(),AR6)</f>
        <v>1001.26</v>
      </c>
      <c r="AT11" s="65">
        <f>IF(AS6="-",NA(),AS6)</f>
        <v>909.93</v>
      </c>
      <c r="AU11" s="65">
        <f>IF(AT6="-",NA(),AT6)</f>
        <v>835.69</v>
      </c>
      <c r="BA11" s="64" t="s">
        <v>23</v>
      </c>
      <c r="BB11" s="65">
        <f>IF(BA6="-",NA(),BA6)</f>
        <v>390.23</v>
      </c>
      <c r="BC11" s="65">
        <f>IF(BB6="-",NA(),BB6)</f>
        <v>339.86</v>
      </c>
      <c r="BD11" s="65">
        <f>IF(BC6="-",NA(),BC6)</f>
        <v>299.60000000000002</v>
      </c>
      <c r="BE11" s="65">
        <f>IF(BD6="-",NA(),BD6)</f>
        <v>276.52999999999997</v>
      </c>
      <c r="BF11" s="65">
        <f>IF(BE6="-",NA(),BE6)</f>
        <v>248.25</v>
      </c>
      <c r="BL11" s="64" t="s">
        <v>23</v>
      </c>
      <c r="BM11" s="65">
        <f>IF(BL6="-",NA(),BL6)</f>
        <v>77.19</v>
      </c>
      <c r="BN11" s="65">
        <f>IF(BM6="-",NA(),BM6)</f>
        <v>79.86</v>
      </c>
      <c r="BO11" s="65">
        <f>IF(BN6="-",NA(),BN6)</f>
        <v>75.73</v>
      </c>
      <c r="BP11" s="65">
        <f>IF(BO6="-",NA(),BO6)</f>
        <v>77.16</v>
      </c>
      <c r="BQ11" s="65">
        <f>IF(BP6="-",NA(),BP6)</f>
        <v>79.47</v>
      </c>
      <c r="BW11" s="64" t="s">
        <v>23</v>
      </c>
      <c r="BX11" s="65">
        <f>IF(BW6="-",NA(),BW6)</f>
        <v>22.09</v>
      </c>
      <c r="BY11" s="65">
        <f>IF(BX6="-",NA(),BX6)</f>
        <v>21.41</v>
      </c>
      <c r="BZ11" s="65">
        <f>IF(BY6="-",NA(),BY6)</f>
        <v>22.85</v>
      </c>
      <c r="CA11" s="65">
        <f>IF(BZ6="-",NA(),BZ6)</f>
        <v>22.35</v>
      </c>
      <c r="CB11" s="65">
        <f>IF(CA6="-",NA(),CA6)</f>
        <v>21.65</v>
      </c>
      <c r="CH11" s="64" t="s">
        <v>23</v>
      </c>
      <c r="CI11" s="65">
        <f>IF(CH6="-",NA(),CH6)</f>
        <v>41.36</v>
      </c>
      <c r="CJ11" s="65">
        <f>IF(CI6="-",NA(),CI6)</f>
        <v>43.36</v>
      </c>
      <c r="CK11" s="65">
        <f>IF(CJ6="-",NA(),CJ6)</f>
        <v>44.34</v>
      </c>
      <c r="CL11" s="65">
        <f>IF(CK6="-",NA(),CK6)</f>
        <v>41.97</v>
      </c>
      <c r="CM11" s="65">
        <f>IF(CL6="-",NA(),CL6)</f>
        <v>37.03</v>
      </c>
      <c r="CS11" s="64" t="s">
        <v>23</v>
      </c>
      <c r="CT11" s="65">
        <f>IF(CS6="-",NA(),CS6)</f>
        <v>58.62</v>
      </c>
      <c r="CU11" s="65">
        <f>IF(CT6="-",NA(),CT6)</f>
        <v>60.27</v>
      </c>
      <c r="CV11" s="65">
        <f>IF(CU6="-",NA(),CU6)</f>
        <v>60.27</v>
      </c>
      <c r="CW11" s="65">
        <f>IF(CV6="-",NA(),CV6)</f>
        <v>63.28</v>
      </c>
      <c r="CX11" s="65">
        <f>IF(CW6="-",NA(),CW6)</f>
        <v>63.28</v>
      </c>
      <c r="DD11" s="64" t="s">
        <v>23</v>
      </c>
      <c r="DE11" s="65">
        <f>IF(DD6="-",NA(),DD6)</f>
        <v>69.12</v>
      </c>
      <c r="DF11" s="65">
        <f>IF(DE6="-",NA(),DE6)</f>
        <v>71.55</v>
      </c>
      <c r="DG11" s="65">
        <f>IF(DF6="-",NA(),DF6)</f>
        <v>73.67</v>
      </c>
      <c r="DH11" s="65">
        <f>IF(DG6="-",NA(),DG6)</f>
        <v>76</v>
      </c>
      <c r="DI11" s="65">
        <f>IF(DH6="-",NA(),DH6)</f>
        <v>77.77</v>
      </c>
      <c r="DO11" s="64" t="s">
        <v>23</v>
      </c>
      <c r="DP11" s="65">
        <f>IF(DO6="-",NA(),DO6)</f>
        <v>55.44</v>
      </c>
      <c r="DQ11" s="65">
        <f>IF(DP6="-",NA(),DP6)</f>
        <v>55.44</v>
      </c>
      <c r="DR11" s="65">
        <f>IF(DQ6="-",NA(),DQ6)</f>
        <v>55.44</v>
      </c>
      <c r="DS11" s="65">
        <f>IF(DR6="-",NA(),DR6)</f>
        <v>55.44</v>
      </c>
      <c r="DT11" s="65">
        <f>IF(DS6="-",NA(),DS6)</f>
        <v>100</v>
      </c>
      <c r="DZ11" s="64" t="s">
        <v>23</v>
      </c>
      <c r="EA11" s="65">
        <f>IF(DZ6="-",NA(),DZ6)</f>
        <v>0</v>
      </c>
      <c r="EB11" s="65">
        <f>IF(EA6="-",NA(),EA6)</f>
        <v>0</v>
      </c>
      <c r="EC11" s="65">
        <f>IF(EB6="-",NA(),EB6)</f>
        <v>0</v>
      </c>
      <c r="ED11" s="65">
        <f>IF(EC6="-",NA(),EC6)</f>
        <v>0</v>
      </c>
      <c r="EE11" s="65">
        <f>IF(ED6="-",NA(),ED6)</f>
        <v>0</v>
      </c>
    </row>
    <row r="12" spans="1:140" x14ac:dyDescent="0.2">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2022-01-21T06:59:52Z</cp:lastPrinted>
  <dcterms:created xsi:type="dcterms:W3CDTF">2021-12-03T08:58:54Z</dcterms:created>
  <dcterms:modified xsi:type="dcterms:W3CDTF">2022-02-10T04:35:32Z</dcterms:modified>
  <cp:category/>
</cp:coreProperties>
</file>