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15_牛久市\"/>
    </mc:Choice>
  </mc:AlternateContent>
  <workbookProtection workbookAlgorithmName="SHA-512" workbookHashValue="FmTDbVNfGdZJcG73cGOhACrW0Zw/NMaeVw2UFa3YBNBYkq3KFrrHfw2nOvyuZhOBeho4+Wy6fJwPnuFKfii7XA==" workbookSaltValue="rzskEDji92f4s4HsnxIZrg==" workbookSpinCount="100000" lockStructure="1"/>
  <bookViews>
    <workbookView xWindow="0" yWindow="0" windowWidth="20496" windowHeight="745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H85" i="4"/>
  <c r="E85" i="4"/>
  <c r="BB10" i="4"/>
  <c r="AT10" i="4"/>
  <c r="BB8" i="4"/>
  <c r="AT8" i="4"/>
  <c r="AD8" i="4"/>
  <c r="W8" i="4"/>
  <c r="P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<sst xmlns="http://schemas.openxmlformats.org/spreadsheetml/2006/main" count="320" uniqueCount="118">
  <si>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</si>
  <si>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</si>
  <si>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</si>
  <si>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</si>
  <si>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</si>
  <si>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</si>
  <si>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</si>
  <si>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</si>
  <si>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</si>
  <si>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</si>
  <si>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</si>
  <si>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</si>
  <si>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</si>
  <si>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</si>
  <si>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</si>
  <si>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</si>
  <si>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</si>
  <si>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</si>
  <si>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</si>
  <si>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</si>
  <si>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</si>
  <si>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</si>
  <si>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</si>
  <si>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</si>
  <si>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</si>
  <si>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</si>
  <si>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</si>
  <si>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</si>
  <si>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</si>
  <si>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</si>
  <si>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</si>
  <si>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</si>
  <si>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</si>
  <si>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</si>
  <si>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</si>
  <si>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</si>
  <si>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</si>
  <si>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</si>
  <si>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</si>
  <si>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</si>
  <si>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</si>
  <si>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</si>
  <si>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</si>
  <si>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</si>
  <si>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</si>
  <si>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</si>
  <si>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</si>
  <si>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</si>
  <si>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</si>
  <si>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</si>
  <si>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</si>
  <si>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</si>
  <si>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</si>
  <si>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</si>
  <si>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</si>
  <si>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</si>
  <si>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</si>
  <si>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</si>
  <si>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</si>
  <si>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</si>
  <si>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</si>
  <si>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</si>
  <si>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</si>
  <si>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</si>
  <si>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</si>
  <si>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</si>
  <si>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</si>
  <si>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</si>
  <si>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</si>
  <si>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</si>
  <si>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</si>
  <si>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</si>
  <si>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</si>
  <si>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</si>
  <si>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</si>
  <si>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</si>
  <si>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</si>
  <si>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</si>
  <si>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</si>
  <si>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</si>
  <si>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</si>
  <si>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</si>
  <si>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</si>
  <si>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</si>
  <si>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</si>
  <si>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</si>
  <si>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</si>
  <si>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</si>
  <si>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</si>
  <si>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</si>
  <si>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</si>
  <si>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</si>
  <si>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</si>
  <si>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</si>
  <si>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</si>
  <si>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</si>
  <si>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牛久市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</si>
  <si>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</si>
  <si>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</si>
  <si>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</si>
  <si>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</si>
  <si>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</si>
  <si>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</si>
  <si>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</si>
  <si>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</si>
  <si>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</si>
  <si>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</si>
  <si>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</si>
  <si>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</si>
  <si>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</si>
  <si>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</si>
  <si>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</si>
  <si>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</si>
  <si>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</si>
  <si>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</si>
  <si>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今後の下水道事業においては、人口減少に伴う料金収入の減少や、昭和５０年代以降に集中的に整備された施設・設備の老朽化に伴う更新費用の増大により、経営環境の悪化が懸念される。
　下水道事業という住民生活に密着したサービスを安定して提供していくため、ストックマネジメント計画に基づいた施設の更新や、公営企業会計の適用による貸借対照表や損益計算書等の財務書類作成等を通じて、下水道事業の経営・資産の状況を的確に把握し、これまで以上に中長期的視点に立った経営基盤の健全化・効率化に取り組んでいく。</t>
    <phoneticPr fontId="4"/>
  </si>
  <si>
    <t>①有形固定資産減価償却率は、令和２年度から法適用企業となったことから数値としては小さいが、個々の耐用年数に留意する必要がある。
②管渠老朽化率は、耐用年数を経過した管渠がないことから0.00％となっているが、昭和５０年に事業を着手して以降、古い施設は既に４０年を経過しており、特に民間開発により帰属を受けた団地内の施設は、老朽化の他に造成後の沈下等による逆勾配やクラック、浸入水等の問題が多数見られるため、調査等により状況を把握していく必要がある。
③管渠改善率は、類似団体を上回っている。前述のとおり問題が見られる個所もあるため、老朽化の恐れのある管渠やポンプ場施設等の点検を実施しているところであり、調査結果を踏まえて計画的に改築を進めていく。</t>
    <rPh sb="1" eb="3">
      <t>ユウケイ</t>
    </rPh>
    <rPh sb="3" eb="5">
      <t>コテイ</t>
    </rPh>
    <rPh sb="5" eb="7">
      <t>シサン</t>
    </rPh>
    <rPh sb="7" eb="9">
      <t>ゲンカ</t>
    </rPh>
    <rPh sb="9" eb="11">
      <t>ショウキャク</t>
    </rPh>
    <rPh sb="11" eb="12">
      <t>リツ</t>
    </rPh>
    <rPh sb="65" eb="67">
      <t>カンキョ</t>
    </rPh>
    <rPh sb="67" eb="70">
      <t>ロウキュウカ</t>
    </rPh>
    <rPh sb="70" eb="71">
      <t>リツ</t>
    </rPh>
    <rPh sb="73" eb="75">
      <t>タイヨウ</t>
    </rPh>
    <rPh sb="75" eb="77">
      <t>ネンスウ</t>
    </rPh>
    <rPh sb="78" eb="80">
      <t>ケイカ</t>
    </rPh>
    <rPh sb="82" eb="84">
      <t>カンキョ</t>
    </rPh>
    <rPh sb="203" eb="205">
      <t>チョウサ</t>
    </rPh>
    <rPh sb="205" eb="206">
      <t>ナド</t>
    </rPh>
    <rPh sb="209" eb="211">
      <t>ジョウキョウ</t>
    </rPh>
    <rPh sb="212" eb="214">
      <t>ハアク</t>
    </rPh>
    <rPh sb="218" eb="220">
      <t>ヒツヨウ</t>
    </rPh>
    <rPh sb="226" eb="228">
      <t>カンキョ</t>
    </rPh>
    <rPh sb="228" eb="230">
      <t>カイゼン</t>
    </rPh>
    <rPh sb="230" eb="231">
      <t>リツ</t>
    </rPh>
    <rPh sb="233" eb="235">
      <t>ルイジ</t>
    </rPh>
    <rPh sb="235" eb="237">
      <t>ダンタイ</t>
    </rPh>
    <rPh sb="238" eb="240">
      <t>ウワマワ</t>
    </rPh>
    <rPh sb="245" eb="247">
      <t>ゼンジュツ</t>
    </rPh>
    <rPh sb="251" eb="253">
      <t>モンダイ</t>
    </rPh>
    <rPh sb="254" eb="255">
      <t>ミ</t>
    </rPh>
    <rPh sb="258" eb="260">
      <t>カショ</t>
    </rPh>
    <rPh sb="266" eb="269">
      <t>ロウキュウカ</t>
    </rPh>
    <rPh sb="270" eb="271">
      <t>オソ</t>
    </rPh>
    <rPh sb="275" eb="277">
      <t>カンキョ</t>
    </rPh>
    <rPh sb="281" eb="282">
      <t>ジョウ</t>
    </rPh>
    <rPh sb="282" eb="284">
      <t>シセツ</t>
    </rPh>
    <rPh sb="284" eb="285">
      <t>ナド</t>
    </rPh>
    <rPh sb="286" eb="288">
      <t>テンケン</t>
    </rPh>
    <rPh sb="289" eb="291">
      <t>ジッシ</t>
    </rPh>
    <rPh sb="302" eb="304">
      <t>チョウサ</t>
    </rPh>
    <rPh sb="304" eb="306">
      <t>ケッカ</t>
    </rPh>
    <rPh sb="307" eb="308">
      <t>フ</t>
    </rPh>
    <rPh sb="311" eb="314">
      <t>ケイカクテキ</t>
    </rPh>
    <rPh sb="315" eb="317">
      <t>カイチク</t>
    </rPh>
    <rPh sb="318" eb="319">
      <t>スス</t>
    </rPh>
    <phoneticPr fontId="4"/>
  </si>
  <si>
    <t>①経常収支比率が102.07％と類似団体を下回っているが、一般会計からの補助金により100％を超えている状況となっている。使用料収入については将来的にも減少が見込まれ、維持修繕にかかる費用の増加も見込まれることから、経営の健全化、効率化を図った上で使用料収入の見直しが必要であると考える。
③流動比率において流動負債は主に企業債であり、一般会計繰入金により支払能力は確保されている。
④企業債残高対事業規模比率は、類似団体を下回っているが、投資規模の適正化と営業収益の向上を図っていくことが必要であると考える。
⑤⑥汚水処理にかかる経費が低額となったことから、汚水処理原価の削減、経費回収率の向上を図ることができた。しかしながら、一般会計繰入金に依存している部分もあるため、引き続き経営の健全化・効率化を図り、並行して使用料の見直しについても検討していく。
⑧水洗化率の指標は高く、類似団体と比較しても高めである。その要因として、早期から下水道の整備を進めてきたことが考えられる。しかし、使用料収入については、将来的に減少が見込まれているので、未接続家屋の接続推進対策が必要になると考える。</t>
    <rPh sb="21" eb="23">
      <t>シタマワ</t>
    </rPh>
    <rPh sb="29" eb="31">
      <t>イッパン</t>
    </rPh>
    <rPh sb="31" eb="33">
      <t>カイケイ</t>
    </rPh>
    <rPh sb="36" eb="39">
      <t>ホジョキン</t>
    </rPh>
    <rPh sb="47" eb="48">
      <t>コ</t>
    </rPh>
    <rPh sb="52" eb="54">
      <t>ジョウキョウ</t>
    </rPh>
    <rPh sb="76" eb="78">
      <t>ゲンショウ</t>
    </rPh>
    <rPh sb="84" eb="86">
      <t>イジ</t>
    </rPh>
    <rPh sb="86" eb="88">
      <t>シュウゼン</t>
    </rPh>
    <rPh sb="92" eb="94">
      <t>ヒヨウ</t>
    </rPh>
    <rPh sb="95" eb="97">
      <t>ゾウカ</t>
    </rPh>
    <rPh sb="98" eb="100">
      <t>ミコ</t>
    </rPh>
    <rPh sb="124" eb="127">
      <t>シヨウリョウ</t>
    </rPh>
    <rPh sb="127" eb="129">
      <t>シュウニュウ</t>
    </rPh>
    <rPh sb="154" eb="156">
      <t>リュウドウ</t>
    </rPh>
    <rPh sb="156" eb="158">
      <t>フサイ</t>
    </rPh>
    <rPh sb="159" eb="160">
      <t>オモ</t>
    </rPh>
    <rPh sb="161" eb="163">
      <t>キギョウ</t>
    </rPh>
    <rPh sb="163" eb="164">
      <t>サイ</t>
    </rPh>
    <rPh sb="168" eb="170">
      <t>イッパン</t>
    </rPh>
    <rPh sb="170" eb="172">
      <t>カイケイ</t>
    </rPh>
    <rPh sb="172" eb="174">
      <t>クリイレ</t>
    </rPh>
    <rPh sb="174" eb="175">
      <t>キン</t>
    </rPh>
    <rPh sb="178" eb="180">
      <t>シハラ</t>
    </rPh>
    <rPh sb="180" eb="182">
      <t>ノウリョク</t>
    </rPh>
    <rPh sb="183" eb="185">
      <t>カクホ</t>
    </rPh>
    <rPh sb="212" eb="214">
      <t>シタマワ</t>
    </rPh>
    <rPh sb="220" eb="222">
      <t>トウシ</t>
    </rPh>
    <rPh sb="222" eb="224">
      <t>キボ</t>
    </rPh>
    <rPh sb="225" eb="228">
      <t>テキセイカ</t>
    </rPh>
    <rPh sb="229" eb="231">
      <t>エイギョウ</t>
    </rPh>
    <rPh sb="231" eb="233">
      <t>シュウエキ</t>
    </rPh>
    <rPh sb="234" eb="236">
      <t>コウジョウ</t>
    </rPh>
    <rPh sb="237" eb="238">
      <t>ハカ</t>
    </rPh>
    <rPh sb="245" eb="247">
      <t>ヒツヨウ</t>
    </rPh>
    <rPh sb="251" eb="252">
      <t>カンガ</t>
    </rPh>
    <rPh sb="258" eb="260">
      <t>オスイ</t>
    </rPh>
    <rPh sb="260" eb="262">
      <t>ショリ</t>
    </rPh>
    <rPh sb="266" eb="268">
      <t>ケイヒ</t>
    </rPh>
    <rPh sb="269" eb="271">
      <t>テイガク</t>
    </rPh>
    <rPh sb="280" eb="282">
      <t>オスイ</t>
    </rPh>
    <rPh sb="282" eb="284">
      <t>ショリ</t>
    </rPh>
    <rPh sb="284" eb="286">
      <t>ゲンカ</t>
    </rPh>
    <rPh sb="287" eb="289">
      <t>サクゲン</t>
    </rPh>
    <rPh sb="290" eb="292">
      <t>ケイヒ</t>
    </rPh>
    <rPh sb="292" eb="294">
      <t>カイシュウ</t>
    </rPh>
    <rPh sb="294" eb="295">
      <t>リツ</t>
    </rPh>
    <rPh sb="296" eb="298">
      <t>コウジョウ</t>
    </rPh>
    <rPh sb="299" eb="300">
      <t>ハカ</t>
    </rPh>
    <rPh sb="315" eb="317">
      <t>イッパン</t>
    </rPh>
    <rPh sb="317" eb="319">
      <t>カイケイ</t>
    </rPh>
    <rPh sb="319" eb="321">
      <t>クリイレ</t>
    </rPh>
    <rPh sb="321" eb="322">
      <t>キン</t>
    </rPh>
    <rPh sb="323" eb="325">
      <t>イゾン</t>
    </rPh>
    <rPh sb="329" eb="331">
      <t>ブブン</t>
    </rPh>
    <rPh sb="337" eb="338">
      <t>ヒ</t>
    </rPh>
    <rPh sb="339" eb="340">
      <t>ツヅ</t>
    </rPh>
    <rPh sb="341" eb="343">
      <t>ケイエイ</t>
    </rPh>
    <rPh sb="344" eb="347">
      <t>ケンゼンカ</t>
    </rPh>
    <rPh sb="348" eb="351">
      <t>コウリツカ</t>
    </rPh>
    <rPh sb="352" eb="353">
      <t>ハカ</t>
    </rPh>
    <rPh sb="355" eb="357">
      <t>ヘイコウ</t>
    </rPh>
    <rPh sb="359" eb="362">
      <t>シヨウリョウ</t>
    </rPh>
    <rPh sb="363" eb="365">
      <t>ミナオ</t>
    </rPh>
    <rPh sb="371" eb="373">
      <t>ケントウ</t>
    </rPh>
    <rPh sb="459" eb="46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</si>
</sst>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0.52</c:v>
                </c:pt>
              </c:numCache>
            </c:numRef>
          </c:val>
          <c:extLst>
            <c:ext xmlns:c16="http://schemas.microsoft.com/office/drawing/2014/chart" uri="{C3380CC4-5D6E-409C-BE32-E72D297353CC}">
              <c16:uniqueId val="{00000000-644E-49B9-AF17-A73D329866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644E-49B9-AF17-A73D329866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9-4EB9-B9A3-66D7C305A5E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60.78</c:v>
                </c:pt>
              </c:numCache>
            </c:numRef>
          </c:val>
          <c:smooth val="0"/>
          <c:extLst>
            <c:ext xmlns:c16="http://schemas.microsoft.com/office/drawing/2014/chart" uri="{C3380CC4-5D6E-409C-BE32-E72D297353CC}">
              <c16:uniqueId val="{00000001-84D9-4EB9-B9A3-66D7C305A5E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97.92</c:v>
                </c:pt>
              </c:numCache>
            </c:numRef>
          </c:val>
          <c:extLst>
            <c:ext xmlns:c16="http://schemas.microsoft.com/office/drawing/2014/chart" uri="{C3380CC4-5D6E-409C-BE32-E72D297353CC}">
              <c16:uniqueId val="{00000000-79FB-4303-8266-DCFE02424D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94.17</c:v>
                </c:pt>
              </c:numCache>
            </c:numRef>
          </c:val>
          <c:smooth val="0"/>
          <c:extLst>
            <c:ext xmlns:c16="http://schemas.microsoft.com/office/drawing/2014/chart" uri="{C3380CC4-5D6E-409C-BE32-E72D297353CC}">
              <c16:uniqueId val="{00000001-79FB-4303-8266-DCFE02424D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102.07</c:v>
                </c:pt>
              </c:numCache>
            </c:numRef>
          </c:val>
          <c:extLst>
            <c:ext xmlns:c16="http://schemas.microsoft.com/office/drawing/2014/chart" uri="{C3380CC4-5D6E-409C-BE32-E72D297353CC}">
              <c16:uniqueId val="{00000000-1E8E-411C-83BC-BFB62BC6A9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106.67</c:v>
                </c:pt>
              </c:numCache>
            </c:numRef>
          </c:val>
          <c:smooth val="0"/>
          <c:extLst>
            <c:ext xmlns:c16="http://schemas.microsoft.com/office/drawing/2014/chart" uri="{C3380CC4-5D6E-409C-BE32-E72D297353CC}">
              <c16:uniqueId val="{00000001-1E8E-411C-83BC-BFB62BC6A9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3.25</c:v>
                </c:pt>
              </c:numCache>
            </c:numRef>
          </c:val>
          <c:extLst>
            <c:ext xmlns:c16="http://schemas.microsoft.com/office/drawing/2014/chart" uri="{C3380CC4-5D6E-409C-BE32-E72D297353CC}">
              <c16:uniqueId val="{00000000-7D2E-49A5-B2AC-28F6FCDDCA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23.25</c:v>
                </c:pt>
              </c:numCache>
            </c:numRef>
          </c:val>
          <c:smooth val="0"/>
          <c:extLst>
            <c:ext xmlns:c16="http://schemas.microsoft.com/office/drawing/2014/chart" uri="{C3380CC4-5D6E-409C-BE32-E72D297353CC}">
              <c16:uniqueId val="{00000001-7D2E-49A5-B2AC-28F6FCDDCA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369-4231-B53B-096524A297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1.06</c:v>
                </c:pt>
              </c:numCache>
            </c:numRef>
          </c:val>
          <c:smooth val="0"/>
          <c:extLst>
            <c:ext xmlns:c16="http://schemas.microsoft.com/office/drawing/2014/chart" uri="{C3380CC4-5D6E-409C-BE32-E72D297353CC}">
              <c16:uniqueId val="{00000001-6369-4231-B53B-096524A297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90B-49A5-9472-3490913ED4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3.68</c:v>
                </c:pt>
              </c:numCache>
            </c:numRef>
          </c:val>
          <c:smooth val="0"/>
          <c:extLst>
            <c:ext xmlns:c16="http://schemas.microsoft.com/office/drawing/2014/chart" uri="{C3380CC4-5D6E-409C-BE32-E72D297353CC}">
              <c16:uniqueId val="{00000001-890B-49A5-9472-3490913ED4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58.71</c:v>
                </c:pt>
              </c:numCache>
            </c:numRef>
          </c:val>
          <c:extLst>
            <c:ext xmlns:c16="http://schemas.microsoft.com/office/drawing/2014/chart" uri="{C3380CC4-5D6E-409C-BE32-E72D297353CC}">
              <c16:uniqueId val="{00000000-C944-4378-ADB7-67340CAFC6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67.86</c:v>
                </c:pt>
              </c:numCache>
            </c:numRef>
          </c:val>
          <c:smooth val="0"/>
          <c:extLst>
            <c:ext xmlns:c16="http://schemas.microsoft.com/office/drawing/2014/chart" uri="{C3380CC4-5D6E-409C-BE32-E72D297353CC}">
              <c16:uniqueId val="{00000001-C944-4378-ADB7-67340CAFC6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653.51</c:v>
                </c:pt>
              </c:numCache>
            </c:numRef>
          </c:val>
          <c:extLst>
            <c:ext xmlns:c16="http://schemas.microsoft.com/office/drawing/2014/chart" uri="{C3380CC4-5D6E-409C-BE32-E72D297353CC}">
              <c16:uniqueId val="{00000000-2477-44C4-8F68-9DBC890AFD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709.4</c:v>
                </c:pt>
              </c:numCache>
            </c:numRef>
          </c:val>
          <c:smooth val="0"/>
          <c:extLst>
            <c:ext xmlns:c16="http://schemas.microsoft.com/office/drawing/2014/chart" uri="{C3380CC4-5D6E-409C-BE32-E72D297353CC}">
              <c16:uniqueId val="{00000001-2477-44C4-8F68-9DBC890AFD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109.19</c:v>
                </c:pt>
              </c:numCache>
            </c:numRef>
          </c:val>
          <c:extLst>
            <c:ext xmlns:c16="http://schemas.microsoft.com/office/drawing/2014/chart" uri="{C3380CC4-5D6E-409C-BE32-E72D297353CC}">
              <c16:uniqueId val="{00000000-7584-40AC-82D1-6B19420C5F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91.14</c:v>
                </c:pt>
              </c:numCache>
            </c:numRef>
          </c:val>
          <c:smooth val="0"/>
          <c:extLst>
            <c:ext xmlns:c16="http://schemas.microsoft.com/office/drawing/2014/chart" uri="{C3380CC4-5D6E-409C-BE32-E72D297353CC}">
              <c16:uniqueId val="{00000001-7584-40AC-82D1-6B19420C5F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102.43</c:v>
                </c:pt>
              </c:numCache>
            </c:numRef>
          </c:val>
          <c:extLst>
            <c:ext xmlns:c16="http://schemas.microsoft.com/office/drawing/2014/chart" uri="{C3380CC4-5D6E-409C-BE32-E72D297353CC}">
              <c16:uniqueId val="{00000000-1239-4FF8-B890-9ACDE6DD52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136.86000000000001</c:v>
                </c:pt>
              </c:numCache>
            </c:numRef>
          </c:val>
          <c:smooth val="0"/>
          <c:extLst>
            <c:ext xmlns:c16="http://schemas.microsoft.com/office/drawing/2014/chart" uri="{C3380CC4-5D6E-409C-BE32-E72D297353CC}">
              <c16:uniqueId val="{00000001-1239-4FF8-B890-9ACDE6DD52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6"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牛久市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84868</v>
      </c>
      <c r="AM8" s="69"/>
      <c r="AN8" s="69"/>
      <c r="AO8" s="69"/>
      <c r="AP8" s="69"/>
      <c r="AQ8" s="69"/>
      <c r="AR8" s="69"/>
      <c r="AS8" s="69"/>
      <c r="AT8" s="68">
        <f>データ!T6</f>
        <v>58.92</v>
      </c>
      <c r="AU8" s="68"/>
      <c r="AV8" s="68"/>
      <c r="AW8" s="68"/>
      <c r="AX8" s="68"/>
      <c r="AY8" s="68"/>
      <c r="AZ8" s="68"/>
      <c r="BA8" s="68"/>
      <c r="BB8" s="68">
        <f>データ!U6</f>
        <v>1440.39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71.459999999999994</v>
      </c>
      <c r="J10" s="68"/>
      <c r="K10" s="68"/>
      <c r="L10" s="68"/>
      <c r="M10" s="68"/>
      <c r="N10" s="68"/>
      <c r="O10" s="68"/>
      <c r="P10" s="68">
        <f>データ!P6</f>
        <v>87.98</v>
      </c>
      <c r="Q10" s="68"/>
      <c r="R10" s="68"/>
      <c r="S10" s="68"/>
      <c r="T10" s="68"/>
      <c r="U10" s="68"/>
      <c r="V10" s="68"/>
      <c r="W10" s="68">
        <f>データ!Q6</f>
        <v>88.6</v>
      </c>
      <c r="X10" s="68"/>
      <c r="Y10" s="68"/>
      <c r="Z10" s="68"/>
      <c r="AA10" s="68"/>
      <c r="AB10" s="68"/>
      <c r="AC10" s="68"/>
      <c r="AD10" s="69">
        <f>データ!R6</f>
        <v>2200</v>
      </c>
      <c r="AE10" s="69"/>
      <c r="AF10" s="69"/>
      <c r="AG10" s="69"/>
      <c r="AH10" s="69"/>
      <c r="AI10" s="69"/>
      <c r="AJ10" s="69"/>
      <c r="AK10" s="2"/>
      <c r="AL10" s="69">
        <f>データ!V6</f>
        <v>74518</v>
      </c>
      <c r="AM10" s="69"/>
      <c r="AN10" s="69"/>
      <c r="AO10" s="69"/>
      <c r="AP10" s="69"/>
      <c r="AQ10" s="69"/>
      <c r="AR10" s="69"/>
      <c r="AS10" s="69"/>
      <c r="AT10" s="68">
        <f>データ!W6</f>
        <v>11.38</v>
      </c>
      <c r="AU10" s="68"/>
      <c r="AV10" s="68"/>
      <c r="AW10" s="68"/>
      <c r="AX10" s="68"/>
      <c r="AY10" s="68"/>
      <c r="AZ10" s="68"/>
      <c r="BA10" s="68"/>
      <c r="BB10" s="68">
        <f>データ!X6</f>
        <v>6548.15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r2c3RN+GhFTLHK15pafTJ/DtgBb+xfCGxXE3O7CbtG3i6IlEA7GFaX4L+QVDpUvMwNgk8F4lbP2vl8HTTdEsQ==" saltValue="7Zo+HDTL/qlP17agn48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82198</v>
      </c>
      <c r="D6" s="33">
        <f t="shared" si="3"/>
        <v>46</v>
      </c>
      <c r="E6" s="33">
        <f t="shared" si="3"/>
        <v>17</v>
      </c>
      <c r="F6" s="33">
        <f t="shared" si="3"/>
        <v>1</v>
      </c>
      <c r="G6" s="33">
        <f t="shared" si="3"/>
        <v>0</v>
      </c>
      <c r="H6" s="33" t="str">
        <f t="shared" si="3"/>
        <v>茨城県　牛久市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71.459999999999994</v>
      </c>
      <c r="P6" s="34">
        <f t="shared" si="3"/>
        <v>87.98</v>
      </c>
      <c r="Q6" s="34">
        <f t="shared" si="3"/>
        <v>88.6</v>
      </c>
      <c r="R6" s="34">
        <f t="shared" si="3"/>
        <v>2200</v>
      </c>
      <c r="S6" s="34">
        <f t="shared" si="3"/>
        <v>84868</v>
      </c>
      <c r="T6" s="34">
        <f t="shared" si="3"/>
        <v>58.92</v>
      </c>
      <c r="U6" s="34">
        <f t="shared" si="3"/>
        <v>1440.39</v>
      </c>
      <c r="V6" s="34">
        <f t="shared" si="3"/>
        <v>74518</v>
      </c>
      <c r="W6" s="34">
        <f t="shared" si="3"/>
        <v>11.38</v>
      </c>
      <c r="X6" s="34">
        <f t="shared" si="3"/>
        <v>6548.15</v>
      </c>
      <c r="Y6" s="35" t="str">
        <f>IF(Y7="",NA(),Y7)</f>
        <v>-</v>
      </c>
      <c r="Z6" s="35" t="str">
        <f t="shared" ref="Z6:AH6" si="4">IF(Z7="",NA(),Z7)</f>
        <v>-</v>
      </c>
      <c r="AA6" s="35" t="str">
        <f t="shared" si="4"/>
        <v>-</v>
      </c>
      <c r="AB6" s="35" t="str">
        <f t="shared" si="4"/>
        <v>-</v>
      </c>
      <c r="AC6" s="35">
        <f t="shared" si="4"/>
        <v>102.07</v>
      </c>
      <c r="AD6" s="35" t="str">
        <f t="shared" si="4"/>
        <v>-</v>
      </c>
      <c r="AE6" s="35" t="str">
        <f t="shared" si="4"/>
        <v>-</v>
      </c>
      <c r="AF6" s="35" t="str">
        <f t="shared" si="4"/>
        <v>-</v>
      </c>
      <c r="AG6" s="35" t="str">
        <f t="shared" si="4"/>
        <v>-</v>
      </c>
      <c r="AH6" s="35">
        <f t="shared" si="4"/>
        <v>106.67</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3.68</v>
      </c>
      <c r="AT6" s="34" t="str">
        <f>IF(AT7="","",IF(AT7="-","【-】","【"&amp;SUBSTITUTE(TEXT(AT7,"#,##0.00"),"-","△")&amp;"】"))</f>
        <v>【3.64】</v>
      </c>
      <c r="AU6" s="35" t="str">
        <f>IF(AU7="",NA(),AU7)</f>
        <v>-</v>
      </c>
      <c r="AV6" s="35" t="str">
        <f t="shared" ref="AV6:BD6" si="6">IF(AV7="",NA(),AV7)</f>
        <v>-</v>
      </c>
      <c r="AW6" s="35" t="str">
        <f t="shared" si="6"/>
        <v>-</v>
      </c>
      <c r="AX6" s="35" t="str">
        <f t="shared" si="6"/>
        <v>-</v>
      </c>
      <c r="AY6" s="35">
        <f t="shared" si="6"/>
        <v>58.71</v>
      </c>
      <c r="AZ6" s="35" t="str">
        <f t="shared" si="6"/>
        <v>-</v>
      </c>
      <c r="BA6" s="35" t="str">
        <f t="shared" si="6"/>
        <v>-</v>
      </c>
      <c r="BB6" s="35" t="str">
        <f t="shared" si="6"/>
        <v>-</v>
      </c>
      <c r="BC6" s="35" t="str">
        <f t="shared" si="6"/>
        <v>-</v>
      </c>
      <c r="BD6" s="35">
        <f t="shared" si="6"/>
        <v>67.86</v>
      </c>
      <c r="BE6" s="34" t="str">
        <f>IF(BE7="","",IF(BE7="-","【-】","【"&amp;SUBSTITUTE(TEXT(BE7,"#,##0.00"),"-","△")&amp;"】"))</f>
        <v>【67.52】</v>
      </c>
      <c r="BF6" s="35" t="str">
        <f>IF(BF7="",NA(),BF7)</f>
        <v>-</v>
      </c>
      <c r="BG6" s="35" t="str">
        <f t="shared" ref="BG6:BO6" si="7">IF(BG7="",NA(),BG7)</f>
        <v>-</v>
      </c>
      <c r="BH6" s="35" t="str">
        <f t="shared" si="7"/>
        <v>-</v>
      </c>
      <c r="BI6" s="35" t="str">
        <f t="shared" si="7"/>
        <v>-</v>
      </c>
      <c r="BJ6" s="35">
        <f t="shared" si="7"/>
        <v>653.51</v>
      </c>
      <c r="BK6" s="35" t="str">
        <f t="shared" si="7"/>
        <v>-</v>
      </c>
      <c r="BL6" s="35" t="str">
        <f t="shared" si="7"/>
        <v>-</v>
      </c>
      <c r="BM6" s="35" t="str">
        <f t="shared" si="7"/>
        <v>-</v>
      </c>
      <c r="BN6" s="35" t="str">
        <f t="shared" si="7"/>
        <v>-</v>
      </c>
      <c r="BO6" s="35">
        <f t="shared" si="7"/>
        <v>709.4</v>
      </c>
      <c r="BP6" s="34" t="str">
        <f>IF(BP7="","",IF(BP7="-","【-】","【"&amp;SUBSTITUTE(TEXT(BP7,"#,##0.00"),"-","△")&amp;"】"))</f>
        <v>【705.21】</v>
      </c>
      <c r="BQ6" s="35" t="str">
        <f>IF(BQ7="",NA(),BQ7)</f>
        <v>-</v>
      </c>
      <c r="BR6" s="35" t="str">
        <f t="shared" ref="BR6:BZ6" si="8">IF(BR7="",NA(),BR7)</f>
        <v>-</v>
      </c>
      <c r="BS6" s="35" t="str">
        <f t="shared" si="8"/>
        <v>-</v>
      </c>
      <c r="BT6" s="35" t="str">
        <f t="shared" si="8"/>
        <v>-</v>
      </c>
      <c r="BU6" s="35">
        <f t="shared" si="8"/>
        <v>109.19</v>
      </c>
      <c r="BV6" s="35" t="str">
        <f t="shared" si="8"/>
        <v>-</v>
      </c>
      <c r="BW6" s="35" t="str">
        <f t="shared" si="8"/>
        <v>-</v>
      </c>
      <c r="BX6" s="35" t="str">
        <f t="shared" si="8"/>
        <v>-</v>
      </c>
      <c r="BY6" s="35" t="str">
        <f t="shared" si="8"/>
        <v>-</v>
      </c>
      <c r="BZ6" s="35">
        <f t="shared" si="8"/>
        <v>91.14</v>
      </c>
      <c r="CA6" s="34" t="str">
        <f>IF(CA7="","",IF(CA7="-","【-】","【"&amp;SUBSTITUTE(TEXT(CA7,"#,##0.00"),"-","△")&amp;"】"))</f>
        <v>【98.96】</v>
      </c>
      <c r="CB6" s="35" t="str">
        <f>IF(CB7="",NA(),CB7)</f>
        <v>-</v>
      </c>
      <c r="CC6" s="35" t="str">
        <f t="shared" ref="CC6:CK6" si="9">IF(CC7="",NA(),CC7)</f>
        <v>-</v>
      </c>
      <c r="CD6" s="35" t="str">
        <f t="shared" si="9"/>
        <v>-</v>
      </c>
      <c r="CE6" s="35" t="str">
        <f t="shared" si="9"/>
        <v>-</v>
      </c>
      <c r="CF6" s="35">
        <f t="shared" si="9"/>
        <v>102.43</v>
      </c>
      <c r="CG6" s="35" t="str">
        <f t="shared" si="9"/>
        <v>-</v>
      </c>
      <c r="CH6" s="35" t="str">
        <f t="shared" si="9"/>
        <v>-</v>
      </c>
      <c r="CI6" s="35" t="str">
        <f t="shared" si="9"/>
        <v>-</v>
      </c>
      <c r="CJ6" s="35" t="str">
        <f t="shared" si="9"/>
        <v>-</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60.78</v>
      </c>
      <c r="CW6" s="34" t="str">
        <f>IF(CW7="","",IF(CW7="-","【-】","【"&amp;SUBSTITUTE(TEXT(CW7,"#,##0.00"),"-","△")&amp;"】"))</f>
        <v>【59.57】</v>
      </c>
      <c r="CX6" s="35" t="str">
        <f>IF(CX7="",NA(),CX7)</f>
        <v>-</v>
      </c>
      <c r="CY6" s="35" t="str">
        <f t="shared" ref="CY6:DG6" si="11">IF(CY7="",NA(),CY7)</f>
        <v>-</v>
      </c>
      <c r="CZ6" s="35" t="str">
        <f t="shared" si="11"/>
        <v>-</v>
      </c>
      <c r="DA6" s="35" t="str">
        <f t="shared" si="11"/>
        <v>-</v>
      </c>
      <c r="DB6" s="35">
        <f t="shared" si="11"/>
        <v>97.92</v>
      </c>
      <c r="DC6" s="35" t="str">
        <f t="shared" si="11"/>
        <v>-</v>
      </c>
      <c r="DD6" s="35" t="str">
        <f t="shared" si="11"/>
        <v>-</v>
      </c>
      <c r="DE6" s="35" t="str">
        <f t="shared" si="11"/>
        <v>-</v>
      </c>
      <c r="DF6" s="35" t="str">
        <f t="shared" si="11"/>
        <v>-</v>
      </c>
      <c r="DG6" s="35">
        <f t="shared" si="11"/>
        <v>94.17</v>
      </c>
      <c r="DH6" s="34" t="str">
        <f>IF(DH7="","",IF(DH7="-","【-】","【"&amp;SUBSTITUTE(TEXT(DH7,"#,##0.00"),"-","△")&amp;"】"))</f>
        <v>【95.57】</v>
      </c>
      <c r="DI6" s="35" t="str">
        <f>IF(DI7="",NA(),DI7)</f>
        <v>-</v>
      </c>
      <c r="DJ6" s="35" t="str">
        <f t="shared" ref="DJ6:DR6" si="12">IF(DJ7="",NA(),DJ7)</f>
        <v>-</v>
      </c>
      <c r="DK6" s="35" t="str">
        <f t="shared" si="12"/>
        <v>-</v>
      </c>
      <c r="DL6" s="35" t="str">
        <f t="shared" si="12"/>
        <v>-</v>
      </c>
      <c r="DM6" s="35">
        <f t="shared" si="12"/>
        <v>3.25</v>
      </c>
      <c r="DN6" s="35" t="str">
        <f t="shared" si="12"/>
        <v>-</v>
      </c>
      <c r="DO6" s="35" t="str">
        <f t="shared" si="12"/>
        <v>-</v>
      </c>
      <c r="DP6" s="35" t="str">
        <f t="shared" si="12"/>
        <v>-</v>
      </c>
      <c r="DQ6" s="35" t="str">
        <f t="shared" si="12"/>
        <v>-</v>
      </c>
      <c r="DR6" s="35">
        <f t="shared" si="12"/>
        <v>23.25</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1.06</v>
      </c>
      <c r="ED6" s="34" t="str">
        <f>IF(ED7="","",IF(ED7="-","【-】","【"&amp;SUBSTITUTE(TEXT(ED7,"#,##0.00"),"-","△")&amp;"】"))</f>
        <v>【5.72】</v>
      </c>
      <c r="EE6" s="35" t="str">
        <f>IF(EE7="",NA(),EE7)</f>
        <v>-</v>
      </c>
      <c r="EF6" s="35" t="str">
        <f t="shared" ref="EF6:EN6" si="14">IF(EF7="",NA(),EF7)</f>
        <v>-</v>
      </c>
      <c r="EG6" s="35" t="str">
        <f t="shared" si="14"/>
        <v>-</v>
      </c>
      <c r="EH6" s="35" t="str">
        <f t="shared" si="14"/>
        <v>-</v>
      </c>
      <c r="EI6" s="35">
        <f t="shared" si="14"/>
        <v>0.52</v>
      </c>
      <c r="EJ6" s="35" t="str">
        <f t="shared" si="14"/>
        <v>-</v>
      </c>
      <c r="EK6" s="35" t="str">
        <f t="shared" si="14"/>
        <v>-</v>
      </c>
      <c r="EL6" s="35" t="str">
        <f t="shared" si="14"/>
        <v>-</v>
      </c>
      <c r="EM6" s="35" t="str">
        <f t="shared" si="14"/>
        <v>-</v>
      </c>
      <c r="EN6" s="35">
        <f t="shared" si="14"/>
        <v>0.08</v>
      </c>
      <c r="EO6" s="34" t="str">
        <f>IF(EO7="","",IF(EO7="-","【-】","【"&amp;SUBSTITUTE(TEXT(EO7,"#,##0.00"),"-","△")&amp;"】"))</f>
        <v>【0.30】</v>
      </c>
    </row>
    <row r="7" spans="1:148" s="36" customFormat="1" x14ac:dyDescent="0.2">
      <c r="A7" s="28"/>
      <c r="B7" s="37">
        <v>2020</v>
      </c>
      <c r="C7" s="37">
        <v>82198</v>
      </c>
      <c r="D7" s="37">
        <v>46</v>
      </c>
      <c r="E7" s="37">
        <v>17</v>
      </c>
      <c r="F7" s="37">
        <v>1</v>
      </c>
      <c r="G7" s="37">
        <v>0</v>
      </c>
      <c r="H7" s="37" t="s">
        <v>96</v>
      </c>
      <c r="I7" s="37" t="s">
        <v>97</v>
      </c>
      <c r="J7" s="37" t="s">
        <v>98</v>
      </c>
      <c r="K7" s="37" t="s">
        <v>99</v>
      </c>
      <c r="L7" s="37" t="s">
        <v>100</v>
      </c>
      <c r="M7" s="37" t="s">
        <v>101</v>
      </c>
      <c r="N7" s="38" t="s">
        <v>102</v>
      </c>
      <c r="O7" s="38">
        <v>71.459999999999994</v>
      </c>
      <c r="P7" s="38">
        <v>87.98</v>
      </c>
      <c r="Q7" s="38">
        <v>88.6</v>
      </c>
      <c r="R7" s="38">
        <v>2200</v>
      </c>
      <c r="S7" s="38">
        <v>84868</v>
      </c>
      <c r="T7" s="38">
        <v>58.92</v>
      </c>
      <c r="U7" s="38">
        <v>1440.39</v>
      </c>
      <c r="V7" s="38">
        <v>74518</v>
      </c>
      <c r="W7" s="38">
        <v>11.38</v>
      </c>
      <c r="X7" s="38">
        <v>6548.15</v>
      </c>
      <c r="Y7" s="38" t="s">
        <v>102</v>
      </c>
      <c r="Z7" s="38" t="s">
        <v>102</v>
      </c>
      <c r="AA7" s="38" t="s">
        <v>102</v>
      </c>
      <c r="AB7" s="38" t="s">
        <v>102</v>
      </c>
      <c r="AC7" s="38">
        <v>102.07</v>
      </c>
      <c r="AD7" s="38" t="s">
        <v>102</v>
      </c>
      <c r="AE7" s="38" t="s">
        <v>102</v>
      </c>
      <c r="AF7" s="38" t="s">
        <v>102</v>
      </c>
      <c r="AG7" s="38" t="s">
        <v>102</v>
      </c>
      <c r="AH7" s="38">
        <v>106.67</v>
      </c>
      <c r="AI7" s="38">
        <v>106.67</v>
      </c>
      <c r="AJ7" s="38" t="s">
        <v>102</v>
      </c>
      <c r="AK7" s="38" t="s">
        <v>102</v>
      </c>
      <c r="AL7" s="38" t="s">
        <v>102</v>
      </c>
      <c r="AM7" s="38" t="s">
        <v>102</v>
      </c>
      <c r="AN7" s="38">
        <v>0</v>
      </c>
      <c r="AO7" s="38" t="s">
        <v>102</v>
      </c>
      <c r="AP7" s="38" t="s">
        <v>102</v>
      </c>
      <c r="AQ7" s="38" t="s">
        <v>102</v>
      </c>
      <c r="AR7" s="38" t="s">
        <v>102</v>
      </c>
      <c r="AS7" s="38">
        <v>3.68</v>
      </c>
      <c r="AT7" s="38">
        <v>3.64</v>
      </c>
      <c r="AU7" s="38" t="s">
        <v>102</v>
      </c>
      <c r="AV7" s="38" t="s">
        <v>102</v>
      </c>
      <c r="AW7" s="38" t="s">
        <v>102</v>
      </c>
      <c r="AX7" s="38" t="s">
        <v>102</v>
      </c>
      <c r="AY7" s="38">
        <v>58.71</v>
      </c>
      <c r="AZ7" s="38" t="s">
        <v>102</v>
      </c>
      <c r="BA7" s="38" t="s">
        <v>102</v>
      </c>
      <c r="BB7" s="38" t="s">
        <v>102</v>
      </c>
      <c r="BC7" s="38" t="s">
        <v>102</v>
      </c>
      <c r="BD7" s="38">
        <v>67.86</v>
      </c>
      <c r="BE7" s="38">
        <v>67.52</v>
      </c>
      <c r="BF7" s="38" t="s">
        <v>102</v>
      </c>
      <c r="BG7" s="38" t="s">
        <v>102</v>
      </c>
      <c r="BH7" s="38" t="s">
        <v>102</v>
      </c>
      <c r="BI7" s="38" t="s">
        <v>102</v>
      </c>
      <c r="BJ7" s="38">
        <v>653.51</v>
      </c>
      <c r="BK7" s="38" t="s">
        <v>102</v>
      </c>
      <c r="BL7" s="38" t="s">
        <v>102</v>
      </c>
      <c r="BM7" s="38" t="s">
        <v>102</v>
      </c>
      <c r="BN7" s="38" t="s">
        <v>102</v>
      </c>
      <c r="BO7" s="38">
        <v>709.4</v>
      </c>
      <c r="BP7" s="38">
        <v>705.21</v>
      </c>
      <c r="BQ7" s="38" t="s">
        <v>102</v>
      </c>
      <c r="BR7" s="38" t="s">
        <v>102</v>
      </c>
      <c r="BS7" s="38" t="s">
        <v>102</v>
      </c>
      <c r="BT7" s="38" t="s">
        <v>102</v>
      </c>
      <c r="BU7" s="38">
        <v>109.19</v>
      </c>
      <c r="BV7" s="38" t="s">
        <v>102</v>
      </c>
      <c r="BW7" s="38" t="s">
        <v>102</v>
      </c>
      <c r="BX7" s="38" t="s">
        <v>102</v>
      </c>
      <c r="BY7" s="38" t="s">
        <v>102</v>
      </c>
      <c r="BZ7" s="38">
        <v>91.14</v>
      </c>
      <c r="CA7" s="38">
        <v>98.96</v>
      </c>
      <c r="CB7" s="38" t="s">
        <v>102</v>
      </c>
      <c r="CC7" s="38" t="s">
        <v>102</v>
      </c>
      <c r="CD7" s="38" t="s">
        <v>102</v>
      </c>
      <c r="CE7" s="38" t="s">
        <v>102</v>
      </c>
      <c r="CF7" s="38">
        <v>102.43</v>
      </c>
      <c r="CG7" s="38" t="s">
        <v>102</v>
      </c>
      <c r="CH7" s="38" t="s">
        <v>102</v>
      </c>
      <c r="CI7" s="38" t="s">
        <v>102</v>
      </c>
      <c r="CJ7" s="38" t="s">
        <v>102</v>
      </c>
      <c r="CK7" s="38">
        <v>136.86000000000001</v>
      </c>
      <c r="CL7" s="38">
        <v>134.52000000000001</v>
      </c>
      <c r="CM7" s="38" t="s">
        <v>102</v>
      </c>
      <c r="CN7" s="38" t="s">
        <v>102</v>
      </c>
      <c r="CO7" s="38" t="s">
        <v>102</v>
      </c>
      <c r="CP7" s="38" t="s">
        <v>102</v>
      </c>
      <c r="CQ7" s="38" t="s">
        <v>102</v>
      </c>
      <c r="CR7" s="38" t="s">
        <v>102</v>
      </c>
      <c r="CS7" s="38" t="s">
        <v>102</v>
      </c>
      <c r="CT7" s="38" t="s">
        <v>102</v>
      </c>
      <c r="CU7" s="38" t="s">
        <v>102</v>
      </c>
      <c r="CV7" s="38">
        <v>60.78</v>
      </c>
      <c r="CW7" s="38">
        <v>59.57</v>
      </c>
      <c r="CX7" s="38" t="s">
        <v>102</v>
      </c>
      <c r="CY7" s="38" t="s">
        <v>102</v>
      </c>
      <c r="CZ7" s="38" t="s">
        <v>102</v>
      </c>
      <c r="DA7" s="38" t="s">
        <v>102</v>
      </c>
      <c r="DB7" s="38">
        <v>97.92</v>
      </c>
      <c r="DC7" s="38" t="s">
        <v>102</v>
      </c>
      <c r="DD7" s="38" t="s">
        <v>102</v>
      </c>
      <c r="DE7" s="38" t="s">
        <v>102</v>
      </c>
      <c r="DF7" s="38" t="s">
        <v>102</v>
      </c>
      <c r="DG7" s="38">
        <v>94.17</v>
      </c>
      <c r="DH7" s="38">
        <v>95.57</v>
      </c>
      <c r="DI7" s="38" t="s">
        <v>102</v>
      </c>
      <c r="DJ7" s="38" t="s">
        <v>102</v>
      </c>
      <c r="DK7" s="38" t="s">
        <v>102</v>
      </c>
      <c r="DL7" s="38" t="s">
        <v>102</v>
      </c>
      <c r="DM7" s="38">
        <v>3.25</v>
      </c>
      <c r="DN7" s="38" t="s">
        <v>102</v>
      </c>
      <c r="DO7" s="38" t="s">
        <v>102</v>
      </c>
      <c r="DP7" s="38" t="s">
        <v>102</v>
      </c>
      <c r="DQ7" s="38" t="s">
        <v>102</v>
      </c>
      <c r="DR7" s="38">
        <v>23.25</v>
      </c>
      <c r="DS7" s="38">
        <v>36.520000000000003</v>
      </c>
      <c r="DT7" s="38" t="s">
        <v>102</v>
      </c>
      <c r="DU7" s="38" t="s">
        <v>102</v>
      </c>
      <c r="DV7" s="38" t="s">
        <v>102</v>
      </c>
      <c r="DW7" s="38" t="s">
        <v>102</v>
      </c>
      <c r="DX7" s="38">
        <v>0</v>
      </c>
      <c r="DY7" s="38" t="s">
        <v>102</v>
      </c>
      <c r="DZ7" s="38" t="s">
        <v>102</v>
      </c>
      <c r="EA7" s="38" t="s">
        <v>102</v>
      </c>
      <c r="EB7" s="38" t="s">
        <v>102</v>
      </c>
      <c r="EC7" s="38">
        <v>1.06</v>
      </c>
      <c r="ED7" s="38">
        <v>5.72</v>
      </c>
      <c r="EE7" s="38" t="s">
        <v>102</v>
      </c>
      <c r="EF7" s="38" t="s">
        <v>102</v>
      </c>
      <c r="EG7" s="38" t="s">
        <v>102</v>
      </c>
      <c r="EH7" s="38" t="s">
        <v>102</v>
      </c>
      <c r="EI7" s="38">
        <v>0.52</v>
      </c>
      <c r="EJ7" s="38" t="s">
        <v>102</v>
      </c>
      <c r="EK7" s="38" t="s">
        <v>102</v>
      </c>
      <c r="EL7" s="38" t="s">
        <v>102</v>
      </c>
      <c r="EM7" s="38" t="s">
        <v>102</v>
      </c>
      <c r="EN7" s="38">
        <v>0.08</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2022-01-27T05:21:11Z</cp:lastPrinted>
  <dcterms:created xsi:type="dcterms:W3CDTF">2021-12-03T07:08:23Z</dcterms:created>
  <dcterms:modified xsi:type="dcterms:W3CDTF">2022-02-10T07:51:54Z</dcterms:modified>
  <cp:category/>
</cp:coreProperties>
</file>