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12_農業集落排水（法非適）15\"/>
    </mc:Choice>
  </mc:AlternateContent>
  <workbookProtection workbookAlgorithmName="SHA-512" workbookHashValue="v0ZcHzQPp7p1LmWx6I9cN4yYYV6Fbkeuk1NAM7eXHD43YiXWEN9oVcXhUqXD5epMVdhIBZ8J5fFKH5hE06DEEg==" workbookSaltValue="KN8cWMxrwS3UD/TpS5yEeQ==" workbookSpinCount="100000" lockStructure="1"/>
  <bookViews>
    <workbookView xWindow="0" yWindow="0" windowWidth="15900" windowHeight="582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<sst xmlns="http://schemas.openxmlformats.org/spreadsheetml/2006/main" count="236" uniqueCount="119">
  <si>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</si>
  <si>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</si>
  <si>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</si>
  <si>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</si>
  <si>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</si>
  <si>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</si>
  <si>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</si>
  <si>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</si>
  <si>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</si>
  <si>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</si>
  <si>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</si>
  <si>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</si>
  <si>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</si>
  <si>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</si>
  <si>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</si>
  <si>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</si>
  <si>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</si>
  <si>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</si>
  <si>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</si>
  <si>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</si>
  <si>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</si>
  <si>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</si>
  <si>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</si>
  <si>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</si>
  <si>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</si>
  <si>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</si>
  <si>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</si>
  <si>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</si>
  <si>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</si>
  <si>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</si>
  <si>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</si>
  <si>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</si>
  <si>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</si>
  <si>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</si>
  <si>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</si>
  <si>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</si>
  <si>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</si>
  <si>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</si>
  <si>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</si>
  <si>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</si>
  <si>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</si>
  <si>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</si>
  <si>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</si>
  <si>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</si>
  <si>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</si>
  <si>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</si>
  <si>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</si>
  <si>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</si>
  <si>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</si>
  <si>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</si>
  <si>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</si>
  <si>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</si>
  <si>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</si>
  <si>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</si>
  <si>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</si>
  <si>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</si>
  <si>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</si>
  <si>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</si>
  <si>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</si>
  <si>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</si>
  <si>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</si>
  <si>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</si>
  <si>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</si>
  <si>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</si>
  <si>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</si>
  <si>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</si>
  <si>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</si>
  <si>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</si>
  <si>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</si>
  <si>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</si>
  <si>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</si>
  <si>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</si>
  <si>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</si>
  <si>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</si>
  <si>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</si>
  <si>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</si>
  <si>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</si>
  <si>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</si>
  <si>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</si>
  <si>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</si>
  <si>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</si>
  <si>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</si>
  <si>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</si>
  <si>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</si>
  <si>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</si>
  <si>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</si>
  <si>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</si>
  <si>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</si>
  <si>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</si>
  <si>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</si>
  <si>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</si>
  <si>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</si>
  <si>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</si>
  <si>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</si>
  <si>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</si>
  <si>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</si>
  <si>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</si>
  <si>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鹿嶋市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</si>
  <si>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</si>
  <si>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</si>
  <si>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</si>
  <si>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</si>
  <si>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</si>
  <si>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</si>
  <si>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</si>
  <si>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</si>
  <si>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</si>
  <si>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</si>
  <si>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</si>
  <si>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</si>
  <si>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</si>
  <si>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</si>
  <si>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</si>
  <si>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</si>
  <si>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</si>
  <si>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</si>
  <si>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③管渠改善率については，管渠の耐用年数である50年を経過した管渠がないためである。今後老朽化・長寿命化対策として，施設の修繕や回収を検討していく。</t>
    <rPh sb="1" eb="3">
      <t>カンキョ</t>
    </rPh>
    <rPh sb="3" eb="5">
      <t>カイゼン</t>
    </rPh>
    <rPh sb="5" eb="6">
      <t>リツ</t>
    </rPh>
    <rPh sb="12" eb="14">
      <t>カンキョ</t>
    </rPh>
    <rPh sb="15" eb="17">
      <t>タイヨウ</t>
    </rPh>
    <rPh sb="17" eb="19">
      <t>ネンスウ</t>
    </rPh>
    <rPh sb="24" eb="25">
      <t>ネン</t>
    </rPh>
    <rPh sb="26" eb="28">
      <t>ケイカ</t>
    </rPh>
    <rPh sb="30" eb="32">
      <t>カンキョ</t>
    </rPh>
    <rPh sb="41" eb="43">
      <t>コンゴ</t>
    </rPh>
    <rPh sb="43" eb="46">
      <t>ロウキュウカ</t>
    </rPh>
    <rPh sb="47" eb="51">
      <t>チョウジュミョウカ</t>
    </rPh>
    <rPh sb="51" eb="53">
      <t>タイサク</t>
    </rPh>
    <rPh sb="57" eb="59">
      <t>シセツ</t>
    </rPh>
    <rPh sb="60" eb="62">
      <t>シュウゼン</t>
    </rPh>
    <rPh sb="63" eb="65">
      <t>カイシュウ</t>
    </rPh>
    <rPh sb="66" eb="68">
      <t>ケントウ</t>
    </rPh>
    <phoneticPr fontId="4"/>
  </si>
  <si>
    <t>本市の農業集落排水事業は爪木施設が平成20年より供用開始して14年，大船津施設は平成12年より供用開始して22年，中村施設は平成元年より供用開始して34年が経過しており，施設の更新を検討する必要がある。本事業を継続して推進していくために，今後の使用料収入の確保と効率的な維持管理を行い，施設加入率向上に向けた取り組みや計画的な長寿命化・老朽化対策を図る。</t>
    <rPh sb="0" eb="2">
      <t>ホンシ</t>
    </rPh>
    <rPh sb="3" eb="5">
      <t>ノウギョウ</t>
    </rPh>
    <rPh sb="5" eb="7">
      <t>シュウラク</t>
    </rPh>
    <rPh sb="7" eb="9">
      <t>ハイスイ</t>
    </rPh>
    <rPh sb="9" eb="11">
      <t>ジギョウ</t>
    </rPh>
    <rPh sb="12" eb="14">
      <t>ツマギ</t>
    </rPh>
    <rPh sb="14" eb="16">
      <t>シセツ</t>
    </rPh>
    <rPh sb="17" eb="19">
      <t>ヘイセイ</t>
    </rPh>
    <rPh sb="21" eb="22">
      <t>ネン</t>
    </rPh>
    <rPh sb="24" eb="26">
      <t>キョウヨウ</t>
    </rPh>
    <rPh sb="26" eb="28">
      <t>カイシ</t>
    </rPh>
    <rPh sb="32" eb="33">
      <t>ネン</t>
    </rPh>
    <rPh sb="34" eb="37">
      <t>オオフナツ</t>
    </rPh>
    <rPh sb="37" eb="39">
      <t>シセツ</t>
    </rPh>
    <rPh sb="40" eb="42">
      <t>ヘイセイ</t>
    </rPh>
    <rPh sb="44" eb="45">
      <t>ネン</t>
    </rPh>
    <rPh sb="47" eb="49">
      <t>キョウヨウ</t>
    </rPh>
    <rPh sb="49" eb="51">
      <t>カイシ</t>
    </rPh>
    <rPh sb="55" eb="56">
      <t>ネン</t>
    </rPh>
    <rPh sb="119" eb="121">
      <t>コンゴ</t>
    </rPh>
    <rPh sb="122" eb="125">
      <t>シヨウリョウ</t>
    </rPh>
    <rPh sb="125" eb="127">
      <t>シュウニュウ</t>
    </rPh>
    <rPh sb="128" eb="130">
      <t>カクホ</t>
    </rPh>
    <rPh sb="131" eb="134">
      <t>コウリツテキ</t>
    </rPh>
    <rPh sb="135" eb="137">
      <t>イジ</t>
    </rPh>
    <rPh sb="137" eb="139">
      <t>カンリ</t>
    </rPh>
    <rPh sb="140" eb="141">
      <t>オコナ</t>
    </rPh>
    <rPh sb="143" eb="145">
      <t>シセツ</t>
    </rPh>
    <rPh sb="145" eb="147">
      <t>カニュウ</t>
    </rPh>
    <rPh sb="147" eb="148">
      <t>リツ</t>
    </rPh>
    <rPh sb="148" eb="150">
      <t>コウジョウ</t>
    </rPh>
    <rPh sb="151" eb="152">
      <t>ム</t>
    </rPh>
    <rPh sb="154" eb="155">
      <t>ト</t>
    </rPh>
    <rPh sb="156" eb="157">
      <t>ク</t>
    </rPh>
    <rPh sb="159" eb="162">
      <t>ケイカクテキ</t>
    </rPh>
    <rPh sb="163" eb="164">
      <t>チョウ</t>
    </rPh>
    <rPh sb="164" eb="167">
      <t>ジュミョウカ</t>
    </rPh>
    <rPh sb="168" eb="171">
      <t>ロウキュウカ</t>
    </rPh>
    <rPh sb="171" eb="173">
      <t>タイサク</t>
    </rPh>
    <rPh sb="174" eb="175">
      <t>ハカ</t>
    </rPh>
    <phoneticPr fontId="4"/>
  </si>
  <si>
    <t>①収益的収支比率は令和２年度に100％を上回ったが，令和３年度では88.47％に低下した。これは，維持補修に係る費用が増加したことが原因である。
④企業債残高対事業規模比率については，一般会計から繰入を行っているため，数値が０となっている。適切な企業債の返還を行うため使用料水準や施設更新の検討を行う。
⑤経費回収率は例年類似団体平均を上回っていたが，令和３年においては汚水処理に係る費用が増加したため，回収率が低下した。今後も健全な運営により，回収率が100％になるように努める。
⑥汚水処理原価は例年類似団体平均を下回っていたが，令和３年度については修繕費の増加により平均を上回る額である。使用料の確実な収納と施設の効率的な維持管理に努める。
⑦施設利用率については類似団体平均値より下回っており，概ね50％で推移している。浄化槽から農業集落排水への切替や，新規接続等の接続率向上に努める。
⑧水洗化率は令和元年から継続的に増加している。今後も未接続世帯の接続推進に取り組む。</t>
    <rPh sb="1" eb="4">
      <t>シュウエキテキ</t>
    </rPh>
    <rPh sb="4" eb="6">
      <t>シュウシ</t>
    </rPh>
    <rPh sb="6" eb="8">
      <t>ヒリツ</t>
    </rPh>
    <rPh sb="9" eb="11">
      <t>レイワ</t>
    </rPh>
    <rPh sb="12" eb="14">
      <t>ネンド</t>
    </rPh>
    <rPh sb="20" eb="22">
      <t>ウワマワ</t>
    </rPh>
    <rPh sb="26" eb="28">
      <t>レイワ</t>
    </rPh>
    <rPh sb="29" eb="31">
      <t>ネンド</t>
    </rPh>
    <rPh sb="40" eb="42">
      <t>テイカ</t>
    </rPh>
    <rPh sb="49" eb="51">
      <t>イジ</t>
    </rPh>
    <rPh sb="51" eb="53">
      <t>ホシュウ</t>
    </rPh>
    <rPh sb="54" eb="55">
      <t>カカ</t>
    </rPh>
    <rPh sb="56" eb="58">
      <t>ヒヨウ</t>
    </rPh>
    <rPh sb="59" eb="61">
      <t>ゾウカ</t>
    </rPh>
    <rPh sb="66" eb="68">
      <t>ゲンイン</t>
    </rPh>
    <rPh sb="74" eb="76">
      <t>キギョウ</t>
    </rPh>
    <rPh sb="76" eb="77">
      <t>サイ</t>
    </rPh>
    <rPh sb="77" eb="79">
      <t>ザンダカ</t>
    </rPh>
    <rPh sb="79" eb="80">
      <t>タイ</t>
    </rPh>
    <rPh sb="80" eb="82">
      <t>ジギョウ</t>
    </rPh>
    <rPh sb="82" eb="84">
      <t>キボ</t>
    </rPh>
    <rPh sb="84" eb="86">
      <t>ヒリツ</t>
    </rPh>
    <rPh sb="92" eb="94">
      <t>イッパン</t>
    </rPh>
    <rPh sb="94" eb="96">
      <t>カイケイ</t>
    </rPh>
    <rPh sb="98" eb="100">
      <t>クリイレ</t>
    </rPh>
    <rPh sb="101" eb="102">
      <t>オコナ</t>
    </rPh>
    <rPh sb="109" eb="111">
      <t>スウチ</t>
    </rPh>
    <rPh sb="120" eb="122">
      <t>テキセツ</t>
    </rPh>
    <rPh sb="123" eb="125">
      <t>キギョウ</t>
    </rPh>
    <rPh sb="125" eb="126">
      <t>サイ</t>
    </rPh>
    <rPh sb="127" eb="129">
      <t>ヘンカン</t>
    </rPh>
    <rPh sb="130" eb="131">
      <t>オコナ</t>
    </rPh>
    <rPh sb="134" eb="137">
      <t>シヨウリョウ</t>
    </rPh>
    <rPh sb="137" eb="139">
      <t>スイジュン</t>
    </rPh>
    <rPh sb="140" eb="142">
      <t>シセツ</t>
    </rPh>
    <rPh sb="142" eb="144">
      <t>コウシン</t>
    </rPh>
    <rPh sb="145" eb="147">
      <t>ケントウ</t>
    </rPh>
    <rPh sb="148" eb="149">
      <t>オコナ</t>
    </rPh>
    <rPh sb="153" eb="155">
      <t>ケイヒ</t>
    </rPh>
    <rPh sb="155" eb="157">
      <t>カイシュウ</t>
    </rPh>
    <rPh sb="157" eb="158">
      <t>リツ</t>
    </rPh>
    <rPh sb="159" eb="161">
      <t>レイネン</t>
    </rPh>
    <rPh sb="161" eb="163">
      <t>ルイジ</t>
    </rPh>
    <rPh sb="163" eb="165">
      <t>ダンタイ</t>
    </rPh>
    <rPh sb="165" eb="167">
      <t>ヘイキン</t>
    </rPh>
    <rPh sb="168" eb="170">
      <t>ウワマワ</t>
    </rPh>
    <rPh sb="176" eb="178">
      <t>レイワ</t>
    </rPh>
    <rPh sb="179" eb="180">
      <t>ネン</t>
    </rPh>
    <rPh sb="185" eb="187">
      <t>オスイ</t>
    </rPh>
    <rPh sb="187" eb="189">
      <t>ショリ</t>
    </rPh>
    <rPh sb="190" eb="191">
      <t>カカ</t>
    </rPh>
    <rPh sb="192" eb="194">
      <t>ヒヨウ</t>
    </rPh>
    <rPh sb="195" eb="197">
      <t>ゾウカ</t>
    </rPh>
    <rPh sb="202" eb="204">
      <t>カイシュウ</t>
    </rPh>
    <rPh sb="204" eb="205">
      <t>リツ</t>
    </rPh>
    <rPh sb="206" eb="208">
      <t>テイカ</t>
    </rPh>
    <rPh sb="211" eb="213">
      <t>コンゴ</t>
    </rPh>
    <rPh sb="214" eb="216">
      <t>ケンゼン</t>
    </rPh>
    <rPh sb="217" eb="219">
      <t>ウンエイ</t>
    </rPh>
    <rPh sb="223" eb="225">
      <t>カイシュウ</t>
    </rPh>
    <rPh sb="225" eb="226">
      <t>リツ</t>
    </rPh>
    <rPh sb="237" eb="238">
      <t>ツト</t>
    </rPh>
    <rPh sb="243" eb="245">
      <t>オスイ</t>
    </rPh>
    <rPh sb="245" eb="247">
      <t>ショリ</t>
    </rPh>
    <rPh sb="247" eb="249">
      <t>ゲンカ</t>
    </rPh>
    <rPh sb="250" eb="252">
      <t>レイネン</t>
    </rPh>
    <rPh sb="252" eb="254">
      <t>ルイジ</t>
    </rPh>
    <rPh sb="254" eb="256">
      <t>ダンタイ</t>
    </rPh>
    <rPh sb="256" eb="258">
      <t>ヘイキン</t>
    </rPh>
    <rPh sb="259" eb="261">
      <t>シタマワ</t>
    </rPh>
    <rPh sb="267" eb="269">
      <t>レイワ</t>
    </rPh>
    <rPh sb="270" eb="271">
      <t>ネン</t>
    </rPh>
    <rPh sb="271" eb="272">
      <t>ド</t>
    </rPh>
    <rPh sb="277" eb="280">
      <t>シュウゼンヒ</t>
    </rPh>
    <rPh sb="281" eb="283">
      <t>ゾウカ</t>
    </rPh>
    <rPh sb="286" eb="288">
      <t>ヘイキン</t>
    </rPh>
    <rPh sb="289" eb="291">
      <t>ウワマワ</t>
    </rPh>
    <rPh sb="297" eb="300">
      <t>シヨウリョウ</t>
    </rPh>
    <rPh sb="301" eb="303">
      <t>カクジツ</t>
    </rPh>
    <rPh sb="304" eb="306">
      <t>シュウノウ</t>
    </rPh>
    <rPh sb="307" eb="309">
      <t>シセツ</t>
    </rPh>
    <rPh sb="310" eb="313">
      <t>コウリツテキ</t>
    </rPh>
    <rPh sb="314" eb="316">
      <t>イジ</t>
    </rPh>
    <rPh sb="316" eb="318">
      <t>カンリ</t>
    </rPh>
    <rPh sb="319" eb="320">
      <t>ツト</t>
    </rPh>
    <rPh sb="325" eb="327">
      <t>シセツ</t>
    </rPh>
    <rPh sb="327" eb="329">
      <t>リヨウ</t>
    </rPh>
    <rPh sb="329" eb="330">
      <t>リツ</t>
    </rPh>
    <rPh sb="344" eb="346">
      <t>シタマワ</t>
    </rPh>
    <rPh sb="351" eb="352">
      <t>オオム</t>
    </rPh>
    <rPh sb="357" eb="359">
      <t>スイイ</t>
    </rPh>
    <rPh sb="364" eb="367">
      <t>ジョウカソウ</t>
    </rPh>
    <rPh sb="369" eb="371">
      <t>ノウギョウ</t>
    </rPh>
    <rPh sb="371" eb="373">
      <t>シュウラク</t>
    </rPh>
    <rPh sb="373" eb="375">
      <t>ハイスイ</t>
    </rPh>
    <rPh sb="377" eb="379">
      <t>キリカエ</t>
    </rPh>
    <rPh sb="381" eb="383">
      <t>シンキ</t>
    </rPh>
    <rPh sb="383" eb="385">
      <t>セツゾク</t>
    </rPh>
    <rPh sb="385" eb="386">
      <t>トウ</t>
    </rPh>
    <rPh sb="387" eb="389">
      <t>セツゾク</t>
    </rPh>
    <rPh sb="389" eb="390">
      <t>リツ</t>
    </rPh>
    <rPh sb="390" eb="392">
      <t>コウジョウ</t>
    </rPh>
    <rPh sb="393" eb="394">
      <t>ツト</t>
    </rPh>
    <rPh sb="399" eb="402">
      <t>スイセンカ</t>
    </rPh>
    <rPh sb="402" eb="403">
      <t>リツ</t>
    </rPh>
    <rPh sb="404" eb="406">
      <t>レイワ</t>
    </rPh>
    <rPh sb="406" eb="408">
      <t>ガンネン</t>
    </rPh>
    <rPh sb="410" eb="413">
      <t>ケイゾクテキ</t>
    </rPh>
    <rPh sb="414" eb="416">
      <t>ゾウカ</t>
    </rPh>
    <rPh sb="421" eb="423">
      <t>コンゴ</t>
    </rPh>
    <rPh sb="424" eb="427">
      <t>ミセツゾク</t>
    </rPh>
    <rPh sb="427" eb="429">
      <t>セタイ</t>
    </rPh>
    <rPh sb="430" eb="432">
      <t>セツゾク</t>
    </rPh>
    <rPh sb="432" eb="434">
      <t>スイシン</t>
    </rPh>
    <rPh sb="435" eb="436">
      <t>ト</t>
    </rPh>
    <rPh sb="437" eb="438">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</si>
</sst>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A8-439D-9D1F-3E7627F4C2E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0.02</c:v>
                </c:pt>
                <c:pt idx="4">
                  <c:v>0.01</c:v>
                </c:pt>
              </c:numCache>
            </c:numRef>
          </c:val>
          <c:smooth val="0"/>
          <c:extLst>
            <c:ext xmlns:c16="http://schemas.microsoft.com/office/drawing/2014/chart" uri="{C3380CC4-5D6E-409C-BE32-E72D297353CC}">
              <c16:uniqueId val="{00000001-D3A8-439D-9D1F-3E7627F4C2E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40.81</c:v>
                </c:pt>
                <c:pt idx="1">
                  <c:v>50.77</c:v>
                </c:pt>
                <c:pt idx="2">
                  <c:v>53.62</c:v>
                </c:pt>
                <c:pt idx="3">
                  <c:v>50.65</c:v>
                </c:pt>
                <c:pt idx="4">
                  <c:v>51.01</c:v>
                </c:pt>
              </c:numCache>
            </c:numRef>
          </c:val>
          <c:extLst>
            <c:ext xmlns:c16="http://schemas.microsoft.com/office/drawing/2014/chart" uri="{C3380CC4-5D6E-409C-BE32-E72D297353CC}">
              <c16:uniqueId val="{00000000-57BF-4006-B1DC-0A0BD4A993F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54.06</c:v>
                </c:pt>
                <c:pt idx="3">
                  <c:v>55.26</c:v>
                </c:pt>
                <c:pt idx="4">
                  <c:v>54.54</c:v>
                </c:pt>
              </c:numCache>
            </c:numRef>
          </c:val>
          <c:smooth val="0"/>
          <c:extLst>
            <c:ext xmlns:c16="http://schemas.microsoft.com/office/drawing/2014/chart" uri="{C3380CC4-5D6E-409C-BE32-E72D297353CC}">
              <c16:uniqueId val="{00000001-57BF-4006-B1DC-0A0BD4A993F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89.16</c:v>
                </c:pt>
                <c:pt idx="1">
                  <c:v>100</c:v>
                </c:pt>
                <c:pt idx="2">
                  <c:v>85.45</c:v>
                </c:pt>
                <c:pt idx="3">
                  <c:v>90</c:v>
                </c:pt>
                <c:pt idx="4">
                  <c:v>91.75</c:v>
                </c:pt>
              </c:numCache>
            </c:numRef>
          </c:val>
          <c:extLst>
            <c:ext xmlns:c16="http://schemas.microsoft.com/office/drawing/2014/chart" uri="{C3380CC4-5D6E-409C-BE32-E72D297353CC}">
              <c16:uniqueId val="{00000000-BB3D-4540-81E0-32FA5BFE779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90.11</c:v>
                </c:pt>
                <c:pt idx="3">
                  <c:v>90.52</c:v>
                </c:pt>
                <c:pt idx="4">
                  <c:v>90.3</c:v>
                </c:pt>
              </c:numCache>
            </c:numRef>
          </c:val>
          <c:smooth val="0"/>
          <c:extLst>
            <c:ext xmlns:c16="http://schemas.microsoft.com/office/drawing/2014/chart" uri="{C3380CC4-5D6E-409C-BE32-E72D297353CC}">
              <c16:uniqueId val="{00000001-BB3D-4540-81E0-32FA5BFE779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97.29</c:v>
                </c:pt>
                <c:pt idx="1">
                  <c:v>98.3</c:v>
                </c:pt>
                <c:pt idx="2">
                  <c:v>95.6</c:v>
                </c:pt>
                <c:pt idx="3">
                  <c:v>106.6</c:v>
                </c:pt>
                <c:pt idx="4">
                  <c:v>88.47</c:v>
                </c:pt>
              </c:numCache>
            </c:numRef>
          </c:val>
          <c:extLst>
            <c:ext xmlns:c16="http://schemas.microsoft.com/office/drawing/2014/chart" uri="{C3380CC4-5D6E-409C-BE32-E72D297353CC}">
              <c16:uniqueId val="{00000000-9983-44E8-9F86-5991A4F7E92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83-44E8-9F86-5991A4F7E92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99-498C-B085-B0573BFC3EB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99-498C-B085-B0573BFC3EB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D1-4838-8085-4447462A2EE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D1-4838-8085-4447462A2EE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7A-4E7D-8F7E-534A18EBEFA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7A-4E7D-8F7E-534A18EBEFA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5F-434D-B052-2419EF0B86B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5F-434D-B052-2419EF0B86B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9F9-4958-B861-6DA17886F14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654.71</c:v>
                </c:pt>
                <c:pt idx="3">
                  <c:v>783.8</c:v>
                </c:pt>
                <c:pt idx="4">
                  <c:v>778.81</c:v>
                </c:pt>
              </c:numCache>
            </c:numRef>
          </c:val>
          <c:smooth val="0"/>
          <c:extLst>
            <c:ext xmlns:c16="http://schemas.microsoft.com/office/drawing/2014/chart" uri="{C3380CC4-5D6E-409C-BE32-E72D297353CC}">
              <c16:uniqueId val="{00000001-89F9-4958-B861-6DA17886F14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81</c:v>
                </c:pt>
                <c:pt idx="1">
                  <c:v>101.42</c:v>
                </c:pt>
                <c:pt idx="2">
                  <c:v>70.209999999999994</c:v>
                </c:pt>
                <c:pt idx="3">
                  <c:v>87.86</c:v>
                </c:pt>
                <c:pt idx="4">
                  <c:v>53.18</c:v>
                </c:pt>
              </c:numCache>
            </c:numRef>
          </c:val>
          <c:extLst>
            <c:ext xmlns:c16="http://schemas.microsoft.com/office/drawing/2014/chart" uri="{C3380CC4-5D6E-409C-BE32-E72D297353CC}">
              <c16:uniqueId val="{00000000-3B05-400D-B8B8-AA0B79BD5FE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65.37</c:v>
                </c:pt>
                <c:pt idx="3">
                  <c:v>68.11</c:v>
                </c:pt>
                <c:pt idx="4">
                  <c:v>67.23</c:v>
                </c:pt>
              </c:numCache>
            </c:numRef>
          </c:val>
          <c:smooth val="0"/>
          <c:extLst>
            <c:ext xmlns:c16="http://schemas.microsoft.com/office/drawing/2014/chart" uri="{C3380CC4-5D6E-409C-BE32-E72D297353CC}">
              <c16:uniqueId val="{00000001-3B05-400D-B8B8-AA0B79BD5FE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195.41</c:v>
                </c:pt>
                <c:pt idx="1">
                  <c:v>150.08000000000001</c:v>
                </c:pt>
                <c:pt idx="2">
                  <c:v>226.02</c:v>
                </c:pt>
                <c:pt idx="3">
                  <c:v>170.2</c:v>
                </c:pt>
                <c:pt idx="4">
                  <c:v>302.52</c:v>
                </c:pt>
              </c:numCache>
            </c:numRef>
          </c:val>
          <c:extLst>
            <c:ext xmlns:c16="http://schemas.microsoft.com/office/drawing/2014/chart" uri="{C3380CC4-5D6E-409C-BE32-E72D297353CC}">
              <c16:uniqueId val="{00000000-1BAC-4AC8-BB54-BC7AED4042D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228.99</c:v>
                </c:pt>
                <c:pt idx="3">
                  <c:v>222.41</c:v>
                </c:pt>
                <c:pt idx="4">
                  <c:v>228.21</c:v>
                </c:pt>
              </c:numCache>
            </c:numRef>
          </c:val>
          <c:smooth val="0"/>
          <c:extLst>
            <c:ext xmlns:c16="http://schemas.microsoft.com/office/drawing/2014/chart" uri="{C3380CC4-5D6E-409C-BE32-E72D297353CC}">
              <c16:uniqueId val="{00000001-1BAC-4AC8-BB54-BC7AED4042D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茨城県　鹿嶋市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F1</v>
      </c>
      <c r="X8" s="65"/>
      <c r="Y8" s="65"/>
      <c r="Z8" s="65"/>
      <c r="AA8" s="65"/>
      <c r="AB8" s="65"/>
      <c r="AC8" s="65"/>
      <c r="AD8" s="66" t="str">
        <f>データ!$M$6</f>
        <v>非設置</v>
      </c>
      <c r="AE8" s="66"/>
      <c r="AF8" s="66"/>
      <c r="AG8" s="66"/>
      <c r="AH8" s="66"/>
      <c r="AI8" s="66"/>
      <c r="AJ8" s="66"/>
      <c r="AK8" s="3"/>
      <c r="AL8" s="46">
        <f>データ!S6</f>
        <v>67031</v>
      </c>
      <c r="AM8" s="46"/>
      <c r="AN8" s="46"/>
      <c r="AO8" s="46"/>
      <c r="AP8" s="46"/>
      <c r="AQ8" s="46"/>
      <c r="AR8" s="46"/>
      <c r="AS8" s="46"/>
      <c r="AT8" s="45">
        <f>データ!T6</f>
        <v>106.04</v>
      </c>
      <c r="AU8" s="45"/>
      <c r="AV8" s="45"/>
      <c r="AW8" s="45"/>
      <c r="AX8" s="45"/>
      <c r="AY8" s="45"/>
      <c r="AZ8" s="45"/>
      <c r="BA8" s="45"/>
      <c r="BB8" s="45">
        <f>データ!U6</f>
        <v>632.13</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2.38</v>
      </c>
      <c r="Q10" s="45"/>
      <c r="R10" s="45"/>
      <c r="S10" s="45"/>
      <c r="T10" s="45"/>
      <c r="U10" s="45"/>
      <c r="V10" s="45"/>
      <c r="W10" s="45">
        <f>データ!Q6</f>
        <v>84.01</v>
      </c>
      <c r="X10" s="45"/>
      <c r="Y10" s="45"/>
      <c r="Z10" s="45"/>
      <c r="AA10" s="45"/>
      <c r="AB10" s="45"/>
      <c r="AC10" s="45"/>
      <c r="AD10" s="46">
        <f>データ!R6</f>
        <v>2750</v>
      </c>
      <c r="AE10" s="46"/>
      <c r="AF10" s="46"/>
      <c r="AG10" s="46"/>
      <c r="AH10" s="46"/>
      <c r="AI10" s="46"/>
      <c r="AJ10" s="46"/>
      <c r="AK10" s="2"/>
      <c r="AL10" s="46">
        <f>データ!V6</f>
        <v>1587</v>
      </c>
      <c r="AM10" s="46"/>
      <c r="AN10" s="46"/>
      <c r="AO10" s="46"/>
      <c r="AP10" s="46"/>
      <c r="AQ10" s="46"/>
      <c r="AR10" s="46"/>
      <c r="AS10" s="46"/>
      <c r="AT10" s="45">
        <f>データ!W6</f>
        <v>2.0299999999999998</v>
      </c>
      <c r="AU10" s="45"/>
      <c r="AV10" s="45"/>
      <c r="AW10" s="45"/>
      <c r="AX10" s="45"/>
      <c r="AY10" s="45"/>
      <c r="AZ10" s="45"/>
      <c r="BA10" s="45"/>
      <c r="BB10" s="45">
        <f>データ!X6</f>
        <v>781.77</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43</v>
      </c>
      <c r="N86" s="12" t="s">
        <v>43</v>
      </c>
      <c r="O86" s="12" t="str">
        <f>データ!EO6</f>
        <v>【0.03】</v>
      </c>
    </row>
  </sheetData>
  <sheetProtection algorithmName="SHA-512" hashValue="WLYRptwLeVs35rBdAhQdOLSCQ/fhjCZn/n8dfp3CZSMJTud3g5de8+VhL86+l6UsNgva1NUePQaiyhC9MfsaxQ==" saltValue="2yQ6K0eY5AT8VLV8QdbFx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82228</v>
      </c>
      <c r="D6" s="19">
        <f t="shared" si="3"/>
        <v>47</v>
      </c>
      <c r="E6" s="19">
        <f t="shared" si="3"/>
        <v>17</v>
      </c>
      <c r="F6" s="19">
        <f t="shared" si="3"/>
        <v>5</v>
      </c>
      <c r="G6" s="19">
        <f t="shared" si="3"/>
        <v>0</v>
      </c>
      <c r="H6" s="19" t="str">
        <f t="shared" si="3"/>
        <v>茨城県　鹿嶋市</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2.38</v>
      </c>
      <c r="Q6" s="20">
        <f t="shared" si="3"/>
        <v>84.01</v>
      </c>
      <c r="R6" s="20">
        <f t="shared" si="3"/>
        <v>2750</v>
      </c>
      <c r="S6" s="20">
        <f t="shared" si="3"/>
        <v>67031</v>
      </c>
      <c r="T6" s="20">
        <f t="shared" si="3"/>
        <v>106.04</v>
      </c>
      <c r="U6" s="20">
        <f t="shared" si="3"/>
        <v>632.13</v>
      </c>
      <c r="V6" s="20">
        <f t="shared" si="3"/>
        <v>1587</v>
      </c>
      <c r="W6" s="20">
        <f t="shared" si="3"/>
        <v>2.0299999999999998</v>
      </c>
      <c r="X6" s="20">
        <f t="shared" si="3"/>
        <v>781.77</v>
      </c>
      <c r="Y6" s="21">
        <f>IF(Y7="",NA(),Y7)</f>
        <v>97.29</v>
      </c>
      <c r="Z6" s="21">
        <f t="shared" ref="Z6:AH6" si="4">IF(Z7="",NA(),Z7)</f>
        <v>98.3</v>
      </c>
      <c r="AA6" s="21">
        <f t="shared" si="4"/>
        <v>95.6</v>
      </c>
      <c r="AB6" s="21">
        <f t="shared" si="4"/>
        <v>106.6</v>
      </c>
      <c r="AC6" s="21">
        <f t="shared" si="4"/>
        <v>88.47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654.71</v>
      </c>
      <c r="BN6" s="21">
        <f t="shared" si="7"/>
        <v>783.8</v>
      </c>
      <c r="BO6" s="21">
        <f t="shared" si="7"/>
        <v>778.81</v>
      </c>
      <c r="BP6" s="20" t="str">
        <f>IF(BP7="","",IF(BP7="-","【-】","【"&amp;SUBSTITUTE(TEXT(BP7,"#,##0.00"),"-","△")&amp;"】"))</f>
        <v>【786.37】</v>
      </c>
      <c r="BQ6" s="21">
        <f>IF(BQ7="",NA(),BQ7)</f>
        <v>81</v>
      </c>
      <c r="BR6" s="21">
        <f t="shared" ref="BR6:BZ6" si="8">IF(BR7="",NA(),BR7)</f>
        <v>101.42</v>
      </c>
      <c r="BS6" s="21">
        <f t="shared" si="8"/>
        <v>70.209999999999994</v>
      </c>
      <c r="BT6" s="21">
        <f t="shared" si="8"/>
        <v>87.86</v>
      </c>
      <c r="BU6" s="21">
        <f t="shared" si="8"/>
        <v>53.18</v>
      </c>
      <c r="BV6" s="21">
        <f t="shared" si="8"/>
        <v>59.8</v>
      </c>
      <c r="BW6" s="21">
        <f t="shared" si="8"/>
        <v>57.77</v>
      </c>
      <c r="BX6" s="21">
        <f t="shared" si="8"/>
        <v>65.37</v>
      </c>
      <c r="BY6" s="21">
        <f t="shared" si="8"/>
        <v>68.11</v>
      </c>
      <c r="BZ6" s="21">
        <f t="shared" si="8"/>
        <v>67.23</v>
      </c>
      <c r="CA6" s="20" t="str">
        <f>IF(CA7="","",IF(CA7="-","【-】","【"&amp;SUBSTITUTE(TEXT(CA7,"#,##0.00"),"-","△")&amp;"】"))</f>
        <v>【60.65】</v>
      </c>
      <c r="CB6" s="21">
        <f>IF(CB7="",NA(),CB7)</f>
        <v>195.41</v>
      </c>
      <c r="CC6" s="21">
        <f t="shared" ref="CC6:CK6" si="9">IF(CC7="",NA(),CC7)</f>
        <v>150.08000000000001</v>
      </c>
      <c r="CD6" s="21">
        <f t="shared" si="9"/>
        <v>226.02</v>
      </c>
      <c r="CE6" s="21">
        <f t="shared" si="9"/>
        <v>170.2</v>
      </c>
      <c r="CF6" s="21">
        <f t="shared" si="9"/>
        <v>302.52</v>
      </c>
      <c r="CG6" s="21">
        <f t="shared" si="9"/>
        <v>263.76</v>
      </c>
      <c r="CH6" s="21">
        <f t="shared" si="9"/>
        <v>274.35000000000002</v>
      </c>
      <c r="CI6" s="21">
        <f t="shared" si="9"/>
        <v>228.99</v>
      </c>
      <c r="CJ6" s="21">
        <f t="shared" si="9"/>
        <v>222.41</v>
      </c>
      <c r="CK6" s="21">
        <f t="shared" si="9"/>
        <v>228.21</v>
      </c>
      <c r="CL6" s="20" t="str">
        <f>IF(CL7="","",IF(CL7="-","【-】","【"&amp;SUBSTITUTE(TEXT(CL7,"#,##0.00"),"-","△")&amp;"】"))</f>
        <v>【256.97】</v>
      </c>
      <c r="CM6" s="21">
        <f>IF(CM7="",NA(),CM7)</f>
        <v>40.81</v>
      </c>
      <c r="CN6" s="21">
        <f t="shared" ref="CN6:CV6" si="10">IF(CN7="",NA(),CN7)</f>
        <v>50.77</v>
      </c>
      <c r="CO6" s="21">
        <f t="shared" si="10"/>
        <v>53.62</v>
      </c>
      <c r="CP6" s="21">
        <f t="shared" si="10"/>
        <v>50.65</v>
      </c>
      <c r="CQ6" s="21">
        <f t="shared" si="10"/>
        <v>51.01</v>
      </c>
      <c r="CR6" s="21">
        <f t="shared" si="10"/>
        <v>51.75</v>
      </c>
      <c r="CS6" s="21">
        <f t="shared" si="10"/>
        <v>50.68</v>
      </c>
      <c r="CT6" s="21">
        <f t="shared" si="10"/>
        <v>54.06</v>
      </c>
      <c r="CU6" s="21">
        <f t="shared" si="10"/>
        <v>55.26</v>
      </c>
      <c r="CV6" s="21">
        <f t="shared" si="10"/>
        <v>54.54</v>
      </c>
      <c r="CW6" s="20" t="str">
        <f>IF(CW7="","",IF(CW7="-","【-】","【"&amp;SUBSTITUTE(TEXT(CW7,"#,##0.00"),"-","△")&amp;"】"))</f>
        <v>【61.14】</v>
      </c>
      <c r="CX6" s="21">
        <f>IF(CX7="",NA(),CX7)</f>
        <v>89.16</v>
      </c>
      <c r="CY6" s="21">
        <f t="shared" ref="CY6:DG6" si="11">IF(CY7="",NA(),CY7)</f>
        <v>100</v>
      </c>
      <c r="CZ6" s="21">
        <f t="shared" si="11"/>
        <v>85.45</v>
      </c>
      <c r="DA6" s="21">
        <f t="shared" si="11"/>
        <v>90</v>
      </c>
      <c r="DB6" s="21">
        <f t="shared" si="11"/>
        <v>91.75</v>
      </c>
      <c r="DC6" s="21">
        <f t="shared" si="11"/>
        <v>84.84</v>
      </c>
      <c r="DD6" s="21">
        <f t="shared" si="11"/>
        <v>84.86</v>
      </c>
      <c r="DE6" s="21">
        <f t="shared" si="11"/>
        <v>90.11</v>
      </c>
      <c r="DF6" s="21">
        <f t="shared" si="11"/>
        <v>90.52</v>
      </c>
      <c r="DG6" s="21">
        <f t="shared" si="11"/>
        <v>90.3</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0.02</v>
      </c>
      <c r="EN6" s="21">
        <f t="shared" si="14"/>
        <v>0.01</v>
      </c>
      <c r="EO6" s="20" t="str">
        <f>IF(EO7="","",IF(EO7="-","【-】","【"&amp;SUBSTITUTE(TEXT(EO7,"#,##0.00"),"-","△")&amp;"】"))</f>
        <v>【0.03】</v>
      </c>
    </row>
    <row r="7" spans="1:145" s="22" customFormat="1" x14ac:dyDescent="0.15">
      <c r="A7" s="14"/>
      <c r="B7" s="23">
        <v>2021</v>
      </c>
      <c r="C7" s="23">
        <v>82228</v>
      </c>
      <c r="D7" s="23">
        <v>47</v>
      </c>
      <c r="E7" s="23">
        <v>17</v>
      </c>
      <c r="F7" s="23">
        <v>5</v>
      </c>
      <c r="G7" s="23">
        <v>0</v>
      </c>
      <c r="H7" s="23" t="s">
        <v>97</v>
      </c>
      <c r="I7" s="23" t="s">
        <v>98</v>
      </c>
      <c r="J7" s="23" t="s">
        <v>99</v>
      </c>
      <c r="K7" s="23" t="s">
        <v>100</v>
      </c>
      <c r="L7" s="23" t="s">
        <v>101</v>
      </c>
      <c r="M7" s="23" t="s">
        <v>102</v>
      </c>
      <c r="N7" s="24" t="s">
        <v>103</v>
      </c>
      <c r="O7" s="24" t="s">
        <v>104</v>
      </c>
      <c r="P7" s="24">
        <v>2.38</v>
      </c>
      <c r="Q7" s="24">
        <v>84.01</v>
      </c>
      <c r="R7" s="24">
        <v>2750</v>
      </c>
      <c r="S7" s="24">
        <v>67031</v>
      </c>
      <c r="T7" s="24">
        <v>106.04</v>
      </c>
      <c r="U7" s="24">
        <v>632.13</v>
      </c>
      <c r="V7" s="24">
        <v>1587</v>
      </c>
      <c r="W7" s="24">
        <v>2.0299999999999998</v>
      </c>
      <c r="X7" s="24">
        <v>781.77</v>
      </c>
      <c r="Y7" s="24">
        <v>97.29</v>
      </c>
      <c r="Z7" s="24">
        <v>98.3</v>
      </c>
      <c r="AA7" s="24">
        <v>95.6</v>
      </c>
      <c r="AB7" s="24">
        <v>106.6</v>
      </c>
      <c r="AC7" s="24">
        <v>88.47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654.71</v>
      </c>
      <c r="BN7" s="24">
        <v>783.8</v>
      </c>
      <c r="BO7" s="24">
        <v>778.81</v>
      </c>
      <c r="BP7" s="24">
        <v>786.37</v>
      </c>
      <c r="BQ7" s="24">
        <v>81</v>
      </c>
      <c r="BR7" s="24">
        <v>101.42</v>
      </c>
      <c r="BS7" s="24">
        <v>70.209999999999994</v>
      </c>
      <c r="BT7" s="24">
        <v>87.86</v>
      </c>
      <c r="BU7" s="24">
        <v>53.18</v>
      </c>
      <c r="BV7" s="24">
        <v>59.8</v>
      </c>
      <c r="BW7" s="24">
        <v>57.77</v>
      </c>
      <c r="BX7" s="24">
        <v>65.37</v>
      </c>
      <c r="BY7" s="24">
        <v>68.11</v>
      </c>
      <c r="BZ7" s="24">
        <v>67.23</v>
      </c>
      <c r="CA7" s="24">
        <v>60.65</v>
      </c>
      <c r="CB7" s="24">
        <v>195.41</v>
      </c>
      <c r="CC7" s="24">
        <v>150.08000000000001</v>
      </c>
      <c r="CD7" s="24">
        <v>226.02</v>
      </c>
      <c r="CE7" s="24">
        <v>170.2</v>
      </c>
      <c r="CF7" s="24">
        <v>302.52</v>
      </c>
      <c r="CG7" s="24">
        <v>263.76</v>
      </c>
      <c r="CH7" s="24">
        <v>274.35000000000002</v>
      </c>
      <c r="CI7" s="24">
        <v>228.99</v>
      </c>
      <c r="CJ7" s="24">
        <v>222.41</v>
      </c>
      <c r="CK7" s="24">
        <v>228.21</v>
      </c>
      <c r="CL7" s="24">
        <v>256.97000000000003</v>
      </c>
      <c r="CM7" s="24">
        <v>40.81</v>
      </c>
      <c r="CN7" s="24">
        <v>50.77</v>
      </c>
      <c r="CO7" s="24">
        <v>53.62</v>
      </c>
      <c r="CP7" s="24">
        <v>50.65</v>
      </c>
      <c r="CQ7" s="24">
        <v>51.01</v>
      </c>
      <c r="CR7" s="24">
        <v>51.75</v>
      </c>
      <c r="CS7" s="24">
        <v>50.68</v>
      </c>
      <c r="CT7" s="24">
        <v>54.06</v>
      </c>
      <c r="CU7" s="24">
        <v>55.26</v>
      </c>
      <c r="CV7" s="24">
        <v>54.54</v>
      </c>
      <c r="CW7" s="24">
        <v>61.14</v>
      </c>
      <c r="CX7" s="24">
        <v>89.16</v>
      </c>
      <c r="CY7" s="24">
        <v>100</v>
      </c>
      <c r="CZ7" s="24">
        <v>85.45</v>
      </c>
      <c r="DA7" s="24">
        <v>90</v>
      </c>
      <c r="DB7" s="24">
        <v>91.75</v>
      </c>
      <c r="DC7" s="24">
        <v>84.84</v>
      </c>
      <c r="DD7" s="24">
        <v>84.86</v>
      </c>
      <c r="DE7" s="24">
        <v>90.11</v>
      </c>
      <c r="DF7" s="24">
        <v>90.52</v>
      </c>
      <c r="DG7" s="24">
        <v>90.3</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0.02</v>
      </c>
      <c r="EN7" s="24">
        <v>0.01</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2023-01-25T07:19:42Z</cp:lastPrinted>
  <dcterms:created xsi:type="dcterms:W3CDTF">2022-12-01T01:55:43Z</dcterms:created>
  <dcterms:modified xsi:type="dcterms:W3CDTF">2023-02-13T09:23:55Z</dcterms:modified>
  <cp:category/>
</cp:coreProperties>
</file>