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2_工業用水道7\19_潮来市\"/>
    </mc:Choice>
  </mc:AlternateContent>
  <workbookProtection workbookAlgorithmName="SHA-512" workbookHashValue="voXvVOTJ9j6MSD9ScoXvhcsqaI4I3yCMjtedp88gFg1n04uHRRKuBwADVdoUM4GNZQgQ7qIN/AyAt78GHcAOhA==" workbookSaltValue="ErLwsha5dWHt9gej9zq02w==" workbookSpinCount="100000" lockStructure="1"/>
  <bookViews>
    <workbookView xWindow="-120" yWindow="-120" windowWidth="20730" windowHeight="1116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10" i="5" l="1"/>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EH90" i="4" s="1"/>
  <c r="CF6" i="5"/>
  <c r="CB12" i="5" s="1"/>
  <c r="CE6" i="5"/>
  <c r="GZ56" i="4"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FI90" i="4"/>
  <c r="BE90" i="4"/>
  <c r="AD90" i="4"/>
  <c r="RA81" i="4"/>
  <c r="PZ81" i="4"/>
  <c r="OY81" i="4"/>
  <c r="NX81" i="4"/>
  <c r="MW81" i="4"/>
  <c r="KO81" i="4"/>
  <c r="JN81" i="4"/>
  <c r="GK81" i="4"/>
  <c r="EC81" i="4"/>
  <c r="DB81" i="4"/>
  <c r="CA81" i="4"/>
  <c r="AZ81" i="4"/>
  <c r="Y81" i="4"/>
  <c r="OY80" i="4"/>
  <c r="NX80" i="4"/>
  <c r="KO80" i="4"/>
  <c r="JN80" i="4"/>
  <c r="IM80" i="4"/>
  <c r="HL80" i="4"/>
  <c r="GK80" i="4"/>
  <c r="EC80" i="4"/>
  <c r="DB80" i="4"/>
  <c r="Y80" i="4"/>
  <c r="RA79" i="4"/>
  <c r="MW79" i="4"/>
  <c r="KO79" i="4"/>
  <c r="JN79" i="4"/>
  <c r="IM79" i="4"/>
  <c r="HL79" i="4"/>
  <c r="GK79" i="4"/>
  <c r="EC79" i="4"/>
  <c r="DB79" i="4"/>
  <c r="CA79" i="4"/>
  <c r="Y79" i="4"/>
  <c r="RH56" i="4"/>
  <c r="QN56" i="4"/>
  <c r="PT56" i="4"/>
  <c r="MN56" i="4"/>
  <c r="LT56" i="4"/>
  <c r="KF56" i="4"/>
  <c r="JL56" i="4"/>
  <c r="HT56" i="4"/>
  <c r="ER56" i="4"/>
  <c r="CZ56" i="4"/>
  <c r="CF56" i="4"/>
  <c r="BL56" i="4"/>
  <c r="AR56" i="4"/>
  <c r="X56" i="4"/>
  <c r="QN55" i="4"/>
  <c r="OZ55" i="4"/>
  <c r="OF55" i="4"/>
  <c r="KZ55" i="4"/>
  <c r="JL55" i="4"/>
  <c r="FL55" i="4"/>
  <c r="CZ55" i="4"/>
  <c r="X55" i="4"/>
  <c r="RH54" i="4"/>
  <c r="OF54" i="4"/>
  <c r="MN54" i="4"/>
  <c r="LT54" i="4"/>
  <c r="KZ54" i="4"/>
  <c r="KF54" i="4"/>
  <c r="JL54" i="4"/>
  <c r="HT54" i="4"/>
  <c r="GZ54" i="4"/>
  <c r="GF54" i="4"/>
  <c r="ER54" i="4"/>
  <c r="CZ54" i="4"/>
  <c r="CF54" i="4"/>
  <c r="X54" i="4"/>
  <c r="RH33" i="4"/>
  <c r="PT33" i="4"/>
  <c r="OF33" i="4"/>
  <c r="MN33" i="4"/>
  <c r="KF33" i="4"/>
  <c r="JL33" i="4"/>
  <c r="HT33" i="4"/>
  <c r="ER33" i="4"/>
  <c r="CF33" i="4"/>
  <c r="BL33" i="4"/>
  <c r="AR33" i="4"/>
  <c r="QN32" i="4"/>
  <c r="OZ32" i="4"/>
  <c r="KZ32" i="4"/>
  <c r="FL32" i="4"/>
  <c r="CZ32" i="4"/>
  <c r="X32" i="4"/>
  <c r="RH31" i="4"/>
  <c r="QN31" i="4"/>
  <c r="PT31" i="4"/>
  <c r="OZ31" i="4"/>
  <c r="OF31" i="4"/>
  <c r="MN31" i="4"/>
  <c r="LT31" i="4"/>
  <c r="KZ31" i="4"/>
  <c r="JL31" i="4"/>
  <c r="HT31" i="4"/>
  <c r="GZ31" i="4"/>
  <c r="ER31" i="4"/>
  <c r="CZ31" i="4"/>
  <c r="X31" i="4"/>
  <c r="LZ10" i="4"/>
  <c r="IT10" i="4"/>
  <c r="FN10" i="4"/>
  <c r="CH10" i="4"/>
  <c r="B10" i="4"/>
  <c r="PF8" i="4"/>
  <c r="LZ8" i="4"/>
  <c r="IT8" i="4"/>
  <c r="FN8" i="4"/>
  <c r="CH8" i="4"/>
  <c r="B8" i="4"/>
  <c r="B5" i="4"/>
  <c r="BY10" i="5" l="1"/>
  <c r="AR31" i="4"/>
  <c r="AR32" i="4"/>
  <c r="GF32" i="4"/>
  <c r="LT32" i="4"/>
  <c r="FL33" i="4"/>
  <c r="OZ54" i="4"/>
  <c r="NX79" i="4"/>
  <c r="AG10" i="5"/>
  <c r="DG10" i="5"/>
  <c r="BL31" i="4"/>
  <c r="FL31" i="4"/>
  <c r="BL32" i="4"/>
  <c r="GZ32" i="4"/>
  <c r="MN32" i="4"/>
  <c r="RH32" i="4"/>
  <c r="GF33" i="4"/>
  <c r="KZ33" i="4"/>
  <c r="AR54" i="4"/>
  <c r="PT54" i="4"/>
  <c r="AR55" i="4"/>
  <c r="GF55" i="4"/>
  <c r="LT55" i="4"/>
  <c r="FL56" i="4"/>
  <c r="OF56" i="4"/>
  <c r="OY79" i="4"/>
  <c r="AZ80" i="4"/>
  <c r="PZ80" i="4"/>
  <c r="HL81" i="4"/>
  <c r="DQ10" i="5"/>
  <c r="CF31" i="4"/>
  <c r="GF31" i="4"/>
  <c r="KF31" i="4"/>
  <c r="JL32" i="4"/>
  <c r="OF32" i="4"/>
  <c r="X33" i="4"/>
  <c r="CZ33" i="4"/>
  <c r="LT33" i="4"/>
  <c r="QN33" i="4"/>
  <c r="BL54" i="4"/>
  <c r="FL54" i="4"/>
  <c r="QN54" i="4"/>
  <c r="BL55" i="4"/>
  <c r="GZ55" i="4"/>
  <c r="MN55" i="4"/>
  <c r="RH55" i="4"/>
  <c r="GF56" i="4"/>
  <c r="KZ56" i="4"/>
  <c r="AZ79" i="4"/>
  <c r="PZ79" i="4"/>
  <c r="CA80" i="4"/>
  <c r="MW80" i="4"/>
  <c r="RA80" i="4"/>
  <c r="IM81" i="4"/>
  <c r="BO10" i="5"/>
  <c r="ER32" i="4"/>
  <c r="HT32" i="4"/>
  <c r="PT32" i="4"/>
  <c r="ER55" i="4"/>
  <c r="HT55" i="4"/>
  <c r="PT55" i="4"/>
  <c r="V10" i="5"/>
  <c r="AF10" i="5"/>
  <c r="AJ10" i="5"/>
  <c r="AT10" i="5"/>
  <c r="BD10" i="5"/>
  <c r="BN10" i="5"/>
  <c r="BX10" i="5"/>
  <c r="CB10" i="5"/>
  <c r="CL10" i="5"/>
  <c r="CV10" i="5"/>
  <c r="DF10" i="5"/>
  <c r="DP10" i="5"/>
  <c r="DT10" i="5"/>
  <c r="ED10" i="5"/>
  <c r="AQ10" i="5"/>
  <c r="BE10" i="5"/>
  <c r="CI10" i="5"/>
  <c r="CM10" i="5"/>
  <c r="CW10" i="5"/>
  <c r="EA10" i="5"/>
  <c r="EE10" i="5"/>
  <c r="X11" i="5"/>
  <c r="AR11" i="5"/>
  <c r="BP11" i="5"/>
  <c r="CJ11" i="5"/>
  <c r="AI12" i="5"/>
  <c r="BC12" i="5"/>
  <c r="CA12" i="5"/>
  <c r="CU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<sst xmlns="http://schemas.openxmlformats.org/spreadsheetml/2006/main" count="262" uniqueCount="110">
  <si>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</si>
  <si>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</si>
  <si>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</si>
  <si>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</si>
  <si>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</si>
  <si>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</si>
  <si>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</si>
  <si>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</si>
  <si>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</si>
  <si>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</si>
  <si>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</si>
  <si>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</si>
  <si>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</si>
  <si>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</si>
  <si>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</si>
  <si>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</si>
  <si>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</si>
  <si>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</si>
  <si>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</si>
  <si>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</si>
  <si>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</si>
  <si>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</si>
  <si>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</si>
  <si>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</si>
  <si>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</si>
  <si>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</si>
  <si>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</si>
  <si>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</si>
  <si>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</si>
  <si>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</si>
  <si>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</si>
  <si>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</si>
  <si>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</si>
  <si>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</si>
  <si>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</si>
  <si>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</si>
  <si>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</si>
  <si>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</si>
  <si>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</si>
  <si>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</si>
  <si>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</si>
  <si>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</si>
  <si>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</si>
  <si>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</si>
  <si>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</si>
  <si>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</si>
  <si>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</si>
  <si>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</si>
  <si>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</si>
  <si>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</si>
  <si>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</si>
  <si>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</si>
  <si>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</si>
  <si>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</si>
  <si>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</si>
  <si>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</si>
  <si>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</si>
  <si>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</si>
  <si>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</si>
  <si>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</si>
  <si>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</si>
  <si>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</si>
  <si>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</si>
  <si>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</si>
  <si>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</si>
  <si>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</si>
  <si>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</si>
  <si>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</si>
  <si>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</si>
  <si>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</si>
  <si>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</si>
  <si>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</si>
  <si>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</si>
  <si>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</si>
  <si>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</si>
  <si>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</si>
  <si>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</si>
  <si>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</si>
  <si>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</si>
  <si>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</si>
  <si>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</si>
  <si>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</si>
  <si>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</si>
  <si>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</si>
  <si>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</si>
  <si>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</si>
  <si>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</si>
  <si>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</si>
  <si>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</si>
  <si>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</si>
  <si>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</si>
  <si>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082236</t>
  </si>
  <si>
    <t>46</t>
  </si>
  <si>
    <t>02</t>
  </si>
  <si>
    <t>0</t>
  </si>
  <si>
    <t>000</t>
  </si>
  <si>
    <t>茨城県　潮来市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</si>
  <si>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</si>
  <si>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</si>
  <si>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</si>
  <si>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</si>
  <si>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</si>
  <si>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</si>
  <si>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</si>
  <si>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</si>
  <si>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</si>
  <si>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</si>
  <si>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については、類似団体を上回っているが、管路経年化率については、本市工業用水道が、H4に供用開始であるため法定耐用年数を超えた管路が発生していないことが原因である。そのため管路更新率も0％となっている。今後発生する施設及び管路の老朽化に向け、アセットマネジメントの手法を用いた施設の長寿命化や更新需要の平準化を考慮した更新計画を策定し適正な維持管理を行っていく。　</t>
    <rPh sb="2" eb="4">
      <t>ケイジョウ</t>
    </rPh>
    <rPh sb="4" eb="6">
      <t>シュウシ</t>
    </rPh>
    <rPh sb="6" eb="8">
      <t>ヒリツ</t>
    </rPh>
    <rPh sb="18" eb="21">
      <t>トッパツテキ</t>
    </rPh>
    <rPh sb="22" eb="25">
      <t>シュウゼンヒ</t>
    </rPh>
    <rPh sb="26" eb="28">
      <t>ハッセイ</t>
    </rPh>
    <rPh sb="34" eb="36">
      <t>イカ</t>
    </rPh>
    <rPh sb="37" eb="38">
      <t>アタイ</t>
    </rPh>
    <rPh sb="43" eb="45">
      <t>コンゴ</t>
    </rPh>
    <rPh sb="54" eb="56">
      <t>イジョウ</t>
    </rPh>
    <rPh sb="57" eb="59">
      <t>カクホ</t>
    </rPh>
    <rPh sb="62" eb="64">
      <t>ミコ</t>
    </rPh>
    <rPh sb="71" eb="73">
      <t>ルイセキ</t>
    </rPh>
    <rPh sb="73" eb="76">
      <t>ケッソンキン</t>
    </rPh>
    <rPh sb="76" eb="78">
      <t>ヒリツ</t>
    </rPh>
    <rPh sb="87" eb="89">
      <t>ゲンイン</t>
    </rPh>
    <rPh sb="92" eb="95">
      <t>ケッソンキン</t>
    </rPh>
    <rPh sb="99" eb="101">
      <t>アンテイ</t>
    </rPh>
    <rPh sb="101" eb="103">
      <t>ケイエイ</t>
    </rPh>
    <rPh sb="133" eb="135">
      <t>ジギョウ</t>
    </rPh>
    <rPh sb="135" eb="137">
      <t>キボ</t>
    </rPh>
    <rPh sb="138" eb="139">
      <t>チイ</t>
    </rPh>
    <rPh sb="141" eb="143">
      <t>ザイセイ</t>
    </rPh>
    <rPh sb="143" eb="145">
      <t>キバン</t>
    </rPh>
    <rPh sb="146" eb="148">
      <t>ゼイジャク</t>
    </rPh>
    <rPh sb="152" eb="154">
      <t>ナイブ</t>
    </rPh>
    <rPh sb="154" eb="156">
      <t>リュウホ</t>
    </rPh>
    <rPh sb="156" eb="158">
      <t>シキン</t>
    </rPh>
    <rPh sb="159" eb="161">
      <t>カクホ</t>
    </rPh>
    <rPh sb="163" eb="165">
      <t>ケイエイノゾリョウキンタイケイセキニンスイリョウセイサイヨウキョウキュウサキコウジョウミズジュヨウフキュウスイゲンカサリョウキンシュウニュウセキニンスイリョウセイサイヨウキュウスイゲンカゲンショウリエキゾウカミコカンガシセツリヨウリツゾウカケイヤクリツルイジダンタイウワマワシセツノウリョクミアケイヤク</t>
    </rPh>
    <phoneticPr fontId="5"/>
  </si>
  <si>
    <t xml:space="preserve">　現状の経営状況は、「1.経営の健全化・効率性」から見ても、健全な経営が保たれていると考えられる。また、「2.老朽化の状況」についても、耐用年数を経過した管路はなく、概ね健全な状態が保たれている 。
　将来に向かって、工業用水道事業を健全な形で持続させるために、今後発生する施設及び管路の老朽化に向け、アセットマネジメントの手法を用いた施設の長寿命化や更新需要の平準化を考慮し、不要な配水管の廃止や配水管口径の適正化（減径）を織り込んだ更新計画を策定し適正な維持管理を行っていく。　
</t>
  </si>
  <si>
    <t>①経常収支比率については、類似団体を上回っている。H30のみ突発的な修繕費の影響により100％を下回っているが、今後については100％以上を確保できる見込みである。
②累積欠損金比率については、欠損金がなく、安定経営されている。
③流動比率については、類似団体を上回っている。事業規模が小さく財政基盤が脆弱なため、内部留保資金を確保した経営をしていることがが要因である。　
④企業債残高対給水収益比率は、類似団体を大幅に下回っている。これは、企業債発行抑制が大きな要因である。
⑤料金回収率は、H30を除いては100以上であり、類似団体を上回っている。料金体系は責任水量制を採用しており、給水に係る費用に対し、適正な料金設定がなされていると考えられる。
⑥給水原価については、類似団体とほぼ同水準となっている。H29に供給先工場の水需要が増えたことや人件費や修繕費などの経常費用が減少したことが給水原価が下がっている要因であると考えられる。
⑦施設利用率については、H29から供給先工場の水需要が増え施設利用率は増加したが、夏場等ピーク対応に備えるため施設能力の57％台の数値となっている。
⑧契約率について、類似団体を大幅に上回っている。施設能力に見合った契約がなされていると考えられる。</t>
    <rPh sb="1" eb="3">
      <t>ケイジョウ</t>
    </rPh>
    <rPh sb="3" eb="5">
      <t>シュウシ</t>
    </rPh>
    <rPh sb="5" eb="7">
      <t>ヒリツ</t>
    </rPh>
    <rPh sb="18" eb="19">
      <t>ウエ</t>
    </rPh>
    <rPh sb="30" eb="33">
      <t>トッパツテキ</t>
    </rPh>
    <rPh sb="34" eb="37">
      <t>シュウゼンヒ</t>
    </rPh>
    <rPh sb="38" eb="40">
      <t>エイキョウ</t>
    </rPh>
    <rPh sb="48" eb="50">
      <t>シタマワ</t>
    </rPh>
    <rPh sb="56" eb="58">
      <t>コンゴ</t>
    </rPh>
    <rPh sb="67" eb="69">
      <t>イジョウ</t>
    </rPh>
    <rPh sb="70" eb="72">
      <t>カクホ</t>
    </rPh>
    <rPh sb="75" eb="77">
      <t>ミコ</t>
    </rPh>
    <rPh sb="84" eb="86">
      <t>ルイセキ</t>
    </rPh>
    <rPh sb="86" eb="89">
      <t>ケッソンキン</t>
    </rPh>
    <rPh sb="89" eb="91">
      <t>ヒリツ</t>
    </rPh>
    <rPh sb="97" eb="100">
      <t>ケッソンキン</t>
    </rPh>
    <rPh sb="104" eb="106">
      <t>アンテイ</t>
    </rPh>
    <rPh sb="106" eb="108">
      <t>ケイエイ</t>
    </rPh>
    <rPh sb="131" eb="132">
      <t>ウエ</t>
    </rPh>
    <rPh sb="138" eb="140">
      <t>ジギョウ</t>
    </rPh>
    <rPh sb="140" eb="142">
      <t>キボ</t>
    </rPh>
    <rPh sb="143" eb="144">
      <t>チイ</t>
    </rPh>
    <rPh sb="146" eb="148">
      <t>ザイセイ</t>
    </rPh>
    <rPh sb="148" eb="150">
      <t>キバン</t>
    </rPh>
    <rPh sb="151" eb="153">
      <t>ゼイジャク</t>
    </rPh>
    <rPh sb="157" eb="159">
      <t>ナイブ</t>
    </rPh>
    <rPh sb="159" eb="161">
      <t>リュウホ</t>
    </rPh>
    <rPh sb="161" eb="163">
      <t>シキン</t>
    </rPh>
    <rPh sb="164" eb="166">
      <t>カクホ</t>
    </rPh>
    <rPh sb="168" eb="170">
      <t>ケイエイ</t>
    </rPh>
    <rPh sb="251" eb="252">
      <t>ノゾ</t>
    </rPh>
    <rPh sb="276" eb="278">
      <t>リョウキン</t>
    </rPh>
    <rPh sb="278" eb="280">
      <t>タイケイ</t>
    </rPh>
    <rPh sb="281" eb="283">
      <t>セキニン</t>
    </rPh>
    <rPh sb="283" eb="285">
      <t>スイリョウ</t>
    </rPh>
    <rPh sb="285" eb="286">
      <t>セイ</t>
    </rPh>
    <rPh sb="287" eb="289">
      <t>サイヨウ</t>
    </rPh>
    <rPh sb="345" eb="348">
      <t>ドウスイジュン</t>
    </rPh>
    <rPh sb="359" eb="361">
      <t>キョウキュウ</t>
    </rPh>
    <rPh sb="361" eb="362">
      <t>サキ</t>
    </rPh>
    <rPh sb="362" eb="364">
      <t>コウジョウ</t>
    </rPh>
    <rPh sb="365" eb="366">
      <t>ミズ</t>
    </rPh>
    <rPh sb="366" eb="368">
      <t>ジュヨウ</t>
    </rPh>
    <rPh sb="369" eb="370">
      <t>フ</t>
    </rPh>
    <rPh sb="375" eb="378">
      <t>ジンケンヒ</t>
    </rPh>
    <rPh sb="379" eb="381">
      <t>シュウゼン</t>
    </rPh>
    <rPh sb="381" eb="382">
      <t>ヒ</t>
    </rPh>
    <rPh sb="385" eb="387">
      <t>ケイジョウ</t>
    </rPh>
    <rPh sb="387" eb="389">
      <t>ヒヨウ</t>
    </rPh>
    <rPh sb="390" eb="392">
      <t>ゲンショウ</t>
    </rPh>
    <rPh sb="397" eb="399">
      <t>キュウスイ</t>
    </rPh>
    <rPh sb="399" eb="401">
      <t>ゲンカ</t>
    </rPh>
    <rPh sb="402" eb="403">
      <t>サ</t>
    </rPh>
    <rPh sb="408" eb="410">
      <t>ヨウイン</t>
    </rPh>
    <rPh sb="414" eb="415">
      <t>カンガ</t>
    </rPh>
    <rPh sb="450" eb="452">
      <t>シセツ</t>
    </rPh>
    <rPh sb="452" eb="454">
      <t>リヨウ</t>
    </rPh>
    <rPh sb="454" eb="455">
      <t>リツ</t>
    </rPh>
    <rPh sb="456" eb="458">
      <t>ゾウカ</t>
    </rPh>
    <rPh sb="497" eb="500">
      <t>ケイヤクリツ</t>
    </rPh>
    <rPh sb="505" eb="507">
      <t>ルイジ</t>
    </rPh>
    <rPh sb="507" eb="509">
      <t>ダンタイ</t>
    </rPh>
    <rPh sb="510" eb="512">
      <t>オオハバ</t>
    </rPh>
    <rPh sb="513" eb="515">
      <t>ウワマワ</t>
    </rPh>
    <rPh sb="520" eb="522">
      <t>シセツ</t>
    </rPh>
    <rPh sb="522" eb="524">
      <t>ノウリョク</t>
    </rPh>
    <rPh sb="525" eb="527">
      <t>ミア</t>
    </rPh>
    <rPh sb="529" eb="531">
      <t>ケイヤク</t>
    </rPh>
    <rPh sb="539" eb="54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</si>
</sst>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65.25</c:v>
                </c:pt>
                <c:pt idx="1">
                  <c:v>57.54</c:v>
                </c:pt>
                <c:pt idx="2">
                  <c:v>59.46</c:v>
                </c:pt>
                <c:pt idx="3">
                  <c:v>61.38</c:v>
                </c:pt>
                <c:pt idx="4">
                  <c:v>63.29</c:v>
                </c:pt>
              </c:numCache>
            </c:numRef>
          </c:val>
          <c:extLst>
            <c:ext xmlns:c16="http://schemas.microsoft.com/office/drawing/2014/chart" uri="{C3380CC4-5D6E-409C-BE32-E72D297353CC}">
              <c16:uniqueId val="{00000000-5B22-444D-9FB9-8F1E64273A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5B22-444D-9FB9-8F1E64273A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D7-4DD3-AF31-1B5B849821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16D7-4DD3-AF31-1B5B849821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106.5</c:v>
                </c:pt>
                <c:pt idx="1">
                  <c:v>108.79</c:v>
                </c:pt>
                <c:pt idx="2">
                  <c:v>98.55</c:v>
                </c:pt>
                <c:pt idx="3">
                  <c:v>125.85</c:v>
                </c:pt>
                <c:pt idx="4">
                  <c:v>124.55</c:v>
                </c:pt>
              </c:numCache>
            </c:numRef>
          </c:val>
          <c:extLst>
            <c:ext xmlns:c16="http://schemas.microsoft.com/office/drawing/2014/chart" uri="{C3380CC4-5D6E-409C-BE32-E72D297353CC}">
              <c16:uniqueId val="{00000000-7422-4A75-8930-19D590A6CB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7422-4A75-8930-19D590A6CB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79-413C-BE28-9F6229FF07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E279-413C-BE28-9F6229FF07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7B-4DC6-8B8F-2217F8C527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417B-4DC6-8B8F-2217F8C527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11859.53</c:v>
                </c:pt>
                <c:pt idx="1">
                  <c:v>14834.95</c:v>
                </c:pt>
                <c:pt idx="2">
                  <c:v>2934.85</c:v>
                </c:pt>
                <c:pt idx="3">
                  <c:v>4629.49</c:v>
                </c:pt>
                <c:pt idx="4">
                  <c:v>5331.54</c:v>
                </c:pt>
              </c:numCache>
            </c:numRef>
          </c:val>
          <c:extLst>
            <c:ext xmlns:c16="http://schemas.microsoft.com/office/drawing/2014/chart" uri="{C3380CC4-5D6E-409C-BE32-E72D297353CC}">
              <c16:uniqueId val="{00000000-09C7-4780-B8E3-B2D9F292D2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09C7-4780-B8E3-B2D9F292D2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249.66</c:v>
                </c:pt>
                <c:pt idx="2">
                  <c:v>263.12</c:v>
                </c:pt>
                <c:pt idx="3">
                  <c:v>254.05</c:v>
                </c:pt>
                <c:pt idx="4">
                  <c:v>246.91</c:v>
                </c:pt>
              </c:numCache>
            </c:numRef>
          </c:val>
          <c:extLst>
            <c:ext xmlns:c16="http://schemas.microsoft.com/office/drawing/2014/chart" uri="{C3380CC4-5D6E-409C-BE32-E72D297353CC}">
              <c16:uniqueId val="{00000000-ECF2-417A-83FF-D0BF2B4BBC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ECF2-417A-83FF-D0BF2B4BBC1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107.9</c:v>
                </c:pt>
                <c:pt idx="1">
                  <c:v>110.87</c:v>
                </c:pt>
                <c:pt idx="2">
                  <c:v>98.22</c:v>
                </c:pt>
                <c:pt idx="3">
                  <c:v>133.69999999999999</c:v>
                </c:pt>
                <c:pt idx="4">
                  <c:v>129.46</c:v>
                </c:pt>
              </c:numCache>
            </c:numRef>
          </c:val>
          <c:extLst>
            <c:ext xmlns:c16="http://schemas.microsoft.com/office/drawing/2014/chart" uri="{C3380CC4-5D6E-409C-BE32-E72D297353CC}">
              <c16:uniqueId val="{00000000-5D99-492C-B110-86ADF0F499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5D99-492C-B110-86ADF0F499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113.98</c:v>
                </c:pt>
                <c:pt idx="1">
                  <c:v>71.17</c:v>
                </c:pt>
                <c:pt idx="2">
                  <c:v>64.56</c:v>
                </c:pt>
                <c:pt idx="3">
                  <c:v>49.83</c:v>
                </c:pt>
                <c:pt idx="4">
                  <c:v>55.65</c:v>
                </c:pt>
              </c:numCache>
            </c:numRef>
          </c:val>
          <c:extLst>
            <c:ext xmlns:c16="http://schemas.microsoft.com/office/drawing/2014/chart" uri="{C3380CC4-5D6E-409C-BE32-E72D297353CC}">
              <c16:uniqueId val="{00000000-15A3-404C-A5FD-F9794C52BA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15A3-404C-A5FD-F9794C52BA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34.51</c:v>
                </c:pt>
                <c:pt idx="1">
                  <c:v>55.73</c:v>
                </c:pt>
                <c:pt idx="2">
                  <c:v>65.61</c:v>
                </c:pt>
                <c:pt idx="3">
                  <c:v>62.44</c:v>
                </c:pt>
                <c:pt idx="4">
                  <c:v>57.44</c:v>
                </c:pt>
              </c:numCache>
            </c:numRef>
          </c:val>
          <c:extLst>
            <c:ext xmlns:c16="http://schemas.microsoft.com/office/drawing/2014/chart" uri="{C3380CC4-5D6E-409C-BE32-E72D297353CC}">
              <c16:uniqueId val="{00000000-97DD-4EFA-B541-73449679E5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97DD-4EFA-B541-73449679E5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92.07</c:v>
                </c:pt>
                <c:pt idx="1">
                  <c:v>92.07</c:v>
                </c:pt>
                <c:pt idx="2">
                  <c:v>92.07</c:v>
                </c:pt>
                <c:pt idx="3">
                  <c:v>92.07</c:v>
                </c:pt>
                <c:pt idx="4">
                  <c:v>92.07</c:v>
                </c:pt>
              </c:numCache>
            </c:numRef>
          </c:val>
          <c:extLst>
            <c:ext xmlns:c16="http://schemas.microsoft.com/office/drawing/2014/chart" uri="{C3380CC4-5D6E-409C-BE32-E72D297353CC}">
              <c16:uniqueId val="{00000000-AEA3-4952-B7CD-6833C3BFB0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AEA3-4952-B7CD-6833C3BFB0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茨城県　潮来市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820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471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84.2</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755</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109</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106.5</v>
      </c>
      <c r="Y32" s="107"/>
      <c r="Z32" s="107"/>
      <c r="AA32" s="107"/>
      <c r="AB32" s="107"/>
      <c r="AC32" s="107"/>
      <c r="AD32" s="107"/>
      <c r="AE32" s="107"/>
      <c r="AF32" s="107"/>
      <c r="AG32" s="107"/>
      <c r="AH32" s="107"/>
      <c r="AI32" s="107"/>
      <c r="AJ32" s="107"/>
      <c r="AK32" s="107"/>
      <c r="AL32" s="107"/>
      <c r="AM32" s="107"/>
      <c r="AN32" s="107"/>
      <c r="AO32" s="107"/>
      <c r="AP32" s="107"/>
      <c r="AQ32" s="108"/>
      <c r="AR32" s="106">
        <f>データ!U6</f>
        <v>108.79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98.55</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125.85</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124.55</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11859.53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14834.95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2934.85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4629.49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5331.54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249.66</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263.12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254.05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246.91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107</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107.9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110.87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98.22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133.69999999999999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129.46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113.98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71.17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64.56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49.83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55.65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34.51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55.73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65.61</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62.44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57.44</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92.07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92.07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92.07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92.07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92.07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108</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65.25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57.54</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59.46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61.38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63.29</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39</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9EoatLb5ua4SBb/gNE07KuuONZg7s4jBc4GxG1Dh/II0CR8i+va6TMDhG7xonobodkPd5RKoaXltIg0Bci4a8w==" saltValue="Ixxh0cfTLloaCzTBGL+Un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4" t="s">
        <v>49</v>
      </c>
      <c r="I3" s="155"/>
      <c r="J3" s="155"/>
      <c r="K3" s="155"/>
      <c r="L3" s="155"/>
      <c r="M3" s="155"/>
      <c r="N3" s="155"/>
      <c r="O3" s="155"/>
      <c r="P3" s="155"/>
      <c r="Q3" s="155"/>
      <c r="R3" s="155"/>
      <c r="S3" s="155"/>
      <c r="T3" s="158" t="s">
        <v>50</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51</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52</v>
      </c>
      <c r="B4" s="47"/>
      <c r="C4" s="47"/>
      <c r="D4" s="47"/>
      <c r="E4" s="47"/>
      <c r="F4" s="47"/>
      <c r="G4" s="47"/>
      <c r="H4" s="156"/>
      <c r="I4" s="157"/>
      <c r="J4" s="157"/>
      <c r="K4" s="157"/>
      <c r="L4" s="157"/>
      <c r="M4" s="157"/>
      <c r="N4" s="157"/>
      <c r="O4" s="157"/>
      <c r="P4" s="157"/>
      <c r="Q4" s="157"/>
      <c r="R4" s="157"/>
      <c r="S4" s="157"/>
      <c r="T4" s="153" t="s">
        <v>53</v>
      </c>
      <c r="U4" s="153"/>
      <c r="V4" s="153"/>
      <c r="W4" s="153"/>
      <c r="X4" s="153"/>
      <c r="Y4" s="153"/>
      <c r="Z4" s="153"/>
      <c r="AA4" s="153"/>
      <c r="AB4" s="153"/>
      <c r="AC4" s="153"/>
      <c r="AD4" s="153"/>
      <c r="AE4" s="153" t="s">
        <v>54</v>
      </c>
      <c r="AF4" s="153"/>
      <c r="AG4" s="153"/>
      <c r="AH4" s="153"/>
      <c r="AI4" s="153"/>
      <c r="AJ4" s="153"/>
      <c r="AK4" s="153"/>
      <c r="AL4" s="153"/>
      <c r="AM4" s="153"/>
      <c r="AN4" s="153"/>
      <c r="AO4" s="153"/>
      <c r="AP4" s="153" t="s">
        <v>55</v>
      </c>
      <c r="AQ4" s="153"/>
      <c r="AR4" s="153"/>
      <c r="AS4" s="153"/>
      <c r="AT4" s="153"/>
      <c r="AU4" s="153"/>
      <c r="AV4" s="153"/>
      <c r="AW4" s="153"/>
      <c r="AX4" s="153"/>
      <c r="AY4" s="153"/>
      <c r="AZ4" s="153"/>
      <c r="BA4" s="153" t="s">
        <v>56</v>
      </c>
      <c r="BB4" s="153"/>
      <c r="BC4" s="153"/>
      <c r="BD4" s="153"/>
      <c r="BE4" s="153"/>
      <c r="BF4" s="153"/>
      <c r="BG4" s="153"/>
      <c r="BH4" s="153"/>
      <c r="BI4" s="153"/>
      <c r="BJ4" s="153"/>
      <c r="BK4" s="153"/>
      <c r="BL4" s="153" t="s">
        <v>57</v>
      </c>
      <c r="BM4" s="153"/>
      <c r="BN4" s="153"/>
      <c r="BO4" s="153"/>
      <c r="BP4" s="153"/>
      <c r="BQ4" s="153"/>
      <c r="BR4" s="153"/>
      <c r="BS4" s="153"/>
      <c r="BT4" s="153"/>
      <c r="BU4" s="153"/>
      <c r="BV4" s="153"/>
      <c r="BW4" s="153" t="s">
        <v>58</v>
      </c>
      <c r="BX4" s="153"/>
      <c r="BY4" s="153"/>
      <c r="BZ4" s="153"/>
      <c r="CA4" s="153"/>
      <c r="CB4" s="153"/>
      <c r="CC4" s="153"/>
      <c r="CD4" s="153"/>
      <c r="CE4" s="153"/>
      <c r="CF4" s="153"/>
      <c r="CG4" s="153"/>
      <c r="CH4" s="153" t="s">
        <v>59</v>
      </c>
      <c r="CI4" s="153"/>
      <c r="CJ4" s="153"/>
      <c r="CK4" s="153"/>
      <c r="CL4" s="153"/>
      <c r="CM4" s="153"/>
      <c r="CN4" s="153"/>
      <c r="CO4" s="153"/>
      <c r="CP4" s="153"/>
      <c r="CQ4" s="153"/>
      <c r="CR4" s="153"/>
      <c r="CS4" s="153" t="s">
        <v>60</v>
      </c>
      <c r="CT4" s="153"/>
      <c r="CU4" s="153"/>
      <c r="CV4" s="153"/>
      <c r="CW4" s="153"/>
      <c r="CX4" s="153"/>
      <c r="CY4" s="153"/>
      <c r="CZ4" s="153"/>
      <c r="DA4" s="153"/>
      <c r="DB4" s="153"/>
      <c r="DC4" s="153"/>
      <c r="DD4" s="153" t="s">
        <v>61</v>
      </c>
      <c r="DE4" s="153"/>
      <c r="DF4" s="153"/>
      <c r="DG4" s="153"/>
      <c r="DH4" s="153"/>
      <c r="DI4" s="153"/>
      <c r="DJ4" s="153"/>
      <c r="DK4" s="153"/>
      <c r="DL4" s="153"/>
      <c r="DM4" s="153"/>
      <c r="DN4" s="153"/>
      <c r="DO4" s="153" t="s">
        <v>62</v>
      </c>
      <c r="DP4" s="153"/>
      <c r="DQ4" s="153"/>
      <c r="DR4" s="153"/>
      <c r="DS4" s="153"/>
      <c r="DT4" s="153"/>
      <c r="DU4" s="153"/>
      <c r="DV4" s="153"/>
      <c r="DW4" s="153"/>
      <c r="DX4" s="153"/>
      <c r="DY4" s="153"/>
      <c r="DZ4" s="153" t="s">
        <v>63</v>
      </c>
      <c r="EA4" s="153"/>
      <c r="EB4" s="153"/>
      <c r="EC4" s="153"/>
      <c r="ED4" s="153"/>
      <c r="EE4" s="153"/>
      <c r="EF4" s="153"/>
      <c r="EG4" s="153"/>
      <c r="EH4" s="153"/>
      <c r="EI4" s="153"/>
      <c r="EJ4" s="153"/>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106.5</v>
      </c>
      <c r="U6" s="52">
        <f>U7</f>
        <v>108.79</v>
      </c>
      <c r="V6" s="52">
        <f>V7</f>
        <v>98.55</v>
      </c>
      <c r="W6" s="52">
        <f>W7</f>
        <v>125.85</v>
      </c>
      <c r="X6" s="52">
        <f t="shared" si="3"/>
        <v>124.55</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11859.53</v>
      </c>
      <c r="AQ6" s="52">
        <f>AQ7</f>
        <v>14834.95</v>
      </c>
      <c r="AR6" s="52">
        <f>AR7</f>
        <v>2934.85</v>
      </c>
      <c r="AS6" s="52">
        <f>AS7</f>
        <v>4629.49</v>
      </c>
      <c r="AT6" s="52">
        <f t="shared" si="3"/>
        <v>5331.54</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249.66</v>
      </c>
      <c r="BC6" s="52">
        <f>BC7</f>
        <v>263.12</v>
      </c>
      <c r="BD6" s="52">
        <f>BD7</f>
        <v>254.05</v>
      </c>
      <c r="BE6" s="52">
        <f t="shared" si="3"/>
        <v>246.91</v>
      </c>
      <c r="BF6" s="52">
        <f t="shared" si="3"/>
        <v>536.28</v>
      </c>
      <c r="BG6" s="52">
        <f t="shared" si="3"/>
        <v>514.66</v>
      </c>
      <c r="BH6" s="52">
        <f t="shared" si="3"/>
        <v>504.81</v>
      </c>
      <c r="BI6" s="52">
        <f t="shared" si="3"/>
        <v>498.01</v>
      </c>
      <c r="BJ6" s="52">
        <f t="shared" si="3"/>
        <v>490.39</v>
      </c>
      <c r="BK6" s="50" t="str">
        <f>IF(BK7="-","【-】","【"&amp;SUBSTITUTE(TEXT(BK7,"#,##0.00"),"-","△")&amp;"】")</f>
        <v>【238.21】</v>
      </c>
      <c r="BL6" s="52">
        <f t="shared" si="3"/>
        <v>107.9</v>
      </c>
      <c r="BM6" s="52">
        <f>BM7</f>
        <v>110.87</v>
      </c>
      <c r="BN6" s="52">
        <f>BN7</f>
        <v>98.22</v>
      </c>
      <c r="BO6" s="52">
        <f>BO7</f>
        <v>133.69999999999999</v>
      </c>
      <c r="BP6" s="52">
        <f t="shared" si="3"/>
        <v>129.46</v>
      </c>
      <c r="BQ6" s="52">
        <f t="shared" si="3"/>
        <v>100.54</v>
      </c>
      <c r="BR6" s="52">
        <f t="shared" si="3"/>
        <v>95.99</v>
      </c>
      <c r="BS6" s="52">
        <f t="shared" si="3"/>
        <v>94.91</v>
      </c>
      <c r="BT6" s="52">
        <f t="shared" si="3"/>
        <v>90.22</v>
      </c>
      <c r="BU6" s="52">
        <f t="shared" si="3"/>
        <v>90.8</v>
      </c>
      <c r="BV6" s="50" t="str">
        <f>IF(BV7="-","【-】","【"&amp;SUBSTITUTE(TEXT(BV7,"#,##0.00"),"-","△")&amp;"】")</f>
        <v>【113.30】</v>
      </c>
      <c r="BW6" s="52">
        <f t="shared" si="3"/>
        <v>113.98</v>
      </c>
      <c r="BX6" s="52">
        <f>BX7</f>
        <v>71.17</v>
      </c>
      <c r="BY6" s="52">
        <f>BY7</f>
        <v>64.56</v>
      </c>
      <c r="BZ6" s="52">
        <f>BZ7</f>
        <v>49.83</v>
      </c>
      <c r="CA6" s="52">
        <f t="shared" si="3"/>
        <v>55.65</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34.51</v>
      </c>
      <c r="CI6" s="52">
        <f>CI7</f>
        <v>55.73</v>
      </c>
      <c r="CJ6" s="52">
        <f>CJ7</f>
        <v>65.61</v>
      </c>
      <c r="CK6" s="52">
        <f>CK7</f>
        <v>62.44</v>
      </c>
      <c r="CL6" s="52">
        <f t="shared" si="5"/>
        <v>57.44</v>
      </c>
      <c r="CM6" s="52">
        <f t="shared" si="5"/>
        <v>35.54</v>
      </c>
      <c r="CN6" s="52">
        <f t="shared" si="5"/>
        <v>35.24</v>
      </c>
      <c r="CO6" s="52">
        <f t="shared" si="5"/>
        <v>35.22</v>
      </c>
      <c r="CP6" s="52">
        <f t="shared" si="5"/>
        <v>34.92</v>
      </c>
      <c r="CQ6" s="52">
        <f t="shared" si="5"/>
        <v>34.19</v>
      </c>
      <c r="CR6" s="50" t="str">
        <f>IF(CR7="-","【-】","【"&amp;SUBSTITUTE(TEXT(CR7,"#,##0.00"),"-","△")&amp;"】")</f>
        <v>【53.39】</v>
      </c>
      <c r="CS6" s="52">
        <f t="shared" ref="CS6:DB6" si="6">CS7</f>
        <v>92.07</v>
      </c>
      <c r="CT6" s="52">
        <f>CT7</f>
        <v>92.07</v>
      </c>
      <c r="CU6" s="52">
        <f>CU7</f>
        <v>92.07</v>
      </c>
      <c r="CV6" s="52">
        <f>CV7</f>
        <v>92.07</v>
      </c>
      <c r="CW6" s="52">
        <f t="shared" si="6"/>
        <v>92.07</v>
      </c>
      <c r="CX6" s="52">
        <f t="shared" si="6"/>
        <v>50.81</v>
      </c>
      <c r="CY6" s="52">
        <f t="shared" si="6"/>
        <v>50.28</v>
      </c>
      <c r="CZ6" s="52">
        <f t="shared" si="6"/>
        <v>51.42</v>
      </c>
      <c r="DA6" s="52">
        <f t="shared" si="6"/>
        <v>50.9</v>
      </c>
      <c r="DB6" s="52">
        <f t="shared" si="6"/>
        <v>49.05</v>
      </c>
      <c r="DC6" s="50" t="str">
        <f>IF(DC7="-","【-】","【"&amp;SUBSTITUTE(TEXT(DC7,"#,##0.00"),"-","△")&amp;"】")</f>
        <v>【76.89】</v>
      </c>
      <c r="DD6" s="52">
        <f t="shared" ref="DD6:DM6" si="7">DD7</f>
        <v>65.25</v>
      </c>
      <c r="DE6" s="52">
        <f>DE7</f>
        <v>57.54</v>
      </c>
      <c r="DF6" s="52">
        <f>DF7</f>
        <v>59.46</v>
      </c>
      <c r="DG6" s="52">
        <f>DG7</f>
        <v>61.38</v>
      </c>
      <c r="DH6" s="52">
        <f t="shared" si="7"/>
        <v>63.29</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90</v>
      </c>
      <c r="C7" s="54" t="s">
        <v>91</v>
      </c>
      <c r="D7" s="54" t="s">
        <v>92</v>
      </c>
      <c r="E7" s="54" t="s">
        <v>93</v>
      </c>
      <c r="F7" s="54" t="s">
        <v>94</v>
      </c>
      <c r="G7" s="54" t="s">
        <v>95</v>
      </c>
      <c r="H7" s="54" t="s">
        <v>96</v>
      </c>
      <c r="I7" s="54" t="s">
        <v>97</v>
      </c>
      <c r="J7" s="54" t="s">
        <v>98</v>
      </c>
      <c r="K7" s="55">
        <v>820</v>
      </c>
      <c r="L7" s="54" t="s">
        <v>99</v>
      </c>
      <c r="M7" s="55">
        <v>1</v>
      </c>
      <c r="N7" s="55">
        <v>471</v>
      </c>
      <c r="O7" s="56" t="s">
        <v>100</v>
      </c>
      <c r="P7" s="56">
        <v>84.2</v>
      </c>
      <c r="Q7" s="55">
        <v>4</v>
      </c>
      <c r="R7" s="55">
        <v>755</v>
      </c>
      <c r="S7" s="54" t="s">
        <v>101</v>
      </c>
      <c r="T7" s="57">
        <v>106.5</v>
      </c>
      <c r="U7" s="57">
        <v>108.79</v>
      </c>
      <c r="V7" s="57">
        <v>98.55</v>
      </c>
      <c r="W7" s="57">
        <v>125.85</v>
      </c>
      <c r="X7" s="57">
        <v>124.55</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11859.53</v>
      </c>
      <c r="AQ7" s="57">
        <v>14834.95</v>
      </c>
      <c r="AR7" s="57">
        <v>2934.85</v>
      </c>
      <c r="AS7" s="57">
        <v>4629.49</v>
      </c>
      <c r="AT7" s="57">
        <v>5331.54</v>
      </c>
      <c r="AU7" s="57">
        <v>549.77</v>
      </c>
      <c r="AV7" s="57">
        <v>730.25</v>
      </c>
      <c r="AW7" s="57">
        <v>868.31</v>
      </c>
      <c r="AX7" s="57">
        <v>732.52</v>
      </c>
      <c r="AY7" s="57">
        <v>819.73</v>
      </c>
      <c r="AZ7" s="57">
        <v>436.32</v>
      </c>
      <c r="BA7" s="57">
        <v>0</v>
      </c>
      <c r="BB7" s="57">
        <v>249.66</v>
      </c>
      <c r="BC7" s="57">
        <v>263.12</v>
      </c>
      <c r="BD7" s="57">
        <v>254.05</v>
      </c>
      <c r="BE7" s="57">
        <v>246.91</v>
      </c>
      <c r="BF7" s="57">
        <v>536.28</v>
      </c>
      <c r="BG7" s="57">
        <v>514.66</v>
      </c>
      <c r="BH7" s="57">
        <v>504.81</v>
      </c>
      <c r="BI7" s="57">
        <v>498.01</v>
      </c>
      <c r="BJ7" s="57">
        <v>490.39</v>
      </c>
      <c r="BK7" s="57">
        <v>238.21</v>
      </c>
      <c r="BL7" s="57">
        <v>107.9</v>
      </c>
      <c r="BM7" s="57">
        <v>110.87</v>
      </c>
      <c r="BN7" s="57">
        <v>98.22</v>
      </c>
      <c r="BO7" s="57">
        <v>133.69999999999999</v>
      </c>
      <c r="BP7" s="57">
        <v>129.46</v>
      </c>
      <c r="BQ7" s="57">
        <v>100.54</v>
      </c>
      <c r="BR7" s="57">
        <v>95.99</v>
      </c>
      <c r="BS7" s="57">
        <v>94.91</v>
      </c>
      <c r="BT7" s="57">
        <v>90.22</v>
      </c>
      <c r="BU7" s="57">
        <v>90.8</v>
      </c>
      <c r="BV7" s="57">
        <v>113.3</v>
      </c>
      <c r="BW7" s="57">
        <v>113.98</v>
      </c>
      <c r="BX7" s="57">
        <v>71.17</v>
      </c>
      <c r="BY7" s="57">
        <v>64.56</v>
      </c>
      <c r="BZ7" s="57">
        <v>49.83</v>
      </c>
      <c r="CA7" s="57">
        <v>55.65</v>
      </c>
      <c r="CB7" s="57">
        <v>42.19</v>
      </c>
      <c r="CC7" s="57">
        <v>44.55</v>
      </c>
      <c r="CD7" s="57">
        <v>47.36</v>
      </c>
      <c r="CE7" s="57">
        <v>49.94</v>
      </c>
      <c r="CF7" s="57">
        <v>50.56</v>
      </c>
      <c r="CG7" s="57">
        <v>18.87</v>
      </c>
      <c r="CH7" s="57">
        <v>34.51</v>
      </c>
      <c r="CI7" s="57">
        <v>55.73</v>
      </c>
      <c r="CJ7" s="57">
        <v>65.61</v>
      </c>
      <c r="CK7" s="57">
        <v>62.44</v>
      </c>
      <c r="CL7" s="57">
        <v>57.44</v>
      </c>
      <c r="CM7" s="57">
        <v>35.54</v>
      </c>
      <c r="CN7" s="57">
        <v>35.24</v>
      </c>
      <c r="CO7" s="57">
        <v>35.22</v>
      </c>
      <c r="CP7" s="57">
        <v>34.92</v>
      </c>
      <c r="CQ7" s="57">
        <v>34.19</v>
      </c>
      <c r="CR7" s="57">
        <v>53.39</v>
      </c>
      <c r="CS7" s="57">
        <v>92.07</v>
      </c>
      <c r="CT7" s="57">
        <v>92.07</v>
      </c>
      <c r="CU7" s="57">
        <v>92.07</v>
      </c>
      <c r="CV7" s="57">
        <v>92.07</v>
      </c>
      <c r="CW7" s="57">
        <v>92.07</v>
      </c>
      <c r="CX7" s="57">
        <v>50.81</v>
      </c>
      <c r="CY7" s="57">
        <v>50.28</v>
      </c>
      <c r="CZ7" s="57">
        <v>51.42</v>
      </c>
      <c r="DA7" s="57">
        <v>50.9</v>
      </c>
      <c r="DB7" s="57">
        <v>49.05</v>
      </c>
      <c r="DC7" s="57">
        <v>76.89</v>
      </c>
      <c r="DD7" s="57">
        <v>65.25</v>
      </c>
      <c r="DE7" s="57">
        <v>57.54</v>
      </c>
      <c r="DF7" s="57">
        <v>59.46</v>
      </c>
      <c r="DG7" s="57">
        <v>61.38</v>
      </c>
      <c r="DH7" s="57">
        <v>63.29</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106.5</v>
      </c>
      <c r="V11" s="65">
        <f>IF(U6="-",NA(),U6)</f>
        <v>108.79</v>
      </c>
      <c r="W11" s="65">
        <f>IF(V6="-",NA(),V6)</f>
        <v>98.55</v>
      </c>
      <c r="X11" s="65">
        <f>IF(W6="-",NA(),W6)</f>
        <v>125.85</v>
      </c>
      <c r="Y11" s="65">
        <f>IF(X6="-",NA(),X6)</f>
        <v>124.55</v>
      </c>
      <c r="AE11" s="64" t="s">
        <v>23</v>
      </c>
      <c r="AF11" s="65">
        <f>IF(AE6="-",NA(),AE6)</f>
        <v>0</v>
      </c>
      <c r="AG11" s="65">
        <f>IF(AF6="-",NA(),AF6)</f>
        <v>0</v>
      </c>
      <c r="AH11" s="65">
        <f>IF(AG6="-",NA(),AG6)</f>
        <v>0</v>
      </c>
      <c r="AI11" s="65">
        <f>IF(AH6="-",NA(),AH6)</f>
        <v>0</v>
      </c>
      <c r="AJ11" s="65">
        <f>IF(AI6="-",NA(),AI6)</f>
        <v>0</v>
      </c>
      <c r="AP11" s="64" t="s">
        <v>23</v>
      </c>
      <c r="AQ11" s="65">
        <f>IF(AP6="-",NA(),AP6)</f>
        <v>11859.53</v>
      </c>
      <c r="AR11" s="65">
        <f>IF(AQ6="-",NA(),AQ6)</f>
        <v>14834.95</v>
      </c>
      <c r="AS11" s="65">
        <f>IF(AR6="-",NA(),AR6)</f>
        <v>2934.85</v>
      </c>
      <c r="AT11" s="65">
        <f>IF(AS6="-",NA(),AS6)</f>
        <v>4629.49</v>
      </c>
      <c r="AU11" s="65">
        <f>IF(AT6="-",NA(),AT6)</f>
        <v>5331.54</v>
      </c>
      <c r="BA11" s="64" t="s">
        <v>23</v>
      </c>
      <c r="BB11" s="65">
        <f>IF(BA6="-",NA(),BA6)</f>
        <v>0</v>
      </c>
      <c r="BC11" s="65">
        <f>IF(BB6="-",NA(),BB6)</f>
        <v>249.66</v>
      </c>
      <c r="BD11" s="65">
        <f>IF(BC6="-",NA(),BC6)</f>
        <v>263.12</v>
      </c>
      <c r="BE11" s="65">
        <f>IF(BD6="-",NA(),BD6)</f>
        <v>254.05</v>
      </c>
      <c r="BF11" s="65">
        <f>IF(BE6="-",NA(),BE6)</f>
        <v>246.91</v>
      </c>
      <c r="BL11" s="64" t="s">
        <v>23</v>
      </c>
      <c r="BM11" s="65">
        <f>IF(BL6="-",NA(),BL6)</f>
        <v>107.9</v>
      </c>
      <c r="BN11" s="65">
        <f>IF(BM6="-",NA(),BM6)</f>
        <v>110.87</v>
      </c>
      <c r="BO11" s="65">
        <f>IF(BN6="-",NA(),BN6)</f>
        <v>98.22</v>
      </c>
      <c r="BP11" s="65">
        <f>IF(BO6="-",NA(),BO6)</f>
        <v>133.69999999999999</v>
      </c>
      <c r="BQ11" s="65">
        <f>IF(BP6="-",NA(),BP6)</f>
        <v>129.46</v>
      </c>
      <c r="BW11" s="64" t="s">
        <v>23</v>
      </c>
      <c r="BX11" s="65">
        <f>IF(BW6="-",NA(),BW6)</f>
        <v>113.98</v>
      </c>
      <c r="BY11" s="65">
        <f>IF(BX6="-",NA(),BX6)</f>
        <v>71.17</v>
      </c>
      <c r="BZ11" s="65">
        <f>IF(BY6="-",NA(),BY6)</f>
        <v>64.56</v>
      </c>
      <c r="CA11" s="65">
        <f>IF(BZ6="-",NA(),BZ6)</f>
        <v>49.83</v>
      </c>
      <c r="CB11" s="65">
        <f>IF(CA6="-",NA(),CA6)</f>
        <v>55.65</v>
      </c>
      <c r="CH11" s="64" t="s">
        <v>23</v>
      </c>
      <c r="CI11" s="65">
        <f>IF(CH6="-",NA(),CH6)</f>
        <v>34.51</v>
      </c>
      <c r="CJ11" s="65">
        <f>IF(CI6="-",NA(),CI6)</f>
        <v>55.73</v>
      </c>
      <c r="CK11" s="65">
        <f>IF(CJ6="-",NA(),CJ6)</f>
        <v>65.61</v>
      </c>
      <c r="CL11" s="65">
        <f>IF(CK6="-",NA(),CK6)</f>
        <v>62.44</v>
      </c>
      <c r="CM11" s="65">
        <f>IF(CL6="-",NA(),CL6)</f>
        <v>57.44</v>
      </c>
      <c r="CS11" s="64" t="s">
        <v>23</v>
      </c>
      <c r="CT11" s="65">
        <f>IF(CS6="-",NA(),CS6)</f>
        <v>92.07</v>
      </c>
      <c r="CU11" s="65">
        <f>IF(CT6="-",NA(),CT6)</f>
        <v>92.07</v>
      </c>
      <c r="CV11" s="65">
        <f>IF(CU6="-",NA(),CU6)</f>
        <v>92.07</v>
      </c>
      <c r="CW11" s="65">
        <f>IF(CV6="-",NA(),CV6)</f>
        <v>92.07</v>
      </c>
      <c r="CX11" s="65">
        <f>IF(CW6="-",NA(),CW6)</f>
        <v>92.07</v>
      </c>
      <c r="DD11" s="64" t="s">
        <v>23</v>
      </c>
      <c r="DE11" s="65">
        <f>IF(DD6="-",NA(),DD6)</f>
        <v>65.25</v>
      </c>
      <c r="DF11" s="65">
        <f>IF(DE6="-",NA(),DE6)</f>
        <v>57.54</v>
      </c>
      <c r="DG11" s="65">
        <f>IF(DF6="-",NA(),DF6)</f>
        <v>59.46</v>
      </c>
      <c r="DH11" s="65">
        <f>IF(DG6="-",NA(),DG6)</f>
        <v>61.38</v>
      </c>
      <c r="DI11" s="65">
        <f>IF(DH6="-",NA(),DH6)</f>
        <v>63.29</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2022-01-28T09:00:40Z</cp:lastPrinted>
  <dcterms:created xsi:type="dcterms:W3CDTF">2021-12-03T08:58:55Z</dcterms:created>
  <dcterms:modified xsi:type="dcterms:W3CDTF">2022-02-14T04:25:43Z</dcterms:modified>
  <cp:category/>
</cp:coreProperties>
</file>