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pkyVMMztXWNRBMyJdG7izMOj1uLyAcsVPY7T3kkedl9FYPpJTs4O/EdytIdVs4q5fj2n5bqp97FnyxlXaeAxEA==" workbookSaltValue="pkWGstXVIEqLpZ7KPInS/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<sst xmlns="http://schemas.openxmlformats.org/spreadsheetml/2006/main" count="228" uniqueCount="114">
  <si>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</si>
  <si>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</si>
  <si>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</si>
  <si>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</si>
  <si>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</si>
  <si>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</si>
  <si>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</si>
  <si>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</si>
  <si>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</si>
  <si>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</si>
  <si>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</si>
  <si>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</si>
  <si>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</si>
  <si>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</si>
  <si>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</si>
  <si>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</si>
  <si>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</si>
  <si>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</si>
  <si>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</si>
  <si>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</si>
  <si>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</si>
  <si>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</si>
  <si>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</si>
  <si>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</si>
  <si>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</si>
  <si>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</si>
  <si>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</si>
  <si>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</si>
  <si>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</si>
  <si>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</si>
  <si>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</si>
  <si>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</si>
  <si>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</si>
  <si>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</si>
  <si>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</si>
  <si>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</si>
  <si>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</si>
  <si>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</si>
  <si>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</si>
  <si>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</si>
  <si>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</si>
  <si>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</si>
  <si>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</si>
  <si>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</si>
  <si>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</si>
  <si>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</si>
  <si>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</si>
  <si>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</si>
  <si>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</si>
  <si>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</si>
  <si>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</si>
  <si>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</si>
  <si>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</si>
  <si>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</si>
  <si>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</si>
  <si>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</si>
  <si>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</si>
  <si>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</si>
  <si>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</si>
  <si>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</si>
  <si>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</si>
  <si>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</si>
  <si>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</si>
  <si>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</si>
  <si>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</si>
  <si>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</si>
  <si>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</si>
  <si>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</si>
  <si>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</si>
  <si>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</si>
  <si>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</si>
  <si>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</si>
  <si>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</si>
  <si>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</si>
  <si>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</si>
  <si>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</si>
  <si>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</si>
  <si>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</si>
  <si>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</si>
  <si>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</si>
  <si>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</si>
  <si>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</si>
  <si>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</si>
  <si>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</si>
  <si>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</si>
  <si>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</si>
  <si>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</si>
  <si>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</si>
  <si>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</si>
  <si>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</si>
  <si>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</si>
  <si>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</si>
  <si>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</si>
  <si>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守谷市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</si>
  <si>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</si>
  <si>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</si>
  <si>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</si>
  <si>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</si>
  <si>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</si>
  <si>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</si>
  <si>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</si>
  <si>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</si>
  <si>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</si>
  <si>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</si>
  <si>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</si>
  <si>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</si>
  <si>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</si>
  <si>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</si>
  <si>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</si>
  <si>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</si>
  <si>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</si>
  <si>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122.75％であり、類似団体と比較して11.26ポイント上回っている。前年度は新型コロナウイルス感染症に係る経済対策として水道料金(基本料金)を6箇月間免除したが、今年度はその様な施策もなく、指標も回復した。今後も引き続き営業費用の削減等による経営改善を進めていく必要がある。
③流動比率は875.13％であり、類似団体と比較して大きく上回っている。引き続き高い流動比率を維持していくよう努めていく。
④企業債残高対給水収益比率は2.30％であり、類似団体と比較して大きく下回っている状況にある。その要因は、平成13年度から起債借入は行っていないことによる。
⑤料金回収率は116.20％であり、類似団体と比較して12.41ポイント上回っている。また、⑥給水原価は157.04円であり、類似団体と比較して10円82銭下回っている。前年度との比較においては、①に記載の要因による供給単価の増加が主な要因となった。今後も費用の抑制に努める等、収支バランスをより適正に保つことが必要となる。
⑦施設利用率は87.50％であり、類似団体と比較して28.10ポイント上回っている状況にある。引き続き適切な施設規模による安定した配水形態の維持に努める。
⑧有収率は97.31％であり、類似団体と比較して9.74ポイント上回っている状況にある。今後も計画的な水道管の更新等により漏水件数を抑制し、有収率の維持に努めていく。</t>
    <rPh sb="37" eb="38">
      <t>ウエ</t>
    </rPh>
    <rPh sb="44" eb="47">
      <t>ゼンネンド</t>
    </rPh>
    <rPh sb="48" eb="50">
      <t>シンガタ</t>
    </rPh>
    <rPh sb="57" eb="60">
      <t>カンセンショウ</t>
    </rPh>
    <rPh sb="61" eb="62">
      <t>カカ</t>
    </rPh>
    <rPh sb="63" eb="65">
      <t>ケイザイ</t>
    </rPh>
    <rPh sb="65" eb="67">
      <t>タイサク</t>
    </rPh>
    <rPh sb="70" eb="72">
      <t>スイドウ</t>
    </rPh>
    <rPh sb="72" eb="74">
      <t>リョウキン</t>
    </rPh>
    <rPh sb="75" eb="77">
      <t>キホン</t>
    </rPh>
    <rPh sb="77" eb="79">
      <t>リョウキン</t>
    </rPh>
    <rPh sb="82" eb="84">
      <t>カゲツ</t>
    </rPh>
    <rPh sb="84" eb="85">
      <t>カン</t>
    </rPh>
    <rPh sb="85" eb="87">
      <t>メンジョ</t>
    </rPh>
    <rPh sb="91" eb="94">
      <t>コンネンド</t>
    </rPh>
    <rPh sb="97" eb="98">
      <t>ヨウ</t>
    </rPh>
    <rPh sb="99" eb="101">
      <t>シサク</t>
    </rPh>
    <rPh sb="105" eb="107">
      <t>シヒョウ</t>
    </rPh>
    <rPh sb="108" eb="110">
      <t>カイフク</t>
    </rPh>
    <rPh sb="116" eb="117">
      <t>ヒ</t>
    </rPh>
    <rPh sb="118" eb="119">
      <t>ツヅ</t>
    </rPh>
    <rPh sb="120" eb="122">
      <t>エイギョウ</t>
    </rPh>
    <rPh sb="122" eb="124">
      <t>ヒヨウ</t>
    </rPh>
    <rPh sb="125" eb="127">
      <t>サクゲン</t>
    </rPh>
    <rPh sb="136" eb="137">
      <t>スス</t>
    </rPh>
    <rPh sb="184" eb="185">
      <t>ヒ</t>
    </rPh>
    <rPh sb="186" eb="187">
      <t>ツヅ</t>
    </rPh>
    <rPh sb="188" eb="189">
      <t>タカ</t>
    </rPh>
    <rPh sb="192" eb="194">
      <t>ヒリツ</t>
    </rPh>
    <rPh sb="195" eb="197">
      <t>イジ</t>
    </rPh>
    <rPh sb="203" eb="204">
      <t>ツト</t>
    </rPh>
    <rPh sb="276" eb="277">
      <t>オコナ</t>
    </rPh>
    <rPh sb="325" eb="326">
      <t>ウエ</t>
    </rPh>
    <rPh sb="367" eb="368">
      <t>シタ</t>
    </rPh>
    <rPh sb="374" eb="377">
      <t>ゼンネンド</t>
    </rPh>
    <rPh sb="379" eb="381">
      <t>ヒカク</t>
    </rPh>
    <rPh sb="389" eb="391">
      <t>キサイ</t>
    </rPh>
    <rPh sb="392" eb="394">
      <t>ヨウイン</t>
    </rPh>
    <rPh sb="397" eb="401">
      <t>キョウキュウタンカ</t>
    </rPh>
    <rPh sb="402" eb="404">
      <t>ゾウカ</t>
    </rPh>
    <rPh sb="405" eb="406">
      <t>オモ</t>
    </rPh>
    <rPh sb="407" eb="409">
      <t>ヨウイン</t>
    </rPh>
    <rPh sb="499" eb="500">
      <t>ヒ</t>
    </rPh>
    <rPh sb="501" eb="502">
      <t>ツヅ</t>
    </rPh>
    <rPh sb="503" eb="505">
      <t>テキセツ</t>
    </rPh>
    <rPh sb="506" eb="508">
      <t>シセツ</t>
    </rPh>
    <rPh sb="508" eb="510">
      <t>キボ</t>
    </rPh>
    <rPh sb="513" eb="515">
      <t>アンテイ</t>
    </rPh>
    <rPh sb="517" eb="519">
      <t>ハイスイ</t>
    </rPh>
    <rPh sb="519" eb="521">
      <t>ケイタイ</t>
    </rPh>
    <rPh sb="522" eb="524">
      <t>イジ</t>
    </rPh>
    <rPh sb="525" eb="526">
      <t>ツト</t>
    </rPh>
    <rPh sb="574" eb="576">
      <t>コンゴ</t>
    </rPh>
    <rPh sb="581" eb="584">
      <t>スイドウカン</t>
    </rPh>
    <rPh sb="600" eb="603">
      <t>ユウシュウリツ</t>
    </rPh>
    <rPh sb="604" eb="606">
      <t>イジ</t>
    </rPh>
    <rPh sb="607" eb="608">
      <t>ツト</t>
    </rPh>
    <phoneticPr fontId="4"/>
  </si>
  <si>
    <t>①有形固定資産減価償却率は74.09％であり、類似団体と比較して24.08ポイント上回っている。今後、施設の老朽化が進んでいくことから、適切な施設整備が求められる。
②管路経年化率は24.05％であり、③管路更新率は0.48％となっており、類似団体と比較してほぼ同水準となっている。今後もアセットマネジメントや経営戦略を踏まえた適切な管路の更新を実施していく。</t>
    <rPh sb="120" eb="122">
      <t>ルイジ</t>
    </rPh>
    <rPh sb="122" eb="124">
      <t>ダンタイ</t>
    </rPh>
    <rPh sb="125" eb="127">
      <t>ヒカク</t>
    </rPh>
    <rPh sb="131" eb="134">
      <t>ドウスイジュン</t>
    </rPh>
    <rPh sb="141" eb="143">
      <t>コンゴ</t>
    </rPh>
    <rPh sb="155" eb="157">
      <t>ケイエイ</t>
    </rPh>
    <rPh sb="157" eb="159">
      <t>センリャク</t>
    </rPh>
    <phoneticPr fontId="4"/>
  </si>
  <si>
    <t>　上記の各指標から判断すると、経営の健全性や効率性の向上に、より一層の取組が必要であり、コスト削減に向けた水道事業経営が必須となる。
　また、施設の老朽化等により、今後莫大な資金が必要となることから、資金の確保など経営の改善等を図っていく必要がある。</t>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</si>
</sst>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0.25</c:v>
                </c:pt>
                <c:pt idx="1">
                  <c:v>0.35</c:v>
                </c:pt>
                <c:pt idx="2">
                  <c:v>0.13</c:v>
                </c:pt>
                <c:pt idx="3">
                  <c:v>0.03</c:v>
                </c:pt>
                <c:pt idx="4">
                  <c:v>0.48</c:v>
                </c:pt>
              </c:numCache>
            </c:numRef>
          </c:val>
          <c:extLst>
            <c:ext xmlns:c16="http://schemas.microsoft.com/office/drawing/2014/chart" uri="{C3380CC4-5D6E-409C-BE32-E72D297353CC}">
              <c16:uniqueId val="{00000000-D39C-47AF-989B-FA957F5D2C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D39C-47AF-989B-FA957F5D2C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82.56</c:v>
                </c:pt>
                <c:pt idx="1">
                  <c:v>83.07</c:v>
                </c:pt>
                <c:pt idx="2">
                  <c:v>83.67</c:v>
                </c:pt>
                <c:pt idx="3">
                  <c:v>87.73</c:v>
                </c:pt>
                <c:pt idx="4">
                  <c:v>87.5</c:v>
                </c:pt>
              </c:numCache>
            </c:numRef>
          </c:val>
          <c:extLst>
            <c:ext xmlns:c16="http://schemas.microsoft.com/office/drawing/2014/chart" uri="{C3380CC4-5D6E-409C-BE32-E72D297353CC}">
              <c16:uniqueId val="{00000000-77F2-4FD0-A2D7-BEE49EF6CF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7F2-4FD0-A2D7-BEE49EF6CF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96.44</c:v>
                </c:pt>
                <c:pt idx="1">
                  <c:v>97.15</c:v>
                </c:pt>
                <c:pt idx="2">
                  <c:v>96.63</c:v>
                </c:pt>
                <c:pt idx="3">
                  <c:v>96.84</c:v>
                </c:pt>
                <c:pt idx="4">
                  <c:v>97.31</c:v>
                </c:pt>
              </c:numCache>
            </c:numRef>
          </c:val>
          <c:extLst>
            <c:ext xmlns:c16="http://schemas.microsoft.com/office/drawing/2014/chart" uri="{C3380CC4-5D6E-409C-BE32-E72D297353CC}">
              <c16:uniqueId val="{00000000-A28A-477E-B667-35E38ABA9F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A28A-477E-B667-35E38ABA9F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108.05</c:v>
                </c:pt>
                <c:pt idx="1">
                  <c:v>108.65</c:v>
                </c:pt>
                <c:pt idx="2">
                  <c:v>122.3</c:v>
                </c:pt>
                <c:pt idx="3">
                  <c:v>114.05</c:v>
                </c:pt>
                <c:pt idx="4">
                  <c:v>122.75</c:v>
                </c:pt>
              </c:numCache>
            </c:numRef>
          </c:val>
          <c:extLst>
            <c:ext xmlns:c16="http://schemas.microsoft.com/office/drawing/2014/chart" uri="{C3380CC4-5D6E-409C-BE32-E72D297353CC}">
              <c16:uniqueId val="{00000000-66DD-4716-BCCE-A740B08BC4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6DD-4716-BCCE-A740B08BC4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76.13</c:v>
                </c:pt>
                <c:pt idx="1">
                  <c:v>78.03</c:v>
                </c:pt>
                <c:pt idx="2">
                  <c:v>73.58</c:v>
                </c:pt>
                <c:pt idx="3">
                  <c:v>73.81</c:v>
                </c:pt>
                <c:pt idx="4">
                  <c:v>74.09</c:v>
                </c:pt>
              </c:numCache>
            </c:numRef>
          </c:val>
          <c:extLst>
            <c:ext xmlns:c16="http://schemas.microsoft.com/office/drawing/2014/chart" uri="{C3380CC4-5D6E-409C-BE32-E72D297353CC}">
              <c16:uniqueId val="{00000000-6A43-4DF9-A8E5-D5EACEF7AB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A43-4DF9-A8E5-D5EACEF7AB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1.76</c:v>
                </c:pt>
                <c:pt idx="1">
                  <c:v>2.7</c:v>
                </c:pt>
                <c:pt idx="2">
                  <c:v>3.22</c:v>
                </c:pt>
                <c:pt idx="3">
                  <c:v>20.78</c:v>
                </c:pt>
                <c:pt idx="4">
                  <c:v>24.05</c:v>
                </c:pt>
              </c:numCache>
            </c:numRef>
          </c:val>
          <c:extLst>
            <c:ext xmlns:c16="http://schemas.microsoft.com/office/drawing/2014/chart" uri="{C3380CC4-5D6E-409C-BE32-E72D297353CC}">
              <c16:uniqueId val="{00000000-80BA-4F96-9202-92FC4D08EF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0BA-4F96-9202-92FC4D08EF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08-4C24-871A-9CDEBE9720E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008-4C24-871A-9CDEBE9720E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1053.32</c:v>
                </c:pt>
                <c:pt idx="1">
                  <c:v>1058.94</c:v>
                </c:pt>
                <c:pt idx="2">
                  <c:v>1003.93</c:v>
                </c:pt>
                <c:pt idx="3">
                  <c:v>876.77</c:v>
                </c:pt>
                <c:pt idx="4">
                  <c:v>875.13</c:v>
                </c:pt>
              </c:numCache>
            </c:numRef>
          </c:val>
          <c:extLst>
            <c:ext xmlns:c16="http://schemas.microsoft.com/office/drawing/2014/chart" uri="{C3380CC4-5D6E-409C-BE32-E72D297353CC}">
              <c16:uniqueId val="{00000000-CBE5-4CF7-A569-8B00227D19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CBE5-4CF7-A569-8B00227D19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4.5199999999999996</c:v>
                </c:pt>
                <c:pt idx="1">
                  <c:v>3.71</c:v>
                </c:pt>
                <c:pt idx="2">
                  <c:v>3.28</c:v>
                </c:pt>
                <c:pt idx="3">
                  <c:v>2.95</c:v>
                </c:pt>
                <c:pt idx="4">
                  <c:v>2.2999999999999998</c:v>
                </c:pt>
              </c:numCache>
            </c:numRef>
          </c:val>
          <c:extLst>
            <c:ext xmlns:c16="http://schemas.microsoft.com/office/drawing/2014/chart" uri="{C3380CC4-5D6E-409C-BE32-E72D297353CC}">
              <c16:uniqueId val="{00000000-B372-4D79-A5B8-DB063EEC41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B372-4D79-A5B8-DB063EEC41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101.77</c:v>
                </c:pt>
                <c:pt idx="1">
                  <c:v>99.73</c:v>
                </c:pt>
                <c:pt idx="2">
                  <c:v>114.89</c:v>
                </c:pt>
                <c:pt idx="3">
                  <c:v>110.02</c:v>
                </c:pt>
                <c:pt idx="4">
                  <c:v>116.2</c:v>
                </c:pt>
              </c:numCache>
            </c:numRef>
          </c:val>
          <c:extLst>
            <c:ext xmlns:c16="http://schemas.microsoft.com/office/drawing/2014/chart" uri="{C3380CC4-5D6E-409C-BE32-E72D297353CC}">
              <c16:uniqueId val="{00000000-B980-430B-8D80-3DF9DDAC9F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B980-430B-8D80-3DF9DDAC9F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184.39</c:v>
                </c:pt>
                <c:pt idx="1">
                  <c:v>188.11</c:v>
                </c:pt>
                <c:pt idx="2">
                  <c:v>161.85</c:v>
                </c:pt>
                <c:pt idx="3">
                  <c:v>155.13</c:v>
                </c:pt>
                <c:pt idx="4">
                  <c:v>157.04</c:v>
                </c:pt>
              </c:numCache>
            </c:numRef>
          </c:val>
          <c:extLst>
            <c:ext xmlns:c16="http://schemas.microsoft.com/office/drawing/2014/chart" uri="{C3380CC4-5D6E-409C-BE32-E72D297353CC}">
              <c16:uniqueId val="{00000000-D246-4F9F-99A9-DA041B1DC7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D246-4F9F-99A9-DA041B1DC7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守谷市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69966</v>
      </c>
      <c r="AM8" s="45"/>
      <c r="AN8" s="45"/>
      <c r="AO8" s="45"/>
      <c r="AP8" s="45"/>
      <c r="AQ8" s="45"/>
      <c r="AR8" s="45"/>
      <c r="AS8" s="45"/>
      <c r="AT8" s="46">
        <f>データ!$S$6</f>
        <v>35.71</v>
      </c>
      <c r="AU8" s="47"/>
      <c r="AV8" s="47"/>
      <c r="AW8" s="47"/>
      <c r="AX8" s="47"/>
      <c r="AY8" s="47"/>
      <c r="AZ8" s="47"/>
      <c r="BA8" s="47"/>
      <c r="BB8" s="48">
        <f>データ!$T$6</f>
        <v>1959.28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93.81</v>
      </c>
      <c r="J10" s="47"/>
      <c r="K10" s="47"/>
      <c r="L10" s="47"/>
      <c r="M10" s="47"/>
      <c r="N10" s="47"/>
      <c r="O10" s="81"/>
      <c r="P10" s="48">
        <f>データ!$P$6</f>
        <v>99.44</v>
      </c>
      <c r="Q10" s="48"/>
      <c r="R10" s="48"/>
      <c r="S10" s="48"/>
      <c r="T10" s="48"/>
      <c r="U10" s="48"/>
      <c r="V10" s="48"/>
      <c r="W10" s="45">
        <f>データ!$Q$6</f>
        <v>3581</v>
      </c>
      <c r="X10" s="45"/>
      <c r="Y10" s="45"/>
      <c r="Z10" s="45"/>
      <c r="AA10" s="45"/>
      <c r="AB10" s="45"/>
      <c r="AC10" s="45"/>
      <c r="AD10" s="2"/>
      <c r="AE10" s="2"/>
      <c r="AF10" s="2"/>
      <c r="AG10" s="2"/>
      <c r="AH10" s="2"/>
      <c r="AI10" s="2"/>
      <c r="AJ10" s="2"/>
      <c r="AK10" s="2"/>
      <c r="AL10" s="45">
        <f>データ!$U$6</f>
        <v>69601</v>
      </c>
      <c r="AM10" s="45"/>
      <c r="AN10" s="45"/>
      <c r="AO10" s="45"/>
      <c r="AP10" s="45"/>
      <c r="AQ10" s="45"/>
      <c r="AR10" s="45"/>
      <c r="AS10" s="45"/>
      <c r="AT10" s="46">
        <f>データ!$V$6</f>
        <v>35.71</v>
      </c>
      <c r="AU10" s="47"/>
      <c r="AV10" s="47"/>
      <c r="AW10" s="47"/>
      <c r="AX10" s="47"/>
      <c r="AY10" s="47"/>
      <c r="AZ10" s="47"/>
      <c r="BA10" s="47"/>
      <c r="BB10" s="48">
        <f>データ!$W$6</f>
        <v>1949.06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1nMIiWnWJS0vSEcB6nUXdBo5aBMkmUDheXXMZHAEGNjNx4NYo2WiSA8UhZvxQSeWYWc+Mo701hD8XuFzW5Vvg==" saltValue="fn6JbUj7s5mipAPe7GJry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82244</v>
      </c>
      <c r="D6" s="20">
        <f t="shared" si="3"/>
        <v>46</v>
      </c>
      <c r="E6" s="20">
        <f t="shared" si="3"/>
        <v>1</v>
      </c>
      <c r="F6" s="20">
        <f t="shared" si="3"/>
        <v>0</v>
      </c>
      <c r="G6" s="20">
        <f t="shared" si="3"/>
        <v>1</v>
      </c>
      <c r="H6" s="20" t="str">
        <f t="shared" si="3"/>
        <v>茨城県　守谷市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93.81</v>
      </c>
      <c r="P6" s="21">
        <f t="shared" si="3"/>
        <v>99.44</v>
      </c>
      <c r="Q6" s="21">
        <f t="shared" si="3"/>
        <v>3581</v>
      </c>
      <c r="R6" s="21">
        <f t="shared" si="3"/>
        <v>69966</v>
      </c>
      <c r="S6" s="21">
        <f t="shared" si="3"/>
        <v>35.71</v>
      </c>
      <c r="T6" s="21">
        <f t="shared" si="3"/>
        <v>1959.28</v>
      </c>
      <c r="U6" s="21">
        <f t="shared" si="3"/>
        <v>69601</v>
      </c>
      <c r="V6" s="21">
        <f t="shared" si="3"/>
        <v>35.71</v>
      </c>
      <c r="W6" s="21">
        <f t="shared" si="3"/>
        <v>1949.06</v>
      </c>
      <c r="X6" s="22">
        <f>IF(X7="",NA(),X7)</f>
        <v>108.05</v>
      </c>
      <c r="Y6" s="22">
        <f t="shared" ref="Y6:AG6" si="4">IF(Y7="",NA(),Y7)</f>
        <v>108.65</v>
      </c>
      <c r="Z6" s="22">
        <f t="shared" si="4"/>
        <v>122.3</v>
      </c>
      <c r="AA6" s="22">
        <f t="shared" si="4"/>
        <v>114.05</v>
      </c>
      <c r="AB6" s="22">
        <f t="shared" si="4"/>
        <v>122.75</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1053.32</v>
      </c>
      <c r="AU6" s="22">
        <f t="shared" ref="AU6:BC6" si="6">IF(AU7="",NA(),AU7)</f>
        <v>1058.94</v>
      </c>
      <c r="AV6" s="22">
        <f t="shared" si="6"/>
        <v>1003.93</v>
      </c>
      <c r="AW6" s="22">
        <f t="shared" si="6"/>
        <v>876.77</v>
      </c>
      <c r="AX6" s="22">
        <f t="shared" si="6"/>
        <v>875.13</v>
      </c>
      <c r="AY6" s="22">
        <f t="shared" si="6"/>
        <v>355.5</v>
      </c>
      <c r="AZ6" s="22">
        <f t="shared" si="6"/>
        <v>349.83</v>
      </c>
      <c r="BA6" s="22">
        <f t="shared" si="6"/>
        <v>360.86</v>
      </c>
      <c r="BB6" s="22">
        <f t="shared" si="6"/>
        <v>350.79</v>
      </c>
      <c r="BC6" s="22">
        <f t="shared" si="6"/>
        <v>354.57</v>
      </c>
      <c r="BD6" s="21" t="str">
        <f>IF(BD7="","",IF(BD7="-","【-】","【"&amp;SUBSTITUTE(TEXT(BD7,"#,##0.00"),"-","△")&amp;"】"))</f>
        <v>【261.51】</v>
      </c>
      <c r="BE6" s="22">
        <f>IF(BE7="",NA(),BE7)</f>
        <v>4.5199999999999996</v>
      </c>
      <c r="BF6" s="22">
        <f t="shared" ref="BF6:BN6" si="7">IF(BF7="",NA(),BF7)</f>
        <v>3.71</v>
      </c>
      <c r="BG6" s="22">
        <f t="shared" si="7"/>
        <v>3.28</v>
      </c>
      <c r="BH6" s="22">
        <f t="shared" si="7"/>
        <v>2.95</v>
      </c>
      <c r="BI6" s="22">
        <f t="shared" si="7"/>
        <v>2.2999999999999998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101.77</v>
      </c>
      <c r="BQ6" s="22">
        <f t="shared" ref="BQ6:BY6" si="8">IF(BQ7="",NA(),BQ7)</f>
        <v>99.73</v>
      </c>
      <c r="BR6" s="22">
        <f t="shared" si="8"/>
        <v>114.89</v>
      </c>
      <c r="BS6" s="22">
        <f t="shared" si="8"/>
        <v>110.02</v>
      </c>
      <c r="BT6" s="22">
        <f t="shared" si="8"/>
        <v>116.2</v>
      </c>
      <c r="BU6" s="22">
        <f t="shared" si="8"/>
        <v>104.57</v>
      </c>
      <c r="BV6" s="22">
        <f t="shared" si="8"/>
        <v>103.54</v>
      </c>
      <c r="BW6" s="22">
        <f t="shared" si="8"/>
        <v>103.32</v>
      </c>
      <c r="BX6" s="22">
        <f t="shared" si="8"/>
        <v>100.85</v>
      </c>
      <c r="BY6" s="22">
        <f t="shared" si="8"/>
        <v>103.79</v>
      </c>
      <c r="BZ6" s="21" t="str">
        <f>IF(BZ7="","",IF(BZ7="-","【-】","【"&amp;SUBSTITUTE(TEXT(BZ7,"#,##0.00"),"-","△")&amp;"】"))</f>
        <v>【102.35】</v>
      </c>
      <c r="CA6" s="22">
        <f>IF(CA7="",NA(),CA7)</f>
        <v>184.39</v>
      </c>
      <c r="CB6" s="22">
        <f t="shared" ref="CB6:CJ6" si="9">IF(CB7="",NA(),CB7)</f>
        <v>188.11</v>
      </c>
      <c r="CC6" s="22">
        <f t="shared" si="9"/>
        <v>161.85</v>
      </c>
      <c r="CD6" s="22">
        <f t="shared" si="9"/>
        <v>155.13</v>
      </c>
      <c r="CE6" s="22">
        <f t="shared" si="9"/>
        <v>157.04</v>
      </c>
      <c r="CF6" s="22">
        <f t="shared" si="9"/>
        <v>165.47</v>
      </c>
      <c r="CG6" s="22">
        <f t="shared" si="9"/>
        <v>167.46</v>
      </c>
      <c r="CH6" s="22">
        <f t="shared" si="9"/>
        <v>168.56</v>
      </c>
      <c r="CI6" s="22">
        <f t="shared" si="9"/>
        <v>167.1</v>
      </c>
      <c r="CJ6" s="22">
        <f t="shared" si="9"/>
        <v>167.86</v>
      </c>
      <c r="CK6" s="21" t="str">
        <f>IF(CK7="","",IF(CK7="-","【-】","【"&amp;SUBSTITUTE(TEXT(CK7,"#,##0.00"),"-","△")&amp;"】"))</f>
        <v>【167.74】</v>
      </c>
      <c r="CL6" s="22">
        <f>IF(CL7="",NA(),CL7)</f>
        <v>82.56</v>
      </c>
      <c r="CM6" s="22">
        <f t="shared" ref="CM6:CU6" si="10">IF(CM7="",NA(),CM7)</f>
        <v>83.07</v>
      </c>
      <c r="CN6" s="22">
        <f t="shared" si="10"/>
        <v>83.67</v>
      </c>
      <c r="CO6" s="22">
        <f t="shared" si="10"/>
        <v>87.73</v>
      </c>
      <c r="CP6" s="22">
        <f t="shared" si="10"/>
        <v>87.5</v>
      </c>
      <c r="CQ6" s="22">
        <f t="shared" si="10"/>
        <v>59.74</v>
      </c>
      <c r="CR6" s="22">
        <f t="shared" si="10"/>
        <v>59.46</v>
      </c>
      <c r="CS6" s="22">
        <f t="shared" si="10"/>
        <v>59.51</v>
      </c>
      <c r="CT6" s="22">
        <f t="shared" si="10"/>
        <v>59.91</v>
      </c>
      <c r="CU6" s="22">
        <f t="shared" si="10"/>
        <v>59.4</v>
      </c>
      <c r="CV6" s="21" t="str">
        <f>IF(CV7="","",IF(CV7="-","【-】","【"&amp;SUBSTITUTE(TEXT(CV7,"#,##0.00"),"-","△")&amp;"】"))</f>
        <v>【60.29】</v>
      </c>
      <c r="CW6" s="22">
        <f>IF(CW7="",NA(),CW7)</f>
        <v>96.44</v>
      </c>
      <c r="CX6" s="22">
        <f t="shared" ref="CX6:DF6" si="11">IF(CX7="",NA(),CX7)</f>
        <v>97.15</v>
      </c>
      <c r="CY6" s="22">
        <f t="shared" si="11"/>
        <v>96.63</v>
      </c>
      <c r="CZ6" s="22">
        <f t="shared" si="11"/>
        <v>96.84</v>
      </c>
      <c r="DA6" s="22">
        <f t="shared" si="11"/>
        <v>97.31</v>
      </c>
      <c r="DB6" s="22">
        <f t="shared" si="11"/>
        <v>87.28</v>
      </c>
      <c r="DC6" s="22">
        <f t="shared" si="11"/>
        <v>87.41</v>
      </c>
      <c r="DD6" s="22">
        <f t="shared" si="11"/>
        <v>87.08</v>
      </c>
      <c r="DE6" s="22">
        <f t="shared" si="11"/>
        <v>87.26</v>
      </c>
      <c r="DF6" s="22">
        <f t="shared" si="11"/>
        <v>87.57</v>
      </c>
      <c r="DG6" s="21" t="str">
        <f>IF(DG7="","",IF(DG7="-","【-】","【"&amp;SUBSTITUTE(TEXT(DG7,"#,##0.00"),"-","△")&amp;"】"))</f>
        <v>【90.12】</v>
      </c>
      <c r="DH6" s="22">
        <f>IF(DH7="",NA(),DH7)</f>
        <v>76.13</v>
      </c>
      <c r="DI6" s="22">
        <f t="shared" ref="DI6:DQ6" si="12">IF(DI7="",NA(),DI7)</f>
        <v>78.03</v>
      </c>
      <c r="DJ6" s="22">
        <f t="shared" si="12"/>
        <v>73.58</v>
      </c>
      <c r="DK6" s="22">
        <f t="shared" si="12"/>
        <v>73.81</v>
      </c>
      <c r="DL6" s="22">
        <f t="shared" si="12"/>
        <v>74.09</v>
      </c>
      <c r="DM6" s="22">
        <f t="shared" si="12"/>
        <v>46.94</v>
      </c>
      <c r="DN6" s="22">
        <f t="shared" si="12"/>
        <v>47.62</v>
      </c>
      <c r="DO6" s="22">
        <f t="shared" si="12"/>
        <v>48.55</v>
      </c>
      <c r="DP6" s="22">
        <f t="shared" si="12"/>
        <v>49.2</v>
      </c>
      <c r="DQ6" s="22">
        <f t="shared" si="12"/>
        <v>50.01</v>
      </c>
      <c r="DR6" s="21" t="str">
        <f>IF(DR7="","",IF(DR7="-","【-】","【"&amp;SUBSTITUTE(TEXT(DR7,"#,##0.00"),"-","△")&amp;"】"))</f>
        <v>【50.88】</v>
      </c>
      <c r="DS6" s="22">
        <f>IF(DS7="",NA(),DS7)</f>
        <v>1.76</v>
      </c>
      <c r="DT6" s="22">
        <f t="shared" ref="DT6:EB6" si="13">IF(DT7="",NA(),DT7)</f>
        <v>2.7</v>
      </c>
      <c r="DU6" s="22">
        <f t="shared" si="13"/>
        <v>3.22</v>
      </c>
      <c r="DV6" s="22">
        <f t="shared" si="13"/>
        <v>20.78</v>
      </c>
      <c r="DW6" s="22">
        <f t="shared" si="13"/>
        <v>24.05</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0.25</v>
      </c>
      <c r="EE6" s="22">
        <f t="shared" ref="EE6:EM6" si="14">IF(EE7="",NA(),EE7)</f>
        <v>0.35</v>
      </c>
      <c r="EF6" s="22">
        <f t="shared" si="14"/>
        <v>0.13</v>
      </c>
      <c r="EG6" s="22">
        <f t="shared" si="14"/>
        <v>0.03</v>
      </c>
      <c r="EH6" s="22">
        <f t="shared" si="14"/>
        <v>0.48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82244</v>
      </c>
      <c r="D7" s="24">
        <v>46</v>
      </c>
      <c r="E7" s="24">
        <v>1</v>
      </c>
      <c r="F7" s="24">
        <v>0</v>
      </c>
      <c r="G7" s="24">
        <v>1</v>
      </c>
      <c r="H7" s="24" t="s">
        <v>93</v>
      </c>
      <c r="I7" s="24" t="s">
        <v>94</v>
      </c>
      <c r="J7" s="24" t="s">
        <v>95</v>
      </c>
      <c r="K7" s="24" t="s">
        <v>96</v>
      </c>
      <c r="L7" s="24" t="s">
        <v>97</v>
      </c>
      <c r="M7" s="24" t="s">
        <v>98</v>
      </c>
      <c r="N7" s="25" t="s">
        <v>99</v>
      </c>
      <c r="O7" s="25">
        <v>93.81</v>
      </c>
      <c r="P7" s="25">
        <v>99.44</v>
      </c>
      <c r="Q7" s="25">
        <v>3581</v>
      </c>
      <c r="R7" s="25">
        <v>69966</v>
      </c>
      <c r="S7" s="25">
        <v>35.71</v>
      </c>
      <c r="T7" s="25">
        <v>1959.28</v>
      </c>
      <c r="U7" s="25">
        <v>69601</v>
      </c>
      <c r="V7" s="25">
        <v>35.71</v>
      </c>
      <c r="W7" s="25">
        <v>1949.06</v>
      </c>
      <c r="X7" s="25">
        <v>108.05</v>
      </c>
      <c r="Y7" s="25">
        <v>108.65</v>
      </c>
      <c r="Z7" s="25">
        <v>122.3</v>
      </c>
      <c r="AA7" s="25">
        <v>114.05</v>
      </c>
      <c r="AB7" s="25">
        <v>122.75</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1053.32</v>
      </c>
      <c r="AU7" s="25">
        <v>1058.94</v>
      </c>
      <c r="AV7" s="25">
        <v>1003.93</v>
      </c>
      <c r="AW7" s="25">
        <v>876.77</v>
      </c>
      <c r="AX7" s="25">
        <v>875.13</v>
      </c>
      <c r="AY7" s="25">
        <v>355.5</v>
      </c>
      <c r="AZ7" s="25">
        <v>349.83</v>
      </c>
      <c r="BA7" s="25">
        <v>360.86</v>
      </c>
      <c r="BB7" s="25">
        <v>350.79</v>
      </c>
      <c r="BC7" s="25">
        <v>354.57</v>
      </c>
      <c r="BD7" s="25">
        <v>261.51</v>
      </c>
      <c r="BE7" s="25">
        <v>4.5199999999999996</v>
      </c>
      <c r="BF7" s="25">
        <v>3.71</v>
      </c>
      <c r="BG7" s="25">
        <v>3.28</v>
      </c>
      <c r="BH7" s="25">
        <v>2.95</v>
      </c>
      <c r="BI7" s="25">
        <v>2.2999999999999998</v>
      </c>
      <c r="BJ7" s="25">
        <v>312.58</v>
      </c>
      <c r="BK7" s="25">
        <v>314.87</v>
      </c>
      <c r="BL7" s="25">
        <v>309.27999999999997</v>
      </c>
      <c r="BM7" s="25">
        <v>322.92</v>
      </c>
      <c r="BN7" s="25">
        <v>303.45999999999998</v>
      </c>
      <c r="BO7" s="25">
        <v>265.16000000000003</v>
      </c>
      <c r="BP7" s="25">
        <v>101.77</v>
      </c>
      <c r="BQ7" s="25">
        <v>99.73</v>
      </c>
      <c r="BR7" s="25">
        <v>114.89</v>
      </c>
      <c r="BS7" s="25">
        <v>110.02</v>
      </c>
      <c r="BT7" s="25">
        <v>116.2</v>
      </c>
      <c r="BU7" s="25">
        <v>104.57</v>
      </c>
      <c r="BV7" s="25">
        <v>103.54</v>
      </c>
      <c r="BW7" s="25">
        <v>103.32</v>
      </c>
      <c r="BX7" s="25">
        <v>100.85</v>
      </c>
      <c r="BY7" s="25">
        <v>103.79</v>
      </c>
      <c r="BZ7" s="25">
        <v>102.35</v>
      </c>
      <c r="CA7" s="25">
        <v>184.39</v>
      </c>
      <c r="CB7" s="25">
        <v>188.11</v>
      </c>
      <c r="CC7" s="25">
        <v>161.85</v>
      </c>
      <c r="CD7" s="25">
        <v>155.13</v>
      </c>
      <c r="CE7" s="25">
        <v>157.04</v>
      </c>
      <c r="CF7" s="25">
        <v>165.47</v>
      </c>
      <c r="CG7" s="25">
        <v>167.46</v>
      </c>
      <c r="CH7" s="25">
        <v>168.56</v>
      </c>
      <c r="CI7" s="25">
        <v>167.1</v>
      </c>
      <c r="CJ7" s="25">
        <v>167.86</v>
      </c>
      <c r="CK7" s="25">
        <v>167.74</v>
      </c>
      <c r="CL7" s="25">
        <v>82.56</v>
      </c>
      <c r="CM7" s="25">
        <v>83.07</v>
      </c>
      <c r="CN7" s="25">
        <v>83.67</v>
      </c>
      <c r="CO7" s="25">
        <v>87.73</v>
      </c>
      <c r="CP7" s="25">
        <v>87.5</v>
      </c>
      <c r="CQ7" s="25">
        <v>59.74</v>
      </c>
      <c r="CR7" s="25">
        <v>59.46</v>
      </c>
      <c r="CS7" s="25">
        <v>59.51</v>
      </c>
      <c r="CT7" s="25">
        <v>59.91</v>
      </c>
      <c r="CU7" s="25">
        <v>59.4</v>
      </c>
      <c r="CV7" s="25">
        <v>60.29</v>
      </c>
      <c r="CW7" s="25">
        <v>96.44</v>
      </c>
      <c r="CX7" s="25">
        <v>97.15</v>
      </c>
      <c r="CY7" s="25">
        <v>96.63</v>
      </c>
      <c r="CZ7" s="25">
        <v>96.84</v>
      </c>
      <c r="DA7" s="25">
        <v>97.31</v>
      </c>
      <c r="DB7" s="25">
        <v>87.28</v>
      </c>
      <c r="DC7" s="25">
        <v>87.41</v>
      </c>
      <c r="DD7" s="25">
        <v>87.08</v>
      </c>
      <c r="DE7" s="25">
        <v>87.26</v>
      </c>
      <c r="DF7" s="25">
        <v>87.57</v>
      </c>
      <c r="DG7" s="25">
        <v>90.12</v>
      </c>
      <c r="DH7" s="25">
        <v>76.13</v>
      </c>
      <c r="DI7" s="25">
        <v>78.03</v>
      </c>
      <c r="DJ7" s="25">
        <v>73.58</v>
      </c>
      <c r="DK7" s="25">
        <v>73.81</v>
      </c>
      <c r="DL7" s="25">
        <v>74.09</v>
      </c>
      <c r="DM7" s="25">
        <v>46.94</v>
      </c>
      <c r="DN7" s="25">
        <v>47.62</v>
      </c>
      <c r="DO7" s="25">
        <v>48.55</v>
      </c>
      <c r="DP7" s="25">
        <v>49.2</v>
      </c>
      <c r="DQ7" s="25">
        <v>50.01</v>
      </c>
      <c r="DR7" s="25">
        <v>50.88</v>
      </c>
      <c r="DS7" s="25">
        <v>1.76</v>
      </c>
      <c r="DT7" s="25">
        <v>2.7</v>
      </c>
      <c r="DU7" s="25">
        <v>3.22</v>
      </c>
      <c r="DV7" s="25">
        <v>20.78</v>
      </c>
      <c r="DW7" s="25">
        <v>24.05</v>
      </c>
      <c r="DX7" s="25">
        <v>14.48</v>
      </c>
      <c r="DY7" s="25">
        <v>16.27</v>
      </c>
      <c r="DZ7" s="25">
        <v>17.11</v>
      </c>
      <c r="EA7" s="25">
        <v>18.329999999999998</v>
      </c>
      <c r="EB7" s="25">
        <v>20.27</v>
      </c>
      <c r="EC7" s="25">
        <v>22.3</v>
      </c>
      <c r="ED7" s="25">
        <v>0.25</v>
      </c>
      <c r="EE7" s="25">
        <v>0.35</v>
      </c>
      <c r="EF7" s="25">
        <v>0.13</v>
      </c>
      <c r="EG7" s="25">
        <v>0.03</v>
      </c>
      <c r="EH7" s="25">
        <v>0.48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2023-01-24T07:53:33Z</cp:lastPrinted>
  <dcterms:created xsi:type="dcterms:W3CDTF">2022-12-01T00:54:37Z</dcterms:created>
  <dcterms:modified xsi:type="dcterms:W3CDTF">2023-02-08T04:50:22Z</dcterms:modified>
  <cp:category/>
</cp:coreProperties>
</file>