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0_守谷市\"/>
    </mc:Choice>
  </mc:AlternateContent>
  <workbookProtection workbookAlgorithmName="SHA-512" workbookHashValue="xBfqrqskIOkVKmalw/XXr4s274QDv+LJ3OZgNWhoZXgDvDE7dkGt621yNz48avoUpYsK35aMs/15ncNFvja/bg==" workbookSaltValue="+O08eYzXLn9OCCB6gzb0UQ==" workbookSpinCount="100000" lockStructure="1"/>
  <bookViews>
    <workbookView xWindow="0" yWindow="0" windowWidth="15360" windowHeight="7632"/>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<sst xmlns="http://schemas.openxmlformats.org/spreadsheetml/2006/main" count="231" uniqueCount="117">
  <si>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</si>
  <si>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</si>
  <si>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</si>
  <si>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</si>
  <si>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</si>
  <si>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</si>
  <si>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</si>
  <si>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</si>
  <si>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</si>
  <si>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</si>
  <si>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</si>
  <si>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</si>
  <si>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</si>
  <si>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</si>
  <si>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</si>
  <si>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</si>
  <si>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</si>
  <si>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</si>
  <si>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</si>
  <si>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</si>
  <si>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</si>
  <si>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</si>
  <si>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</si>
  <si>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</si>
  <si>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</si>
  <si>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</si>
  <si>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</si>
  <si>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</si>
  <si>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</si>
  <si>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</si>
  <si>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</si>
  <si>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</si>
  <si>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</si>
  <si>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</si>
  <si>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</si>
  <si>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</si>
  <si>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</si>
  <si>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</si>
  <si>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</si>
  <si>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</si>
  <si>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</si>
  <si>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</si>
  <si>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</si>
  <si>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</si>
  <si>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</si>
  <si>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</si>
  <si>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</si>
  <si>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</si>
  <si>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</si>
  <si>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</si>
  <si>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</si>
  <si>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</si>
  <si>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</si>
  <si>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</si>
  <si>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</si>
  <si>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</si>
  <si>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</si>
  <si>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</si>
  <si>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</si>
  <si>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</si>
  <si>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</si>
  <si>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</si>
  <si>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</si>
  <si>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</si>
  <si>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</si>
  <si>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</si>
  <si>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</si>
  <si>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</si>
  <si>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</si>
  <si>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</si>
  <si>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</si>
  <si>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</si>
  <si>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</si>
  <si>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</si>
  <si>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</si>
  <si>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</si>
  <si>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</si>
  <si>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</si>
  <si>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</si>
  <si>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</si>
  <si>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</si>
  <si>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</si>
  <si>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</si>
  <si>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</si>
  <si>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</si>
  <si>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</si>
  <si>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</si>
  <si>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</si>
  <si>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</si>
  <si>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</si>
  <si>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</si>
  <si>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</si>
  <si>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</si>
  <si>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</si>
  <si>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</si>
  <si>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</si>
  <si>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</si>
  <si>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</si>
  <si>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</si>
  <si>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</si>
  <si>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</si>
  <si>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</si>
  <si>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</si>
  <si>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</si>
  <si>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</si>
  <si>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</si>
  <si>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</si>
  <si>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</si>
  <si>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</si>
  <si>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</si>
  <si>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</si>
  <si>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</si>
  <si>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</si>
  <si>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</si>
  <si>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上記の各指標から判断すると，経営の健全性や効率性の向上に，より一層の取組が必要であり，コスト削減に向けた下水道事業経営が必須となる。
　また，施設の老朽化等により，今後莫大な資金が必要となることから，資金の確保など経営の改善等を図っていかなければならない。</t>
    <phoneticPr fontId="4"/>
  </si>
  <si>
    <t>①有形固定資産減価償却率は49.79％であり，類似団体と比較して26ポイント上回っている。今後，施設（浄化センター等）の老朽化が進むことから，適切な改築更新が求められる。
②管渠老朽化率は0.00％，③管渠改善率等は0.02％であり，今後，施設整備等についてストックマネジメントや経営戦略を踏まえた適切な管渠の更新を実施していく。</t>
    <rPh sb="140" eb="142">
      <t>ケイエイ</t>
    </rPh>
    <rPh sb="142" eb="144">
      <t>センリャク</t>
    </rPh>
    <phoneticPr fontId="4"/>
  </si>
  <si>
    <t>①経常収支比率は114.80％であり，類似団体と比較して6.95ポイント上回っている。大口事業者の割合が大きく，安定した下水道使用料を計上しているものの，令和2年度においては，新型コロナウイルス感染症に係る経済対策として下水道使用料(基本料金)を6箇月間免除したこと等に伴い，前年度と比べて減少した。
②累積欠損金比率は0.00％であり，今後も営業収益の安定的な確保を維持していく。
③流動比率は1,192.98％であり，類似団体と比較して大きく上回っている。流動資産が減少傾向にならないよう現状を維持していく。
④企業債残高対事業規模比率は172.49％であり，類似団体と比較して大きく下回っている。その要因は，平成20年度からの起債借入は実施していないことによる。
⑤経費回収率は127.49％であり，類似団体と比較して32.52ポイント上回っている。また，⑥汚水処理原価は93.23円であり，類似団体と比較して66円26銭下回っている。経費回収率は100％以上であることから，引き続き汚水処理費の抑制に努めながら，健全な事業運営を進めていく。
⑦施設利用率は67.09％であり，類似団体と比較して1.81ポイント上回っている。更なる効率的な施設利用が出来るよう施設の整備を実施していく。
⑧水洗化率は99.21％であり，類似団体と比較して6.49ポイント上回っている状況にある。未接続者への訪問等により，100％を目指して，更なる水洗化率の向上に努めたい。</t>
    <rPh sb="43" eb="45">
      <t>オオグチ</t>
    </rPh>
    <rPh sb="45" eb="48">
      <t>ジギョウシャ</t>
    </rPh>
    <rPh sb="49" eb="51">
      <t>ワリアイ</t>
    </rPh>
    <rPh sb="52" eb="53">
      <t>オオ</t>
    </rPh>
    <rPh sb="56" eb="58">
      <t>アンテイ</t>
    </rPh>
    <rPh sb="67" eb="69">
      <t>ケイジョウ</t>
    </rPh>
    <rPh sb="110" eb="113">
      <t>ゲスイドウ</t>
    </rPh>
    <rPh sb="113" eb="116">
      <t>シヨウリョウ</t>
    </rPh>
    <rPh sb="291" eb="292">
      <t>オオ</t>
    </rPh>
    <rPh sb="316" eb="318">
      <t>キサイ</t>
    </rPh>
    <rPh sb="382" eb="384">
      <t>オスイ</t>
    </rPh>
    <rPh sb="384" eb="386">
      <t>ショリ</t>
    </rPh>
    <rPh sb="386" eb="388">
      <t>ゲンカ</t>
    </rPh>
    <rPh sb="394" eb="395">
      <t>エン</t>
    </rPh>
    <rPh sb="399" eb="401">
      <t>ルイジ</t>
    </rPh>
    <rPh sb="401" eb="403">
      <t>ダンタイ</t>
    </rPh>
    <rPh sb="404" eb="406">
      <t>ヒカク</t>
    </rPh>
    <rPh sb="410" eb="411">
      <t>エン</t>
    </rPh>
    <rPh sb="413" eb="414">
      <t>セン</t>
    </rPh>
    <rPh sb="414" eb="415">
      <t>シタ</t>
    </rPh>
    <rPh sb="415" eb="416">
      <t>マワ</t>
    </rPh>
    <rPh sb="421" eb="423">
      <t>ケイヒ</t>
    </rPh>
    <rPh sb="423" eb="425">
      <t>カイシュウ</t>
    </rPh>
    <rPh sb="425" eb="426">
      <t>リツ</t>
    </rPh>
    <rPh sb="441" eb="442">
      <t>ヒ</t>
    </rPh>
    <rPh sb="443" eb="444">
      <t>ツヅ</t>
    </rPh>
    <rPh sb="445" eb="447">
      <t>オスイ</t>
    </rPh>
    <rPh sb="447" eb="449">
      <t>ショリ</t>
    </rPh>
    <rPh sb="449" eb="450">
      <t>ヒ</t>
    </rPh>
    <rPh sb="451" eb="453">
      <t>ヨクセイ</t>
    </rPh>
    <rPh sb="454" eb="455">
      <t>ツト</t>
    </rPh>
    <rPh sb="460" eb="462">
      <t>ケンゼン</t>
    </rPh>
    <rPh sb="463" eb="465">
      <t>ジギョウ</t>
    </rPh>
    <rPh sb="465" eb="467">
      <t>ウンエイ</t>
    </rPh>
    <rPh sb="468" eb="469">
      <t>スス</t>
    </rPh>
    <rPh sb="509" eb="510">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</si>
</sst>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0.03</c:v>
                </c:pt>
                <c:pt idx="2">
                  <c:v>0.03</c:v>
                </c:pt>
                <c:pt idx="3">
                  <c:v>0.05</c:v>
                </c:pt>
                <c:pt idx="4">
                  <c:v>0.02</c:v>
                </c:pt>
              </c:numCache>
            </c:numRef>
          </c:val>
          <c:extLst>
            <c:ext xmlns:c16="http://schemas.microsoft.com/office/drawing/2014/chart" uri="{C3380CC4-5D6E-409C-BE32-E72D297353CC}">
              <c16:uniqueId val="{00000000-FF0A-41A0-9ECB-56C08FFE2A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FF0A-41A0-9ECB-56C08FFE2A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67.739999999999995</c:v>
                </c:pt>
                <c:pt idx="1">
                  <c:v>68.27</c:v>
                </c:pt>
                <c:pt idx="2">
                  <c:v>67.959999999999994</c:v>
                </c:pt>
                <c:pt idx="3">
                  <c:v>67.540000000000006</c:v>
                </c:pt>
                <c:pt idx="4">
                  <c:v>67.09</c:v>
                </c:pt>
              </c:numCache>
            </c:numRef>
          </c:val>
          <c:extLst>
            <c:ext xmlns:c16="http://schemas.microsoft.com/office/drawing/2014/chart" uri="{C3380CC4-5D6E-409C-BE32-E72D297353CC}">
              <c16:uniqueId val="{00000000-BF74-40EE-9125-9E1B77C77D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BF74-40EE-9125-9E1B77C77D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99.03</c:v>
                </c:pt>
                <c:pt idx="1">
                  <c:v>99.06</c:v>
                </c:pt>
                <c:pt idx="2">
                  <c:v>99.1</c:v>
                </c:pt>
                <c:pt idx="3">
                  <c:v>99.17</c:v>
                </c:pt>
                <c:pt idx="4">
                  <c:v>99.21</c:v>
                </c:pt>
              </c:numCache>
            </c:numRef>
          </c:val>
          <c:extLst>
            <c:ext xmlns:c16="http://schemas.microsoft.com/office/drawing/2014/chart" uri="{C3380CC4-5D6E-409C-BE32-E72D297353CC}">
              <c16:uniqueId val="{00000000-0D57-4DFA-A743-3A388A1AAE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0D57-4DFA-A743-3A388A1AAE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111.07</c:v>
                </c:pt>
                <c:pt idx="1">
                  <c:v>116.18</c:v>
                </c:pt>
                <c:pt idx="2">
                  <c:v>110.18</c:v>
                </c:pt>
                <c:pt idx="3">
                  <c:v>116.12</c:v>
                </c:pt>
                <c:pt idx="4">
                  <c:v>114.8</c:v>
                </c:pt>
              </c:numCache>
            </c:numRef>
          </c:val>
          <c:extLst>
            <c:ext xmlns:c16="http://schemas.microsoft.com/office/drawing/2014/chart" uri="{C3380CC4-5D6E-409C-BE32-E72D297353CC}">
              <c16:uniqueId val="{00000000-ABD4-48A4-8101-8C20886AD7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ABD4-48A4-8101-8C20886AD7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42.43</c:v>
                </c:pt>
                <c:pt idx="1">
                  <c:v>43.91</c:v>
                </c:pt>
                <c:pt idx="2">
                  <c:v>45.92</c:v>
                </c:pt>
                <c:pt idx="3">
                  <c:v>47.69</c:v>
                </c:pt>
                <c:pt idx="4">
                  <c:v>49.79</c:v>
                </c:pt>
              </c:numCache>
            </c:numRef>
          </c:val>
          <c:extLst>
            <c:ext xmlns:c16="http://schemas.microsoft.com/office/drawing/2014/chart" uri="{C3380CC4-5D6E-409C-BE32-E72D297353CC}">
              <c16:uniqueId val="{00000000-F259-48BA-900D-332A0C369A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F259-48BA-900D-332A0C369A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8-40B3-8BAE-1C034FE9AA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51B8-40B3-8BAE-1C034FE9AA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36-4FB3-818D-6E3E30AA96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3B36-4FB3-818D-6E3E30AA96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507.13</c:v>
                </c:pt>
                <c:pt idx="1">
                  <c:v>811.44</c:v>
                </c:pt>
                <c:pt idx="2">
                  <c:v>832.91</c:v>
                </c:pt>
                <c:pt idx="3">
                  <c:v>914.14</c:v>
                </c:pt>
                <c:pt idx="4">
                  <c:v>1192.98</c:v>
                </c:pt>
              </c:numCache>
            </c:numRef>
          </c:val>
          <c:extLst>
            <c:ext xmlns:c16="http://schemas.microsoft.com/office/drawing/2014/chart" uri="{C3380CC4-5D6E-409C-BE32-E72D297353CC}">
              <c16:uniqueId val="{00000000-B6A2-428F-8B16-C8DD8CBB67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B6A2-428F-8B16-C8DD8CBB67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230.09</c:v>
                </c:pt>
                <c:pt idx="1">
                  <c:v>206.54</c:v>
                </c:pt>
                <c:pt idx="2">
                  <c:v>186.2</c:v>
                </c:pt>
                <c:pt idx="3">
                  <c:v>172.13</c:v>
                </c:pt>
                <c:pt idx="4">
                  <c:v>172.49</c:v>
                </c:pt>
              </c:numCache>
            </c:numRef>
          </c:val>
          <c:extLst>
            <c:ext xmlns:c16="http://schemas.microsoft.com/office/drawing/2014/chart" uri="{C3380CC4-5D6E-409C-BE32-E72D297353CC}">
              <c16:uniqueId val="{00000000-D4B1-4B30-A1C4-FEF76A7A69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D4B1-4B30-A1C4-FEF76A7A69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123.46</c:v>
                </c:pt>
                <c:pt idx="1">
                  <c:v>124.77</c:v>
                </c:pt>
                <c:pt idx="2">
                  <c:v>112.59</c:v>
                </c:pt>
                <c:pt idx="3">
                  <c:v>151.58000000000001</c:v>
                </c:pt>
                <c:pt idx="4">
                  <c:v>127.49</c:v>
                </c:pt>
              </c:numCache>
            </c:numRef>
          </c:val>
          <c:extLst>
            <c:ext xmlns:c16="http://schemas.microsoft.com/office/drawing/2014/chart" uri="{C3380CC4-5D6E-409C-BE32-E72D297353CC}">
              <c16:uniqueId val="{00000000-6A1F-474B-8AD7-07934FC245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6A1F-474B-8AD7-07934FC245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107.51</c:v>
                </c:pt>
                <c:pt idx="1">
                  <c:v>106.4</c:v>
                </c:pt>
                <c:pt idx="2">
                  <c:v>117.79</c:v>
                </c:pt>
                <c:pt idx="3">
                  <c:v>86.38</c:v>
                </c:pt>
                <c:pt idx="4">
                  <c:v>93.23</c:v>
                </c:pt>
              </c:numCache>
            </c:numRef>
          </c:val>
          <c:extLst>
            <c:ext xmlns:c16="http://schemas.microsoft.com/office/drawing/2014/chart" uri="{C3380CC4-5D6E-409C-BE32-E72D297353CC}">
              <c16:uniqueId val="{00000000-1A5D-4529-BFF6-2BA7DB497A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1A5D-4529-BFF6-2BA7DB497A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守谷市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69392</v>
      </c>
      <c r="AM8" s="51"/>
      <c r="AN8" s="51"/>
      <c r="AO8" s="51"/>
      <c r="AP8" s="51"/>
      <c r="AQ8" s="51"/>
      <c r="AR8" s="51"/>
      <c r="AS8" s="51"/>
      <c r="AT8" s="46">
        <f>データ!T6</f>
        <v>35.71</v>
      </c>
      <c r="AU8" s="46"/>
      <c r="AV8" s="46"/>
      <c r="AW8" s="46"/>
      <c r="AX8" s="46"/>
      <c r="AY8" s="46"/>
      <c r="AZ8" s="46"/>
      <c r="BA8" s="46"/>
      <c r="BB8" s="46">
        <f>データ!U6</f>
        <v>1943.21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91.46</v>
      </c>
      <c r="J10" s="46"/>
      <c r="K10" s="46"/>
      <c r="L10" s="46"/>
      <c r="M10" s="46"/>
      <c r="N10" s="46"/>
      <c r="O10" s="46"/>
      <c r="P10" s="46">
        <f>データ!P6</f>
        <v>99.18</v>
      </c>
      <c r="Q10" s="46"/>
      <c r="R10" s="46"/>
      <c r="S10" s="46"/>
      <c r="T10" s="46"/>
      <c r="U10" s="46"/>
      <c r="V10" s="46"/>
      <c r="W10" s="46">
        <f>データ!Q6</f>
        <v>84.44</v>
      </c>
      <c r="X10" s="46"/>
      <c r="Y10" s="46"/>
      <c r="Z10" s="46"/>
      <c r="AA10" s="46"/>
      <c r="AB10" s="46"/>
      <c r="AC10" s="46"/>
      <c r="AD10" s="51">
        <f>データ!R6</f>
        <v>2184</v>
      </c>
      <c r="AE10" s="51"/>
      <c r="AF10" s="51"/>
      <c r="AG10" s="51"/>
      <c r="AH10" s="51"/>
      <c r="AI10" s="51"/>
      <c r="AJ10" s="51"/>
      <c r="AK10" s="2"/>
      <c r="AL10" s="51">
        <f>データ!V6</f>
        <v>69000</v>
      </c>
      <c r="AM10" s="51"/>
      <c r="AN10" s="51"/>
      <c r="AO10" s="51"/>
      <c r="AP10" s="51"/>
      <c r="AQ10" s="51"/>
      <c r="AR10" s="51"/>
      <c r="AS10" s="51"/>
      <c r="AT10" s="46">
        <f>データ!W6</f>
        <v>20.2</v>
      </c>
      <c r="AU10" s="46"/>
      <c r="AV10" s="46"/>
      <c r="AW10" s="46"/>
      <c r="AX10" s="46"/>
      <c r="AY10" s="46"/>
      <c r="AZ10" s="46"/>
      <c r="BA10" s="46"/>
      <c r="BB10" s="46">
        <f>データ!X6</f>
        <v>3415.84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116</v>
      </c>
      <c r="BM16" s="91"/>
      <c r="BN16" s="91"/>
      <c r="BO16" s="91"/>
      <c r="BP16" s="91"/>
      <c r="BQ16" s="91"/>
      <c r="BR16" s="91"/>
      <c r="BS16" s="91"/>
      <c r="BT16" s="91"/>
      <c r="BU16" s="91"/>
      <c r="BV16" s="91"/>
      <c r="BW16" s="91"/>
      <c r="BX16" s="91"/>
      <c r="BY16" s="91"/>
      <c r="BZ16" s="9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jp3IMCcuc7/CdtkXV3sFHuWvWivG/6utHSJjDKbJou5h8wwfbUWivZ6yq0lfHdp8vbnSN2mJFJ7CsUhFVDpAg==" saltValue="8fg/HmxRvdT4iZogjeF/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82244</v>
      </c>
      <c r="D6" s="33">
        <f t="shared" si="3"/>
        <v>46</v>
      </c>
      <c r="E6" s="33">
        <f t="shared" si="3"/>
        <v>17</v>
      </c>
      <c r="F6" s="33">
        <f t="shared" si="3"/>
        <v>1</v>
      </c>
      <c r="G6" s="33">
        <f t="shared" si="3"/>
        <v>0</v>
      </c>
      <c r="H6" s="33" t="str">
        <f t="shared" si="3"/>
        <v>茨城県　守谷市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91.46</v>
      </c>
      <c r="P6" s="34">
        <f t="shared" si="3"/>
        <v>99.18</v>
      </c>
      <c r="Q6" s="34">
        <f t="shared" si="3"/>
        <v>84.44</v>
      </c>
      <c r="R6" s="34">
        <f t="shared" si="3"/>
        <v>2184</v>
      </c>
      <c r="S6" s="34">
        <f t="shared" si="3"/>
        <v>69392</v>
      </c>
      <c r="T6" s="34">
        <f t="shared" si="3"/>
        <v>35.71</v>
      </c>
      <c r="U6" s="34">
        <f t="shared" si="3"/>
        <v>1943.21</v>
      </c>
      <c r="V6" s="34">
        <f t="shared" si="3"/>
        <v>69000</v>
      </c>
      <c r="W6" s="34">
        <f t="shared" si="3"/>
        <v>20.2</v>
      </c>
      <c r="X6" s="34">
        <f t="shared" si="3"/>
        <v>3415.84</v>
      </c>
      <c r="Y6" s="35">
        <f>IF(Y7="",NA(),Y7)</f>
        <v>111.07</v>
      </c>
      <c r="Z6" s="35">
        <f t="shared" ref="Z6:AH6" si="4">IF(Z7="",NA(),Z7)</f>
        <v>116.18</v>
      </c>
      <c r="AA6" s="35">
        <f t="shared" si="4"/>
        <v>110.18</v>
      </c>
      <c r="AB6" s="35">
        <f t="shared" si="4"/>
        <v>116.12</v>
      </c>
      <c r="AC6" s="35">
        <f t="shared" si="4"/>
        <v>114.8</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507.13</v>
      </c>
      <c r="AV6" s="35">
        <f t="shared" ref="AV6:BD6" si="6">IF(AV7="",NA(),AV7)</f>
        <v>811.44</v>
      </c>
      <c r="AW6" s="35">
        <f t="shared" si="6"/>
        <v>832.91</v>
      </c>
      <c r="AX6" s="35">
        <f t="shared" si="6"/>
        <v>914.14</v>
      </c>
      <c r="AY6" s="35">
        <f t="shared" si="6"/>
        <v>1192.98</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230.09</v>
      </c>
      <c r="BG6" s="35">
        <f t="shared" ref="BG6:BO6" si="7">IF(BG7="",NA(),BG7)</f>
        <v>206.54</v>
      </c>
      <c r="BH6" s="35">
        <f t="shared" si="7"/>
        <v>186.2</v>
      </c>
      <c r="BI6" s="35">
        <f t="shared" si="7"/>
        <v>172.13</v>
      </c>
      <c r="BJ6" s="35">
        <f t="shared" si="7"/>
        <v>172.49</v>
      </c>
      <c r="BK6" s="35">
        <f t="shared" si="7"/>
        <v>774.99</v>
      </c>
      <c r="BL6" s="35">
        <f t="shared" si="7"/>
        <v>799.41</v>
      </c>
      <c r="BM6" s="35">
        <f t="shared" si="7"/>
        <v>820.36</v>
      </c>
      <c r="BN6" s="35">
        <f t="shared" si="7"/>
        <v>847.44</v>
      </c>
      <c r="BO6" s="35">
        <f t="shared" si="7"/>
        <v>857.88</v>
      </c>
      <c r="BP6" s="34" t="str">
        <f>IF(BP7="","",IF(BP7="-","【-】","【"&amp;SUBSTITUTE(TEXT(BP7,"#,##0.00"),"-","△")&amp;"】"))</f>
        <v>【705.21】</v>
      </c>
      <c r="BQ6" s="35">
        <f>IF(BQ7="",NA(),BQ7)</f>
        <v>123.46</v>
      </c>
      <c r="BR6" s="35">
        <f t="shared" ref="BR6:BZ6" si="8">IF(BR7="",NA(),BR7)</f>
        <v>124.77</v>
      </c>
      <c r="BS6" s="35">
        <f t="shared" si="8"/>
        <v>112.59</v>
      </c>
      <c r="BT6" s="35">
        <f t="shared" si="8"/>
        <v>151.58000000000001</v>
      </c>
      <c r="BU6" s="35">
        <f t="shared" si="8"/>
        <v>127.49</v>
      </c>
      <c r="BV6" s="35">
        <f t="shared" si="8"/>
        <v>96.57</v>
      </c>
      <c r="BW6" s="35">
        <f t="shared" si="8"/>
        <v>96.54</v>
      </c>
      <c r="BX6" s="35">
        <f t="shared" si="8"/>
        <v>95.4</v>
      </c>
      <c r="BY6" s="35">
        <f t="shared" si="8"/>
        <v>94.69</v>
      </c>
      <c r="BZ6" s="35">
        <f t="shared" si="8"/>
        <v>94.97</v>
      </c>
      <c r="CA6" s="34" t="str">
        <f>IF(CA7="","",IF(CA7="-","【-】","【"&amp;SUBSTITUTE(TEXT(CA7,"#,##0.00"),"-","△")&amp;"】"))</f>
        <v>【98.96】</v>
      </c>
      <c r="CB6" s="35">
        <f>IF(CB7="",NA(),CB7)</f>
        <v>107.51</v>
      </c>
      <c r="CC6" s="35">
        <f t="shared" ref="CC6:CK6" si="9">IF(CC7="",NA(),CC7)</f>
        <v>106.4</v>
      </c>
      <c r="CD6" s="35">
        <f t="shared" si="9"/>
        <v>117.79</v>
      </c>
      <c r="CE6" s="35">
        <f t="shared" si="9"/>
        <v>86.38</v>
      </c>
      <c r="CF6" s="35">
        <f t="shared" si="9"/>
        <v>93.23</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67.739999999999995</v>
      </c>
      <c r="CN6" s="35">
        <f t="shared" ref="CN6:CV6" si="10">IF(CN7="",NA(),CN7)</f>
        <v>68.27</v>
      </c>
      <c r="CO6" s="35">
        <f t="shared" si="10"/>
        <v>67.959999999999994</v>
      </c>
      <c r="CP6" s="35">
        <f t="shared" si="10"/>
        <v>67.540000000000006</v>
      </c>
      <c r="CQ6" s="35">
        <f t="shared" si="10"/>
        <v>67.09</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99.03</v>
      </c>
      <c r="CY6" s="35">
        <f t="shared" ref="CY6:DG6" si="11">IF(CY7="",NA(),CY7)</f>
        <v>99.06</v>
      </c>
      <c r="CZ6" s="35">
        <f t="shared" si="11"/>
        <v>99.1</v>
      </c>
      <c r="DA6" s="35">
        <f t="shared" si="11"/>
        <v>99.17</v>
      </c>
      <c r="DB6" s="35">
        <f t="shared" si="11"/>
        <v>99.21</v>
      </c>
      <c r="DC6" s="35">
        <f t="shared" si="11"/>
        <v>91.76</v>
      </c>
      <c r="DD6" s="35">
        <f t="shared" si="11"/>
        <v>92.3</v>
      </c>
      <c r="DE6" s="35">
        <f t="shared" si="11"/>
        <v>92.55</v>
      </c>
      <c r="DF6" s="35">
        <f t="shared" si="11"/>
        <v>92.62</v>
      </c>
      <c r="DG6" s="35">
        <f t="shared" si="11"/>
        <v>92.72</v>
      </c>
      <c r="DH6" s="34" t="str">
        <f>IF(DH7="","",IF(DH7="-","【-】","【"&amp;SUBSTITUTE(TEXT(DH7,"#,##0.00"),"-","△")&amp;"】"))</f>
        <v>【95.57】</v>
      </c>
      <c r="DI6" s="35">
        <f>IF(DI7="",NA(),DI7)</f>
        <v>42.43</v>
      </c>
      <c r="DJ6" s="35">
        <f t="shared" ref="DJ6:DR6" si="12">IF(DJ7="",NA(),DJ7)</f>
        <v>43.91</v>
      </c>
      <c r="DK6" s="35">
        <f t="shared" si="12"/>
        <v>45.92</v>
      </c>
      <c r="DL6" s="35">
        <f t="shared" si="12"/>
        <v>47.69</v>
      </c>
      <c r="DM6" s="35">
        <f t="shared" si="12"/>
        <v>49.79</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5">
        <f>IF(EE7="",NA(),EE7)</f>
        <v>0.08</v>
      </c>
      <c r="EF6" s="35">
        <f t="shared" ref="EF6:EN6" si="14">IF(EF7="",NA(),EF7)</f>
        <v>0.03</v>
      </c>
      <c r="EG6" s="35">
        <f t="shared" si="14"/>
        <v>0.03</v>
      </c>
      <c r="EH6" s="35">
        <f t="shared" si="14"/>
        <v>0.05</v>
      </c>
      <c r="EI6" s="35">
        <f t="shared" si="14"/>
        <v>0.02</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2">
      <c r="A7" s="28"/>
      <c r="B7" s="37">
        <v>2020</v>
      </c>
      <c r="C7" s="37">
        <v>82244</v>
      </c>
      <c r="D7" s="37">
        <v>46</v>
      </c>
      <c r="E7" s="37">
        <v>17</v>
      </c>
      <c r="F7" s="37">
        <v>1</v>
      </c>
      <c r="G7" s="37">
        <v>0</v>
      </c>
      <c r="H7" s="37" t="s">
        <v>96</v>
      </c>
      <c r="I7" s="37" t="s">
        <v>97</v>
      </c>
      <c r="J7" s="37" t="s">
        <v>98</v>
      </c>
      <c r="K7" s="37" t="s">
        <v>99</v>
      </c>
      <c r="L7" s="37" t="s">
        <v>100</v>
      </c>
      <c r="M7" s="37" t="s">
        <v>101</v>
      </c>
      <c r="N7" s="38" t="s">
        <v>102</v>
      </c>
      <c r="O7" s="38">
        <v>91.46</v>
      </c>
      <c r="P7" s="38">
        <v>99.18</v>
      </c>
      <c r="Q7" s="38">
        <v>84.44</v>
      </c>
      <c r="R7" s="38">
        <v>2184</v>
      </c>
      <c r="S7" s="38">
        <v>69392</v>
      </c>
      <c r="T7" s="38">
        <v>35.71</v>
      </c>
      <c r="U7" s="38">
        <v>1943.21</v>
      </c>
      <c r="V7" s="38">
        <v>69000</v>
      </c>
      <c r="W7" s="38">
        <v>20.2</v>
      </c>
      <c r="X7" s="38">
        <v>3415.84</v>
      </c>
      <c r="Y7" s="38">
        <v>111.07</v>
      </c>
      <c r="Z7" s="38">
        <v>116.18</v>
      </c>
      <c r="AA7" s="38">
        <v>110.18</v>
      </c>
      <c r="AB7" s="38">
        <v>116.12</v>
      </c>
      <c r="AC7" s="38">
        <v>114.8</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507.13</v>
      </c>
      <c r="AV7" s="38">
        <v>811.44</v>
      </c>
      <c r="AW7" s="38">
        <v>832.91</v>
      </c>
      <c r="AX7" s="38">
        <v>914.14</v>
      </c>
      <c r="AY7" s="38">
        <v>1192.98</v>
      </c>
      <c r="AZ7" s="38">
        <v>77.94</v>
      </c>
      <c r="BA7" s="38">
        <v>78.45</v>
      </c>
      <c r="BB7" s="38">
        <v>76.31</v>
      </c>
      <c r="BC7" s="38">
        <v>68.180000000000007</v>
      </c>
      <c r="BD7" s="38">
        <v>67.930000000000007</v>
      </c>
      <c r="BE7" s="38">
        <v>67.52</v>
      </c>
      <c r="BF7" s="38">
        <v>230.09</v>
      </c>
      <c r="BG7" s="38">
        <v>206.54</v>
      </c>
      <c r="BH7" s="38">
        <v>186.2</v>
      </c>
      <c r="BI7" s="38">
        <v>172.13</v>
      </c>
      <c r="BJ7" s="38">
        <v>172.49</v>
      </c>
      <c r="BK7" s="38">
        <v>774.99</v>
      </c>
      <c r="BL7" s="38">
        <v>799.41</v>
      </c>
      <c r="BM7" s="38">
        <v>820.36</v>
      </c>
      <c r="BN7" s="38">
        <v>847.44</v>
      </c>
      <c r="BO7" s="38">
        <v>857.88</v>
      </c>
      <c r="BP7" s="38">
        <v>705.21</v>
      </c>
      <c r="BQ7" s="38">
        <v>123.46</v>
      </c>
      <c r="BR7" s="38">
        <v>124.77</v>
      </c>
      <c r="BS7" s="38">
        <v>112.59</v>
      </c>
      <c r="BT7" s="38">
        <v>151.58000000000001</v>
      </c>
      <c r="BU7" s="38">
        <v>127.49</v>
      </c>
      <c r="BV7" s="38">
        <v>96.57</v>
      </c>
      <c r="BW7" s="38">
        <v>96.54</v>
      </c>
      <c r="BX7" s="38">
        <v>95.4</v>
      </c>
      <c r="BY7" s="38">
        <v>94.69</v>
      </c>
      <c r="BZ7" s="38">
        <v>94.97</v>
      </c>
      <c r="CA7" s="38">
        <v>98.96</v>
      </c>
      <c r="CB7" s="38">
        <v>107.51</v>
      </c>
      <c r="CC7" s="38">
        <v>106.4</v>
      </c>
      <c r="CD7" s="38">
        <v>117.79</v>
      </c>
      <c r="CE7" s="38">
        <v>86.38</v>
      </c>
      <c r="CF7" s="38">
        <v>93.23</v>
      </c>
      <c r="CG7" s="38">
        <v>161.54</v>
      </c>
      <c r="CH7" s="38">
        <v>162.81</v>
      </c>
      <c r="CI7" s="38">
        <v>163.19999999999999</v>
      </c>
      <c r="CJ7" s="38">
        <v>159.78</v>
      </c>
      <c r="CK7" s="38">
        <v>159.49</v>
      </c>
      <c r="CL7" s="38">
        <v>134.52000000000001</v>
      </c>
      <c r="CM7" s="38">
        <v>67.739999999999995</v>
      </c>
      <c r="CN7" s="38">
        <v>68.27</v>
      </c>
      <c r="CO7" s="38">
        <v>67.959999999999994</v>
      </c>
      <c r="CP7" s="38">
        <v>67.540000000000006</v>
      </c>
      <c r="CQ7" s="38">
        <v>67.09</v>
      </c>
      <c r="CR7" s="38">
        <v>64.67</v>
      </c>
      <c r="CS7" s="38">
        <v>64.959999999999994</v>
      </c>
      <c r="CT7" s="38">
        <v>65.040000000000006</v>
      </c>
      <c r="CU7" s="38">
        <v>68.31</v>
      </c>
      <c r="CV7" s="38">
        <v>65.28</v>
      </c>
      <c r="CW7" s="38">
        <v>59.57</v>
      </c>
      <c r="CX7" s="38">
        <v>99.03</v>
      </c>
      <c r="CY7" s="38">
        <v>99.06</v>
      </c>
      <c r="CZ7" s="38">
        <v>99.1</v>
      </c>
      <c r="DA7" s="38">
        <v>99.17</v>
      </c>
      <c r="DB7" s="38">
        <v>99.21</v>
      </c>
      <c r="DC7" s="38">
        <v>91.76</v>
      </c>
      <c r="DD7" s="38">
        <v>92.3</v>
      </c>
      <c r="DE7" s="38">
        <v>92.55</v>
      </c>
      <c r="DF7" s="38">
        <v>92.62</v>
      </c>
      <c r="DG7" s="38">
        <v>92.72</v>
      </c>
      <c r="DH7" s="38">
        <v>95.57</v>
      </c>
      <c r="DI7" s="38">
        <v>42.43</v>
      </c>
      <c r="DJ7" s="38">
        <v>43.91</v>
      </c>
      <c r="DK7" s="38">
        <v>45.92</v>
      </c>
      <c r="DL7" s="38">
        <v>47.69</v>
      </c>
      <c r="DM7" s="38">
        <v>49.79</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0.08</v>
      </c>
      <c r="EF7" s="38">
        <v>0.03</v>
      </c>
      <c r="EG7" s="38">
        <v>0.03</v>
      </c>
      <c r="EH7" s="38">
        <v>0.05</v>
      </c>
      <c r="EI7" s="38">
        <v>0.02</v>
      </c>
      <c r="EJ7" s="38">
        <v>0.17</v>
      </c>
      <c r="EK7" s="38">
        <v>0.13</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2022-01-27T00:46:14Z</cp:lastPrinted>
  <dcterms:created xsi:type="dcterms:W3CDTF">2021-12-03T07:08:28Z</dcterms:created>
  <dcterms:modified xsi:type="dcterms:W3CDTF">2022-02-17T00:40:10Z</dcterms:modified>
  <cp:category/>
</cp:coreProperties>
</file>