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hiho7\理財\理財\Ｒ３理財\04_公営企業関係\15_経営比較分析表\03_★経営比較分析表の分析等\04_確認後\01_水道（簡水含む）43\22_那珂市\"/>
    </mc:Choice>
  </mc:AlternateContent>
  <workbookProtection workbookAlgorithmName="SHA-512" workbookHashValue="2NGbS9PWDUeGtE1Txijn34QyyOBGpT3kJhL5jhVoK6shnnQflutr1LS/McLF3zFV6sdT5TJk8HGJuKRcAvteow==" workbookSaltValue="cEmdprOF6Rpqg5Akd5EUMw=="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P6" i="5"/>
  <c r="P10" i="4" s="1"/>
  <c r="O6" i="5"/>
  <c r="N6" i="5"/>
  <c r="M6" i="5"/>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I10" i="4"/>
  <c r="B10" i="4"/>
  <c r="BB8" i="4"/>
  <c r="AT8" i="4"/>
  <c r="AD8" i="4"/>
  <c r="W8" i="4"/>
  <c r="P8" i="4"/>
  <c r="B8" i="4"/>
  <c r="B6" i="4"/>
</calcChain>
</file>

<file path=xl/sharedStrings.xml><?xml version="1.0" encoding="utf-8"?>
<sst xmlns="http://schemas.openxmlformats.org/spreadsheetml/2006/main" count="228" uniqueCount="113">
  <si>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</si>
  <si>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</si>
  <si>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</si>
  <si>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</si>
  <si>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</si>
  <si>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</si>
  <si>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</si>
  <si>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</si>
  <si>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</si>
  <si>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</si>
  <si>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</si>
  <si>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</si>
  <si>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</si>
  <si>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</si>
  <si>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</si>
  <si>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</si>
  <si>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</si>
  <si>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</si>
  <si>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</si>
  <si>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</si>
  <si>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</si>
  <si>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</si>
  <si>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</si>
  <si>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</si>
  <si>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</si>
  <si>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</si>
  <si>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</si>
  <si>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</si>
  <si>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</si>
  <si>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</si>
  <si>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</si>
  <si>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</si>
  <si>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</si>
  <si>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</si>
  <si>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</si>
  <si>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</si>
  <si>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</si>
  <si>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</si>
  <si>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</si>
  <si>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</si>
  <si>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</si>
  <si>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</si>
  <si>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</si>
  <si>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</si>
  <si>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</si>
  <si>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</si>
  <si>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</si>
  <si>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</si>
  <si>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</si>
  <si>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</si>
  <si>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</si>
  <si>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</si>
  <si>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</si>
  <si>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</si>
  <si>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</si>
  <si>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</si>
  <si>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</si>
  <si>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</si>
  <si>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</si>
  <si>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</si>
  <si>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</si>
  <si>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</si>
  <si>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</si>
  <si>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</si>
  <si>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</si>
  <si>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</si>
  <si>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</si>
  <si>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</si>
  <si>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</si>
  <si>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</si>
  <si>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</si>
  <si>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</si>
  <si>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</si>
  <si>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</si>
  <si>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</si>
  <si>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</si>
  <si>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</si>
  <si>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</si>
  <si>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</si>
  <si>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</si>
  <si>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</si>
  <si>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</si>
  <si>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</si>
  <si>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</si>
  <si>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</si>
  <si>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</si>
  <si>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</si>
  <si>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</si>
  <si>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</si>
  <si>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</si>
  <si>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</si>
  <si>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</si>
  <si>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那珂市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</si>
  <si>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</si>
  <si>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</si>
  <si>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</si>
  <si>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</si>
  <si>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</si>
  <si>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</si>
  <si>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</si>
  <si>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</si>
  <si>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</si>
  <si>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</si>
  <si>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</si>
  <si>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</si>
  <si>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</si>
  <si>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</si>
  <si>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</si>
  <si>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</si>
  <si>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</si>
  <si>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①有形固定資産減価償却率は、浄水場の更新等により低下し、H30年度から類似団体の平均値を下回っている。
②管路経年化率は、計画的な更新により類似団体の平均値を下回っている。
③管路更新率は、1％を下回っており、今後、管路の更新が経営に与える影響の分析及び財源の確保を行いながら、計画的に更新を進めていく。</t>
    <rPh sb="1" eb="3">
      <t>ユウケイ</t>
    </rPh>
    <rPh sb="3" eb="5">
      <t>コテイ</t>
    </rPh>
    <rPh sb="5" eb="7">
      <t>シサン</t>
    </rPh>
    <rPh sb="7" eb="9">
      <t>ゲンカ</t>
    </rPh>
    <rPh sb="9" eb="11">
      <t>ショウキャク</t>
    </rPh>
    <rPh sb="11" eb="12">
      <t>リツ</t>
    </rPh>
    <rPh sb="14" eb="17">
      <t>ジョウスイジョウ</t>
    </rPh>
    <rPh sb="18" eb="20">
      <t>コウシン</t>
    </rPh>
    <rPh sb="20" eb="21">
      <t>トウ</t>
    </rPh>
    <rPh sb="24" eb="26">
      <t>テイカ</t>
    </rPh>
    <rPh sb="31" eb="33">
      <t>ネンド</t>
    </rPh>
    <rPh sb="35" eb="37">
      <t>ルイジ</t>
    </rPh>
    <rPh sb="37" eb="39">
      <t>ダンタイ</t>
    </rPh>
    <rPh sb="40" eb="43">
      <t>ヘイキンチ</t>
    </rPh>
    <rPh sb="44" eb="46">
      <t>シタマワ</t>
    </rPh>
    <rPh sb="53" eb="55">
      <t>カンロ</t>
    </rPh>
    <rPh sb="55" eb="58">
      <t>ケイネンカ</t>
    </rPh>
    <rPh sb="58" eb="59">
      <t>リツ</t>
    </rPh>
    <rPh sb="61" eb="64">
      <t>ケイカクテキ</t>
    </rPh>
    <rPh sb="65" eb="67">
      <t>コウシン</t>
    </rPh>
    <rPh sb="70" eb="74">
      <t>ルイジダンタイ</t>
    </rPh>
    <rPh sb="75" eb="78">
      <t>ヘイキンチ</t>
    </rPh>
    <rPh sb="79" eb="81">
      <t>シタマワ</t>
    </rPh>
    <rPh sb="88" eb="90">
      <t>カンロ</t>
    </rPh>
    <rPh sb="90" eb="92">
      <t>コウシン</t>
    </rPh>
    <rPh sb="92" eb="93">
      <t>リツ</t>
    </rPh>
    <rPh sb="98" eb="100">
      <t>シタマワ</t>
    </rPh>
    <rPh sb="105" eb="107">
      <t>コンゴ</t>
    </rPh>
    <rPh sb="108" eb="110">
      <t>カンロ</t>
    </rPh>
    <rPh sb="111" eb="113">
      <t>コウシン</t>
    </rPh>
    <rPh sb="114" eb="116">
      <t>ケイエイ</t>
    </rPh>
    <rPh sb="117" eb="118">
      <t>アタ</t>
    </rPh>
    <rPh sb="120" eb="122">
      <t>エイキョウ</t>
    </rPh>
    <rPh sb="123" eb="125">
      <t>ブンセキ</t>
    </rPh>
    <rPh sb="125" eb="126">
      <t>オヨ</t>
    </rPh>
    <rPh sb="127" eb="129">
      <t>ザイゲン</t>
    </rPh>
    <rPh sb="130" eb="132">
      <t>カクホ</t>
    </rPh>
    <rPh sb="133" eb="134">
      <t>オコナ</t>
    </rPh>
    <rPh sb="139" eb="142">
      <t>ケイカクテキ</t>
    </rPh>
    <rPh sb="143" eb="145">
      <t>コウシン</t>
    </rPh>
    <rPh sb="146" eb="147">
      <t>スス</t>
    </rPh>
    <phoneticPr fontId="4"/>
  </si>
  <si>
    <t>①経常収支比率は100％を超え、
②累積欠損金比率が発生していないことから、健全な経営状況にあるといえる。
③流動比率は100％以上を維持しており、支払能力は十分であるといえるが、企業債償還が始まったため、今後は低下していくと推察される。
④企業債残高対給水収益比率は、浄水場の更新工事による借り入れの影響で上昇しており、今後も類似団体平均値を上回る状態が続くが、企業債を借り入れざるを得ないため、計画的に企業債の借り入れを行っていく必要がある。
⑤料金回収率は100％を超えており、現状においては健全経営を続けられる水準にある。
⑥給水原価は類似団体の平均値と同程度で、適切な数値となっている。
⑦施設利用率は、類似団体の平均値を上回っており、適正な施設規模といえる。
⑧有収率は、類似団体の平均値を上回っており、施設の稼働状況が収益に反映されている。</t>
    <rPh sb="1" eb="3">
      <t>ケイジョウ</t>
    </rPh>
    <rPh sb="3" eb="5">
      <t>シュウシ</t>
    </rPh>
    <rPh sb="5" eb="7">
      <t>ヒリツ</t>
    </rPh>
    <rPh sb="13" eb="14">
      <t>コ</t>
    </rPh>
    <rPh sb="18" eb="20">
      <t>ルイセキ</t>
    </rPh>
    <rPh sb="20" eb="23">
      <t>ケッソンキン</t>
    </rPh>
    <rPh sb="23" eb="25">
      <t>ヒリツ</t>
    </rPh>
    <rPh sb="26" eb="28">
      <t>ハッセイ</t>
    </rPh>
    <rPh sb="38" eb="40">
      <t>ケンゼン</t>
    </rPh>
    <rPh sb="41" eb="43">
      <t>ケイエイ</t>
    </rPh>
    <rPh sb="43" eb="45">
      <t>ジョウキョウ</t>
    </rPh>
    <rPh sb="55" eb="57">
      <t>リュウドウ</t>
    </rPh>
    <rPh sb="57" eb="59">
      <t>ヒリツ</t>
    </rPh>
    <rPh sb="64" eb="66">
      <t>イジョウ</t>
    </rPh>
    <rPh sb="67" eb="69">
      <t>イジ</t>
    </rPh>
    <rPh sb="74" eb="76">
      <t>シハライ</t>
    </rPh>
    <rPh sb="76" eb="78">
      <t>ノウリョク</t>
    </rPh>
    <rPh sb="79" eb="81">
      <t>ジュウブン</t>
    </rPh>
    <rPh sb="90" eb="92">
      <t>キギョウ</t>
    </rPh>
    <rPh sb="92" eb="93">
      <t>サイ</t>
    </rPh>
    <rPh sb="93" eb="95">
      <t>ショウカン</t>
    </rPh>
    <rPh sb="96" eb="97">
      <t>ハジ</t>
    </rPh>
    <rPh sb="103" eb="105">
      <t>コンゴ</t>
    </rPh>
    <rPh sb="121" eb="123">
      <t>キギョウ</t>
    </rPh>
    <rPh sb="123" eb="124">
      <t>サイ</t>
    </rPh>
    <rPh sb="124" eb="126">
      <t>ザンダカ</t>
    </rPh>
    <rPh sb="126" eb="127">
      <t>タイ</t>
    </rPh>
    <rPh sb="127" eb="129">
      <t>キュウスイ</t>
    </rPh>
    <rPh sb="129" eb="131">
      <t>シュウエキ</t>
    </rPh>
    <rPh sb="131" eb="133">
      <t>ヒリツ</t>
    </rPh>
    <rPh sb="135" eb="138">
      <t>ジョウスイジョウ</t>
    </rPh>
    <rPh sb="139" eb="141">
      <t>コウシン</t>
    </rPh>
    <rPh sb="141" eb="143">
      <t>コウジ</t>
    </rPh>
    <rPh sb="146" eb="147">
      <t>カ</t>
    </rPh>
    <rPh sb="148" eb="149">
      <t>イ</t>
    </rPh>
    <rPh sb="151" eb="153">
      <t>エイキョウ</t>
    </rPh>
    <rPh sb="154" eb="156">
      <t>ジョウショウ</t>
    </rPh>
    <rPh sb="161" eb="163">
      <t>コンゴ</t>
    </rPh>
    <rPh sb="164" eb="166">
      <t>ルイジ</t>
    </rPh>
    <rPh sb="166" eb="168">
      <t>ダンタイ</t>
    </rPh>
    <rPh sb="168" eb="171">
      <t>ヘイキンチ</t>
    </rPh>
    <rPh sb="172" eb="174">
      <t>ウワマワ</t>
    </rPh>
    <rPh sb="175" eb="177">
      <t>ジョウタイ</t>
    </rPh>
    <rPh sb="178" eb="179">
      <t>ツヅ</t>
    </rPh>
    <rPh sb="182" eb="184">
      <t>キギョウ</t>
    </rPh>
    <rPh sb="184" eb="185">
      <t>サイ</t>
    </rPh>
    <rPh sb="186" eb="187">
      <t>カ</t>
    </rPh>
    <rPh sb="188" eb="189">
      <t>イ</t>
    </rPh>
    <rPh sb="193" eb="194">
      <t>エ</t>
    </rPh>
    <rPh sb="199" eb="202">
      <t>ケイカクテキ</t>
    </rPh>
    <rPh sb="203" eb="205">
      <t>キギョウ</t>
    </rPh>
    <rPh sb="205" eb="206">
      <t>サイ</t>
    </rPh>
    <rPh sb="207" eb="208">
      <t>カ</t>
    </rPh>
    <rPh sb="209" eb="210">
      <t>イ</t>
    </rPh>
    <rPh sb="212" eb="213">
      <t>オコナ</t>
    </rPh>
    <rPh sb="217" eb="219">
      <t>ヒツヨウ</t>
    </rPh>
    <rPh sb="225" eb="227">
      <t>リョウキン</t>
    </rPh>
    <rPh sb="227" eb="229">
      <t>カイシュウ</t>
    </rPh>
    <rPh sb="229" eb="230">
      <t>リツ</t>
    </rPh>
    <rPh sb="236" eb="237">
      <t>コ</t>
    </rPh>
    <rPh sb="242" eb="244">
      <t>ゲンジョウ</t>
    </rPh>
    <rPh sb="249" eb="251">
      <t>ケンゼン</t>
    </rPh>
    <rPh sb="251" eb="253">
      <t>ケイエイ</t>
    </rPh>
    <rPh sb="254" eb="255">
      <t>ツヅ</t>
    </rPh>
    <rPh sb="259" eb="261">
      <t>スイジュン</t>
    </rPh>
    <rPh sb="267" eb="269">
      <t>キュウスイ</t>
    </rPh>
    <rPh sb="269" eb="271">
      <t>ゲンカ</t>
    </rPh>
    <rPh sb="272" eb="274">
      <t>ルイジ</t>
    </rPh>
    <rPh sb="274" eb="276">
      <t>ダンタイ</t>
    </rPh>
    <rPh sb="277" eb="280">
      <t>ヘイキンチ</t>
    </rPh>
    <rPh sb="281" eb="284">
      <t>ドウテイド</t>
    </rPh>
    <rPh sb="286" eb="288">
      <t>テキセツ</t>
    </rPh>
    <rPh sb="289" eb="291">
      <t>スウチ</t>
    </rPh>
    <rPh sb="300" eb="302">
      <t>シセツ</t>
    </rPh>
    <rPh sb="302" eb="305">
      <t>リヨウリツ</t>
    </rPh>
    <rPh sb="307" eb="309">
      <t>ルイジ</t>
    </rPh>
    <rPh sb="309" eb="311">
      <t>ダンタイ</t>
    </rPh>
    <rPh sb="312" eb="315">
      <t>ヘイキンチ</t>
    </rPh>
    <rPh sb="316" eb="318">
      <t>ウワマワ</t>
    </rPh>
    <rPh sb="323" eb="325">
      <t>テキセイ</t>
    </rPh>
    <rPh sb="326" eb="328">
      <t>シセツ</t>
    </rPh>
    <rPh sb="328" eb="330">
      <t>キボ</t>
    </rPh>
    <rPh sb="337" eb="339">
      <t>ユウシュウ</t>
    </rPh>
    <rPh sb="339" eb="340">
      <t>リツ</t>
    </rPh>
    <rPh sb="342" eb="344">
      <t>ルイジ</t>
    </rPh>
    <rPh sb="344" eb="346">
      <t>ダンタイ</t>
    </rPh>
    <rPh sb="347" eb="350">
      <t>ヘイキンチ</t>
    </rPh>
    <rPh sb="351" eb="353">
      <t>ウワマワ</t>
    </rPh>
    <rPh sb="358" eb="360">
      <t>シセツ</t>
    </rPh>
    <rPh sb="361" eb="363">
      <t>カドウ</t>
    </rPh>
    <rPh sb="363" eb="365">
      <t>ジョウキョウ</t>
    </rPh>
    <rPh sb="366" eb="368">
      <t>シュウエキ</t>
    </rPh>
    <rPh sb="369" eb="371">
      <t>ハンエイ</t>
    </rPh>
    <phoneticPr fontId="4"/>
  </si>
  <si>
    <t>現在の経営指標からは健全な経営状況と判断するが、人口減少による給水収益の減少、課題である管路更新等の費用増加、予知できぬ災害等があれば更に状況は厳しくなることから、平成30年3月に策定した那珂市水道事業経営戦略を令和4年度に見直し、それに基づいて計画的に事業運営を行っていく。</t>
    <rPh sb="0" eb="2">
      <t>ゲンザイ</t>
    </rPh>
    <rPh sb="3" eb="5">
      <t>ケイエイ</t>
    </rPh>
    <rPh sb="5" eb="7">
      <t>シヒョウ</t>
    </rPh>
    <rPh sb="10" eb="12">
      <t>ケンゼン</t>
    </rPh>
    <rPh sb="13" eb="15">
      <t>ケイエイ</t>
    </rPh>
    <rPh sb="15" eb="17">
      <t>ジョウキョウ</t>
    </rPh>
    <rPh sb="18" eb="20">
      <t>ハンダン</t>
    </rPh>
    <rPh sb="24" eb="26">
      <t>ジンコウ</t>
    </rPh>
    <rPh sb="26" eb="28">
      <t>ゲンショウ</t>
    </rPh>
    <rPh sb="31" eb="33">
      <t>キュウスイ</t>
    </rPh>
    <rPh sb="33" eb="35">
      <t>シュウエキ</t>
    </rPh>
    <rPh sb="36" eb="38">
      <t>ゲンショウ</t>
    </rPh>
    <rPh sb="39" eb="41">
      <t>カダイ</t>
    </rPh>
    <rPh sb="44" eb="46">
      <t>カンロ</t>
    </rPh>
    <rPh sb="46" eb="48">
      <t>コウシン</t>
    </rPh>
    <rPh sb="48" eb="49">
      <t>トウ</t>
    </rPh>
    <rPh sb="50" eb="52">
      <t>ヒヨウ</t>
    </rPh>
    <rPh sb="52" eb="54">
      <t>ゾウカ</t>
    </rPh>
    <rPh sb="55" eb="57">
      <t>ヨチ</t>
    </rPh>
    <rPh sb="60" eb="62">
      <t>サイガイ</t>
    </rPh>
    <rPh sb="62" eb="63">
      <t>トウ</t>
    </rPh>
    <rPh sb="67" eb="68">
      <t>サラ</t>
    </rPh>
    <rPh sb="69" eb="71">
      <t>ジョウキョウ</t>
    </rPh>
    <rPh sb="72" eb="73">
      <t>キビ</t>
    </rPh>
    <rPh sb="82" eb="84">
      <t>ヘイセイ</t>
    </rPh>
    <rPh sb="86" eb="87">
      <t>ネン</t>
    </rPh>
    <rPh sb="88" eb="89">
      <t>ガツ</t>
    </rPh>
    <rPh sb="90" eb="92">
      <t>サクテイ</t>
    </rPh>
    <rPh sb="94" eb="96">
      <t>ナカ</t>
    </rPh>
    <rPh sb="96" eb="97">
      <t>シ</t>
    </rPh>
    <rPh sb="97" eb="99">
      <t>スイドウ</t>
    </rPh>
    <rPh sb="99" eb="101">
      <t>ジギョウ</t>
    </rPh>
    <rPh sb="101" eb="103">
      <t>ケイエイ</t>
    </rPh>
    <rPh sb="103" eb="105">
      <t>センリャク</t>
    </rPh>
    <rPh sb="106" eb="108">
      <t>レイワ</t>
    </rPh>
    <rPh sb="109" eb="110">
      <t>ネン</t>
    </rPh>
    <rPh sb="110" eb="111">
      <t>ド</t>
    </rPh>
    <rPh sb="112" eb="114">
      <t>ミナオ</t>
    </rPh>
    <rPh sb="119" eb="120">
      <t>モト</t>
    </rPh>
    <rPh sb="123" eb="126">
      <t>ケイカクテキ</t>
    </rPh>
    <rPh sb="127" eb="129">
      <t>ジギョウ</t>
    </rPh>
    <rPh sb="129" eb="131">
      <t>ウンエイ</t>
    </rPh>
    <rPh sb="132" eb="133">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</si>
</sst>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0.78</c:v>
                </c:pt>
                <c:pt idx="1">
                  <c:v>0.23</c:v>
                </c:pt>
                <c:pt idx="2">
                  <c:v>0.66</c:v>
                </c:pt>
                <c:pt idx="3">
                  <c:v>0.46</c:v>
                </c:pt>
                <c:pt idx="4">
                  <c:v>0.16</c:v>
                </c:pt>
              </c:numCache>
            </c:numRef>
          </c:val>
          <c:extLst>
            <c:ext xmlns:c16="http://schemas.microsoft.com/office/drawing/2014/chart" uri="{C3380CC4-5D6E-409C-BE32-E72D297353CC}">
              <c16:uniqueId val="{00000000-6E72-4A07-9856-24B53615B91B}"/>
            </c:ext>
          </c:extLst>
        </c:ser>
        <c:dLbls>
          <c:showLegendKey val="0"/>
          <c:showVal val="0"/>
          <c:showCatName val="0"/>
          <c:showSerName val="0"/>
          <c:showPercent val="0"/>
          <c:showBubbleSize val="0"/>
        </c:dLbls>
        <c:gapWidth val="150"/>
        <c:axId val="211072896"/>
        <c:axId val="211079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0.75</c:v>
                </c:pt>
                <c:pt idx="2">
                  <c:v>0.63</c:v>
                </c:pt>
                <c:pt idx="3">
                  <c:v>0.63</c:v>
                </c:pt>
                <c:pt idx="4">
                  <c:v>0.6</c:v>
                </c:pt>
              </c:numCache>
            </c:numRef>
          </c:val>
          <c:smooth val="0"/>
          <c:extLst>
            <c:ext xmlns:c16="http://schemas.microsoft.com/office/drawing/2014/chart" uri="{C3380CC4-5D6E-409C-BE32-E72D297353CC}">
              <c16:uniqueId val="{00000001-6E72-4A07-9856-24B53615B91B}"/>
            </c:ext>
          </c:extLst>
        </c:ser>
        <c:dLbls>
          <c:showLegendKey val="0"/>
          <c:showVal val="0"/>
          <c:showCatName val="0"/>
          <c:showSerName val="0"/>
          <c:showPercent val="0"/>
          <c:showBubbleSize val="0"/>
        </c:dLbls>
        <c:marker val="1"/>
        <c:smooth val="0"/>
        <c:axId val="211072896"/>
        <c:axId val="211079168"/>
      </c:lineChart>
      <c:dateAx>
        <c:axId val="211072896"/>
        <c:scaling>
          <c:orientation val="minMax"/>
        </c:scaling>
        <c:delete val="1"/>
        <c:axPos val="b"/>
        <c:numFmt formatCode="&quot;H&quot;yy" sourceLinked="1"/>
        <c:majorTickMark val="none"/>
        <c:minorTickMark val="none"/>
        <c:tickLblPos val="none"/>
        <c:crossAx val="211079168"/>
        <c:crosses val="autoZero"/>
        <c:auto val="1"/>
        <c:lblOffset val="100"/>
        <c:baseTimeUnit val="years"/>
      </c:dateAx>
      <c:valAx>
        <c:axId val="211079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072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72.42</c:v>
                </c:pt>
                <c:pt idx="1">
                  <c:v>71.95</c:v>
                </c:pt>
                <c:pt idx="2">
                  <c:v>71.75</c:v>
                </c:pt>
                <c:pt idx="3">
                  <c:v>77.5</c:v>
                </c:pt>
                <c:pt idx="4">
                  <c:v>78.84</c:v>
                </c:pt>
              </c:numCache>
            </c:numRef>
          </c:val>
          <c:extLst>
            <c:ext xmlns:c16="http://schemas.microsoft.com/office/drawing/2014/chart" uri="{C3380CC4-5D6E-409C-BE32-E72D297353CC}">
              <c16:uniqueId val="{00000000-552C-45A8-B889-327ECACF872B}"/>
            </c:ext>
          </c:extLst>
        </c:ser>
        <c:dLbls>
          <c:showLegendKey val="0"/>
          <c:showVal val="0"/>
          <c:showCatName val="0"/>
          <c:showSerName val="0"/>
          <c:showPercent val="0"/>
          <c:showBubbleSize val="0"/>
        </c:dLbls>
        <c:gapWidth val="150"/>
        <c:axId val="211892096"/>
        <c:axId val="211894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59.11</c:v>
                </c:pt>
                <c:pt idx="1">
                  <c:v>59.74</c:v>
                </c:pt>
                <c:pt idx="2">
                  <c:v>59.46</c:v>
                </c:pt>
                <c:pt idx="3">
                  <c:v>59.51</c:v>
                </c:pt>
                <c:pt idx="4">
                  <c:v>59.91</c:v>
                </c:pt>
              </c:numCache>
            </c:numRef>
          </c:val>
          <c:smooth val="0"/>
          <c:extLst>
            <c:ext xmlns:c16="http://schemas.microsoft.com/office/drawing/2014/chart" uri="{C3380CC4-5D6E-409C-BE32-E72D297353CC}">
              <c16:uniqueId val="{00000001-552C-45A8-B889-327ECACF872B}"/>
            </c:ext>
          </c:extLst>
        </c:ser>
        <c:dLbls>
          <c:showLegendKey val="0"/>
          <c:showVal val="0"/>
          <c:showCatName val="0"/>
          <c:showSerName val="0"/>
          <c:showPercent val="0"/>
          <c:showBubbleSize val="0"/>
        </c:dLbls>
        <c:marker val="1"/>
        <c:smooth val="0"/>
        <c:axId val="211892096"/>
        <c:axId val="211894272"/>
      </c:lineChart>
      <c:dateAx>
        <c:axId val="211892096"/>
        <c:scaling>
          <c:orientation val="minMax"/>
        </c:scaling>
        <c:delete val="1"/>
        <c:axPos val="b"/>
        <c:numFmt formatCode="&quot;H&quot;yy" sourceLinked="1"/>
        <c:majorTickMark val="none"/>
        <c:minorTickMark val="none"/>
        <c:tickLblPos val="none"/>
        <c:crossAx val="211894272"/>
        <c:crosses val="autoZero"/>
        <c:auto val="1"/>
        <c:lblOffset val="100"/>
        <c:baseTimeUnit val="years"/>
      </c:dateAx>
      <c:valAx>
        <c:axId val="211894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892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86.89</c:v>
                </c:pt>
                <c:pt idx="1">
                  <c:v>88.48</c:v>
                </c:pt>
                <c:pt idx="2">
                  <c:v>88.27</c:v>
                </c:pt>
                <c:pt idx="3">
                  <c:v>89.09</c:v>
                </c:pt>
                <c:pt idx="4">
                  <c:v>89.63</c:v>
                </c:pt>
              </c:numCache>
            </c:numRef>
          </c:val>
          <c:extLst>
            <c:ext xmlns:c16="http://schemas.microsoft.com/office/drawing/2014/chart" uri="{C3380CC4-5D6E-409C-BE32-E72D297353CC}">
              <c16:uniqueId val="{00000000-6415-41AD-99D2-F85FE5132616}"/>
            </c:ext>
          </c:extLst>
        </c:ser>
        <c:dLbls>
          <c:showLegendKey val="0"/>
          <c:showVal val="0"/>
          <c:showCatName val="0"/>
          <c:showSerName val="0"/>
          <c:showPercent val="0"/>
          <c:showBubbleSize val="0"/>
        </c:dLbls>
        <c:gapWidth val="150"/>
        <c:axId val="212277504"/>
        <c:axId val="212283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87.91</c:v>
                </c:pt>
                <c:pt idx="1">
                  <c:v>87.28</c:v>
                </c:pt>
                <c:pt idx="2">
                  <c:v>87.41</c:v>
                </c:pt>
                <c:pt idx="3">
                  <c:v>87.08</c:v>
                </c:pt>
                <c:pt idx="4">
                  <c:v>87.26</c:v>
                </c:pt>
              </c:numCache>
            </c:numRef>
          </c:val>
          <c:smooth val="0"/>
          <c:extLst>
            <c:ext xmlns:c16="http://schemas.microsoft.com/office/drawing/2014/chart" uri="{C3380CC4-5D6E-409C-BE32-E72D297353CC}">
              <c16:uniqueId val="{00000001-6415-41AD-99D2-F85FE5132616}"/>
            </c:ext>
          </c:extLst>
        </c:ser>
        <c:dLbls>
          <c:showLegendKey val="0"/>
          <c:showVal val="0"/>
          <c:showCatName val="0"/>
          <c:showSerName val="0"/>
          <c:showPercent val="0"/>
          <c:showBubbleSize val="0"/>
        </c:dLbls>
        <c:marker val="1"/>
        <c:smooth val="0"/>
        <c:axId val="212277504"/>
        <c:axId val="212283776"/>
      </c:lineChart>
      <c:dateAx>
        <c:axId val="212277504"/>
        <c:scaling>
          <c:orientation val="minMax"/>
        </c:scaling>
        <c:delete val="1"/>
        <c:axPos val="b"/>
        <c:numFmt formatCode="&quot;H&quot;yy" sourceLinked="1"/>
        <c:majorTickMark val="none"/>
        <c:minorTickMark val="none"/>
        <c:tickLblPos val="none"/>
        <c:crossAx val="212283776"/>
        <c:crosses val="autoZero"/>
        <c:auto val="1"/>
        <c:lblOffset val="100"/>
        <c:baseTimeUnit val="years"/>
      </c:dateAx>
      <c:valAx>
        <c:axId val="212283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277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114.34</c:v>
                </c:pt>
                <c:pt idx="1">
                  <c:v>90.93</c:v>
                </c:pt>
                <c:pt idx="2">
                  <c:v>121.14</c:v>
                </c:pt>
                <c:pt idx="3">
                  <c:v>124.9</c:v>
                </c:pt>
                <c:pt idx="4">
                  <c:v>123.27</c:v>
                </c:pt>
              </c:numCache>
            </c:numRef>
          </c:val>
          <c:extLst>
            <c:ext xmlns:c16="http://schemas.microsoft.com/office/drawing/2014/chart" uri="{C3380CC4-5D6E-409C-BE32-E72D297353CC}">
              <c16:uniqueId val="{00000000-903E-401B-9BAA-7D90610D0615}"/>
            </c:ext>
          </c:extLst>
        </c:ser>
        <c:dLbls>
          <c:showLegendKey val="0"/>
          <c:showVal val="0"/>
          <c:showCatName val="0"/>
          <c:showSerName val="0"/>
          <c:showPercent val="0"/>
          <c:showBubbleSize val="0"/>
        </c:dLbls>
        <c:gapWidth val="150"/>
        <c:axId val="211507456"/>
        <c:axId val="21151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113.16</c:v>
                </c:pt>
                <c:pt idx="1">
                  <c:v>112.15</c:v>
                </c:pt>
                <c:pt idx="2">
                  <c:v>111.44</c:v>
                </c:pt>
                <c:pt idx="3">
                  <c:v>111.17</c:v>
                </c:pt>
                <c:pt idx="4">
                  <c:v>110.91</c:v>
                </c:pt>
              </c:numCache>
            </c:numRef>
          </c:val>
          <c:smooth val="0"/>
          <c:extLst>
            <c:ext xmlns:c16="http://schemas.microsoft.com/office/drawing/2014/chart" uri="{C3380CC4-5D6E-409C-BE32-E72D297353CC}">
              <c16:uniqueId val="{00000001-903E-401B-9BAA-7D90610D0615}"/>
            </c:ext>
          </c:extLst>
        </c:ser>
        <c:dLbls>
          <c:showLegendKey val="0"/>
          <c:showVal val="0"/>
          <c:showCatName val="0"/>
          <c:showSerName val="0"/>
          <c:showPercent val="0"/>
          <c:showBubbleSize val="0"/>
        </c:dLbls>
        <c:marker val="1"/>
        <c:smooth val="0"/>
        <c:axId val="211507456"/>
        <c:axId val="211513728"/>
      </c:lineChart>
      <c:dateAx>
        <c:axId val="211507456"/>
        <c:scaling>
          <c:orientation val="minMax"/>
        </c:scaling>
        <c:delete val="1"/>
        <c:axPos val="b"/>
        <c:numFmt formatCode="&quot;H&quot;yy" sourceLinked="1"/>
        <c:majorTickMark val="none"/>
        <c:minorTickMark val="none"/>
        <c:tickLblPos val="none"/>
        <c:crossAx val="211513728"/>
        <c:crosses val="autoZero"/>
        <c:auto val="1"/>
        <c:lblOffset val="100"/>
        <c:baseTimeUnit val="years"/>
      </c:dateAx>
      <c:valAx>
        <c:axId val="2115137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150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51.8</c:v>
                </c:pt>
                <c:pt idx="1">
                  <c:v>48.03</c:v>
                </c:pt>
                <c:pt idx="2">
                  <c:v>46.27</c:v>
                </c:pt>
                <c:pt idx="3">
                  <c:v>46.05</c:v>
                </c:pt>
                <c:pt idx="4">
                  <c:v>43.77</c:v>
                </c:pt>
              </c:numCache>
            </c:numRef>
          </c:val>
          <c:extLst>
            <c:ext xmlns:c16="http://schemas.microsoft.com/office/drawing/2014/chart" uri="{C3380CC4-5D6E-409C-BE32-E72D297353CC}">
              <c16:uniqueId val="{00000000-DC69-457C-B995-5454039D7E5C}"/>
            </c:ext>
          </c:extLst>
        </c:ser>
        <c:dLbls>
          <c:showLegendKey val="0"/>
          <c:showVal val="0"/>
          <c:showCatName val="0"/>
          <c:showSerName val="0"/>
          <c:showPercent val="0"/>
          <c:showBubbleSize val="0"/>
        </c:dLbls>
        <c:gapWidth val="150"/>
        <c:axId val="211544704"/>
        <c:axId val="211555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46.88</c:v>
                </c:pt>
                <c:pt idx="1">
                  <c:v>46.94</c:v>
                </c:pt>
                <c:pt idx="2">
                  <c:v>47.62</c:v>
                </c:pt>
                <c:pt idx="3">
                  <c:v>48.55</c:v>
                </c:pt>
                <c:pt idx="4">
                  <c:v>49.2</c:v>
                </c:pt>
              </c:numCache>
            </c:numRef>
          </c:val>
          <c:smooth val="0"/>
          <c:extLst>
            <c:ext xmlns:c16="http://schemas.microsoft.com/office/drawing/2014/chart" uri="{C3380CC4-5D6E-409C-BE32-E72D297353CC}">
              <c16:uniqueId val="{00000001-DC69-457C-B995-5454039D7E5C}"/>
            </c:ext>
          </c:extLst>
        </c:ser>
        <c:dLbls>
          <c:showLegendKey val="0"/>
          <c:showVal val="0"/>
          <c:showCatName val="0"/>
          <c:showSerName val="0"/>
          <c:showPercent val="0"/>
          <c:showBubbleSize val="0"/>
        </c:dLbls>
        <c:marker val="1"/>
        <c:smooth val="0"/>
        <c:axId val="211544704"/>
        <c:axId val="211555072"/>
      </c:lineChart>
      <c:dateAx>
        <c:axId val="211544704"/>
        <c:scaling>
          <c:orientation val="minMax"/>
        </c:scaling>
        <c:delete val="1"/>
        <c:axPos val="b"/>
        <c:numFmt formatCode="&quot;H&quot;yy" sourceLinked="1"/>
        <c:majorTickMark val="none"/>
        <c:minorTickMark val="none"/>
        <c:tickLblPos val="none"/>
        <c:crossAx val="211555072"/>
        <c:crosses val="autoZero"/>
        <c:auto val="1"/>
        <c:lblOffset val="100"/>
        <c:baseTimeUnit val="years"/>
      </c:dateAx>
      <c:valAx>
        <c:axId val="211555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544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10.74</c:v>
                </c:pt>
                <c:pt idx="1">
                  <c:v>9.61</c:v>
                </c:pt>
                <c:pt idx="2">
                  <c:v>12.86</c:v>
                </c:pt>
                <c:pt idx="3">
                  <c:v>12.3</c:v>
                </c:pt>
                <c:pt idx="4">
                  <c:v>14.46</c:v>
                </c:pt>
              </c:numCache>
            </c:numRef>
          </c:val>
          <c:extLst>
            <c:ext xmlns:c16="http://schemas.microsoft.com/office/drawing/2014/chart" uri="{C3380CC4-5D6E-409C-BE32-E72D297353CC}">
              <c16:uniqueId val="{00000000-0ADF-4B42-BC6E-066197A91318}"/>
            </c:ext>
          </c:extLst>
        </c:ser>
        <c:dLbls>
          <c:showLegendKey val="0"/>
          <c:showVal val="0"/>
          <c:showCatName val="0"/>
          <c:showSerName val="0"/>
          <c:showPercent val="0"/>
          <c:showBubbleSize val="0"/>
        </c:dLbls>
        <c:gapWidth val="150"/>
        <c:axId val="211594240"/>
        <c:axId val="2116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13.39</c:v>
                </c:pt>
                <c:pt idx="1">
                  <c:v>14.48</c:v>
                </c:pt>
                <c:pt idx="2">
                  <c:v>16.27</c:v>
                </c:pt>
                <c:pt idx="3">
                  <c:v>17.11</c:v>
                </c:pt>
                <c:pt idx="4">
                  <c:v>18.329999999999998</c:v>
                </c:pt>
              </c:numCache>
            </c:numRef>
          </c:val>
          <c:smooth val="0"/>
          <c:extLst>
            <c:ext xmlns:c16="http://schemas.microsoft.com/office/drawing/2014/chart" uri="{C3380CC4-5D6E-409C-BE32-E72D297353CC}">
              <c16:uniqueId val="{00000001-0ADF-4B42-BC6E-066197A91318}"/>
            </c:ext>
          </c:extLst>
        </c:ser>
        <c:dLbls>
          <c:showLegendKey val="0"/>
          <c:showVal val="0"/>
          <c:showCatName val="0"/>
          <c:showSerName val="0"/>
          <c:showPercent val="0"/>
          <c:showBubbleSize val="0"/>
        </c:dLbls>
        <c:marker val="1"/>
        <c:smooth val="0"/>
        <c:axId val="211594240"/>
        <c:axId val="211600512"/>
      </c:lineChart>
      <c:dateAx>
        <c:axId val="211594240"/>
        <c:scaling>
          <c:orientation val="minMax"/>
        </c:scaling>
        <c:delete val="1"/>
        <c:axPos val="b"/>
        <c:numFmt formatCode="&quot;H&quot;yy" sourceLinked="1"/>
        <c:majorTickMark val="none"/>
        <c:minorTickMark val="none"/>
        <c:tickLblPos val="none"/>
        <c:crossAx val="211600512"/>
        <c:crosses val="autoZero"/>
        <c:auto val="1"/>
        <c:lblOffset val="100"/>
        <c:baseTimeUnit val="years"/>
      </c:dateAx>
      <c:valAx>
        <c:axId val="211600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594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062-4FE2-B465-C09C9B855388}"/>
            </c:ext>
          </c:extLst>
        </c:ser>
        <c:dLbls>
          <c:showLegendKey val="0"/>
          <c:showVal val="0"/>
          <c:showCatName val="0"/>
          <c:showSerName val="0"/>
          <c:showPercent val="0"/>
          <c:showBubbleSize val="0"/>
        </c:dLbls>
        <c:gapWidth val="150"/>
        <c:axId val="211961344"/>
        <c:axId val="211963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0.68</c:v>
                </c:pt>
                <c:pt idx="1">
                  <c:v>1</c:v>
                </c:pt>
                <c:pt idx="2">
                  <c:v>1.03</c:v>
                </c:pt>
                <c:pt idx="3">
                  <c:v>0.78</c:v>
                </c:pt>
                <c:pt idx="4">
                  <c:v>0.92</c:v>
                </c:pt>
              </c:numCache>
            </c:numRef>
          </c:val>
          <c:smooth val="0"/>
          <c:extLst>
            <c:ext xmlns:c16="http://schemas.microsoft.com/office/drawing/2014/chart" uri="{C3380CC4-5D6E-409C-BE32-E72D297353CC}">
              <c16:uniqueId val="{00000001-1062-4FE2-B465-C09C9B855388}"/>
            </c:ext>
          </c:extLst>
        </c:ser>
        <c:dLbls>
          <c:showLegendKey val="0"/>
          <c:showVal val="0"/>
          <c:showCatName val="0"/>
          <c:showSerName val="0"/>
          <c:showPercent val="0"/>
          <c:showBubbleSize val="0"/>
        </c:dLbls>
        <c:marker val="1"/>
        <c:smooth val="0"/>
        <c:axId val="211961344"/>
        <c:axId val="211963264"/>
      </c:lineChart>
      <c:dateAx>
        <c:axId val="211961344"/>
        <c:scaling>
          <c:orientation val="minMax"/>
        </c:scaling>
        <c:delete val="1"/>
        <c:axPos val="b"/>
        <c:numFmt formatCode="&quot;H&quot;yy" sourceLinked="1"/>
        <c:majorTickMark val="none"/>
        <c:minorTickMark val="none"/>
        <c:tickLblPos val="none"/>
        <c:crossAx val="211963264"/>
        <c:crosses val="autoZero"/>
        <c:auto val="1"/>
        <c:lblOffset val="100"/>
        <c:baseTimeUnit val="years"/>
      </c:dateAx>
      <c:valAx>
        <c:axId val="2119632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1961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323.14</c:v>
                </c:pt>
                <c:pt idx="1">
                  <c:v>727.74</c:v>
                </c:pt>
                <c:pt idx="2">
                  <c:v>823.44</c:v>
                </c:pt>
                <c:pt idx="3">
                  <c:v>926.67</c:v>
                </c:pt>
                <c:pt idx="4">
                  <c:v>843.99</c:v>
                </c:pt>
              </c:numCache>
            </c:numRef>
          </c:val>
          <c:extLst>
            <c:ext xmlns:c16="http://schemas.microsoft.com/office/drawing/2014/chart" uri="{C3380CC4-5D6E-409C-BE32-E72D297353CC}">
              <c16:uniqueId val="{00000000-415C-44FF-9EB7-920D5B1F2265}"/>
            </c:ext>
          </c:extLst>
        </c:ser>
        <c:dLbls>
          <c:showLegendKey val="0"/>
          <c:showVal val="0"/>
          <c:showCatName val="0"/>
          <c:showSerName val="0"/>
          <c:showPercent val="0"/>
          <c:showBubbleSize val="0"/>
        </c:dLbls>
        <c:gapWidth val="150"/>
        <c:axId val="212003072"/>
        <c:axId val="212005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357.82</c:v>
                </c:pt>
                <c:pt idx="1">
                  <c:v>355.5</c:v>
                </c:pt>
                <c:pt idx="2">
                  <c:v>349.83</c:v>
                </c:pt>
                <c:pt idx="3">
                  <c:v>360.86</c:v>
                </c:pt>
                <c:pt idx="4">
                  <c:v>350.79</c:v>
                </c:pt>
              </c:numCache>
            </c:numRef>
          </c:val>
          <c:smooth val="0"/>
          <c:extLst>
            <c:ext xmlns:c16="http://schemas.microsoft.com/office/drawing/2014/chart" uri="{C3380CC4-5D6E-409C-BE32-E72D297353CC}">
              <c16:uniqueId val="{00000001-415C-44FF-9EB7-920D5B1F2265}"/>
            </c:ext>
          </c:extLst>
        </c:ser>
        <c:dLbls>
          <c:showLegendKey val="0"/>
          <c:showVal val="0"/>
          <c:showCatName val="0"/>
          <c:showSerName val="0"/>
          <c:showPercent val="0"/>
          <c:showBubbleSize val="0"/>
        </c:dLbls>
        <c:marker val="1"/>
        <c:smooth val="0"/>
        <c:axId val="212003072"/>
        <c:axId val="212005248"/>
      </c:lineChart>
      <c:dateAx>
        <c:axId val="212003072"/>
        <c:scaling>
          <c:orientation val="minMax"/>
        </c:scaling>
        <c:delete val="1"/>
        <c:axPos val="b"/>
        <c:numFmt formatCode="&quot;H&quot;yy" sourceLinked="1"/>
        <c:majorTickMark val="none"/>
        <c:minorTickMark val="none"/>
        <c:tickLblPos val="none"/>
        <c:crossAx val="212005248"/>
        <c:crosses val="autoZero"/>
        <c:auto val="1"/>
        <c:lblOffset val="100"/>
        <c:baseTimeUnit val="years"/>
      </c:dateAx>
      <c:valAx>
        <c:axId val="2120052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200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90.86</c:v>
                </c:pt>
                <c:pt idx="1">
                  <c:v>128.33000000000001</c:v>
                </c:pt>
                <c:pt idx="2">
                  <c:v>182.63</c:v>
                </c:pt>
                <c:pt idx="3">
                  <c:v>248.23</c:v>
                </c:pt>
                <c:pt idx="4">
                  <c:v>349.35</c:v>
                </c:pt>
              </c:numCache>
            </c:numRef>
          </c:val>
          <c:extLst>
            <c:ext xmlns:c16="http://schemas.microsoft.com/office/drawing/2014/chart" uri="{C3380CC4-5D6E-409C-BE32-E72D297353CC}">
              <c16:uniqueId val="{00000000-5F6B-46AC-8B6E-85E4548F925D}"/>
            </c:ext>
          </c:extLst>
        </c:ser>
        <c:dLbls>
          <c:showLegendKey val="0"/>
          <c:showVal val="0"/>
          <c:showCatName val="0"/>
          <c:showSerName val="0"/>
          <c:showPercent val="0"/>
          <c:showBubbleSize val="0"/>
        </c:dLbls>
        <c:gapWidth val="150"/>
        <c:axId val="211724928"/>
        <c:axId val="211735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307.45999999999998</c:v>
                </c:pt>
                <c:pt idx="1">
                  <c:v>312.58</c:v>
                </c:pt>
                <c:pt idx="2">
                  <c:v>314.87</c:v>
                </c:pt>
                <c:pt idx="3">
                  <c:v>309.27999999999997</c:v>
                </c:pt>
                <c:pt idx="4">
                  <c:v>322.92</c:v>
                </c:pt>
              </c:numCache>
            </c:numRef>
          </c:val>
          <c:smooth val="0"/>
          <c:extLst>
            <c:ext xmlns:c16="http://schemas.microsoft.com/office/drawing/2014/chart" uri="{C3380CC4-5D6E-409C-BE32-E72D297353CC}">
              <c16:uniqueId val="{00000001-5F6B-46AC-8B6E-85E4548F925D}"/>
            </c:ext>
          </c:extLst>
        </c:ser>
        <c:dLbls>
          <c:showLegendKey val="0"/>
          <c:showVal val="0"/>
          <c:showCatName val="0"/>
          <c:showSerName val="0"/>
          <c:showPercent val="0"/>
          <c:showBubbleSize val="0"/>
        </c:dLbls>
        <c:marker val="1"/>
        <c:smooth val="0"/>
        <c:axId val="211724928"/>
        <c:axId val="211735296"/>
      </c:lineChart>
      <c:dateAx>
        <c:axId val="211724928"/>
        <c:scaling>
          <c:orientation val="minMax"/>
        </c:scaling>
        <c:delete val="1"/>
        <c:axPos val="b"/>
        <c:numFmt formatCode="&quot;H&quot;yy" sourceLinked="1"/>
        <c:majorTickMark val="none"/>
        <c:minorTickMark val="none"/>
        <c:tickLblPos val="none"/>
        <c:crossAx val="211735296"/>
        <c:crosses val="autoZero"/>
        <c:auto val="1"/>
        <c:lblOffset val="100"/>
        <c:baseTimeUnit val="years"/>
      </c:dateAx>
      <c:valAx>
        <c:axId val="2117352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1724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106.33</c:v>
                </c:pt>
                <c:pt idx="1">
                  <c:v>83.17</c:v>
                </c:pt>
                <c:pt idx="2">
                  <c:v>112.02</c:v>
                </c:pt>
                <c:pt idx="3">
                  <c:v>114.89</c:v>
                </c:pt>
                <c:pt idx="4">
                  <c:v>114.15</c:v>
                </c:pt>
              </c:numCache>
            </c:numRef>
          </c:val>
          <c:extLst>
            <c:ext xmlns:c16="http://schemas.microsoft.com/office/drawing/2014/chart" uri="{C3380CC4-5D6E-409C-BE32-E72D297353CC}">
              <c16:uniqueId val="{00000000-B989-4445-B057-44894FB76C97}"/>
            </c:ext>
          </c:extLst>
        </c:ser>
        <c:dLbls>
          <c:showLegendKey val="0"/>
          <c:showVal val="0"/>
          <c:showCatName val="0"/>
          <c:showSerName val="0"/>
          <c:showPercent val="0"/>
          <c:showBubbleSize val="0"/>
        </c:dLbls>
        <c:gapWidth val="150"/>
        <c:axId val="211752448"/>
        <c:axId val="211754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106.01</c:v>
                </c:pt>
                <c:pt idx="1">
                  <c:v>104.57</c:v>
                </c:pt>
                <c:pt idx="2">
                  <c:v>103.54</c:v>
                </c:pt>
                <c:pt idx="3">
                  <c:v>103.32</c:v>
                </c:pt>
                <c:pt idx="4">
                  <c:v>100.85</c:v>
                </c:pt>
              </c:numCache>
            </c:numRef>
          </c:val>
          <c:smooth val="0"/>
          <c:extLst>
            <c:ext xmlns:c16="http://schemas.microsoft.com/office/drawing/2014/chart" uri="{C3380CC4-5D6E-409C-BE32-E72D297353CC}">
              <c16:uniqueId val="{00000001-B989-4445-B057-44894FB76C97}"/>
            </c:ext>
          </c:extLst>
        </c:ser>
        <c:dLbls>
          <c:showLegendKey val="0"/>
          <c:showVal val="0"/>
          <c:showCatName val="0"/>
          <c:showSerName val="0"/>
          <c:showPercent val="0"/>
          <c:showBubbleSize val="0"/>
        </c:dLbls>
        <c:marker val="1"/>
        <c:smooth val="0"/>
        <c:axId val="211752448"/>
        <c:axId val="211754368"/>
      </c:lineChart>
      <c:dateAx>
        <c:axId val="211752448"/>
        <c:scaling>
          <c:orientation val="minMax"/>
        </c:scaling>
        <c:delete val="1"/>
        <c:axPos val="b"/>
        <c:numFmt formatCode="&quot;H&quot;yy" sourceLinked="1"/>
        <c:majorTickMark val="none"/>
        <c:minorTickMark val="none"/>
        <c:tickLblPos val="none"/>
        <c:crossAx val="211754368"/>
        <c:crosses val="autoZero"/>
        <c:auto val="1"/>
        <c:lblOffset val="100"/>
        <c:baseTimeUnit val="years"/>
      </c:dateAx>
      <c:valAx>
        <c:axId val="211754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752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188.74</c:v>
                </c:pt>
                <c:pt idx="1">
                  <c:v>240.68</c:v>
                </c:pt>
                <c:pt idx="2">
                  <c:v>179.78</c:v>
                </c:pt>
                <c:pt idx="3">
                  <c:v>174.28</c:v>
                </c:pt>
                <c:pt idx="4">
                  <c:v>176</c:v>
                </c:pt>
              </c:numCache>
            </c:numRef>
          </c:val>
          <c:extLst>
            <c:ext xmlns:c16="http://schemas.microsoft.com/office/drawing/2014/chart" uri="{C3380CC4-5D6E-409C-BE32-E72D297353CC}">
              <c16:uniqueId val="{00000000-9C32-4F0C-B4BB-82FECB00FE38}"/>
            </c:ext>
          </c:extLst>
        </c:ser>
        <c:dLbls>
          <c:showLegendKey val="0"/>
          <c:showVal val="0"/>
          <c:showCatName val="0"/>
          <c:showSerName val="0"/>
          <c:showPercent val="0"/>
          <c:showBubbleSize val="0"/>
        </c:dLbls>
        <c:gapWidth val="150"/>
        <c:axId val="211801600"/>
        <c:axId val="211803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162.24</c:v>
                </c:pt>
                <c:pt idx="1">
                  <c:v>165.47</c:v>
                </c:pt>
                <c:pt idx="2">
                  <c:v>167.46</c:v>
                </c:pt>
                <c:pt idx="3">
                  <c:v>168.56</c:v>
                </c:pt>
                <c:pt idx="4">
                  <c:v>167.1</c:v>
                </c:pt>
              </c:numCache>
            </c:numRef>
          </c:val>
          <c:smooth val="0"/>
          <c:extLst>
            <c:ext xmlns:c16="http://schemas.microsoft.com/office/drawing/2014/chart" uri="{C3380CC4-5D6E-409C-BE32-E72D297353CC}">
              <c16:uniqueId val="{00000001-9C32-4F0C-B4BB-82FECB00FE38}"/>
            </c:ext>
          </c:extLst>
        </c:ser>
        <c:dLbls>
          <c:showLegendKey val="0"/>
          <c:showVal val="0"/>
          <c:showCatName val="0"/>
          <c:showSerName val="0"/>
          <c:showPercent val="0"/>
          <c:showBubbleSize val="0"/>
        </c:dLbls>
        <c:marker val="1"/>
        <c:smooth val="0"/>
        <c:axId val="211801600"/>
        <c:axId val="211803520"/>
      </c:lineChart>
      <c:dateAx>
        <c:axId val="211801600"/>
        <c:scaling>
          <c:orientation val="minMax"/>
        </c:scaling>
        <c:delete val="1"/>
        <c:axPos val="b"/>
        <c:numFmt formatCode="&quot;H&quot;yy" sourceLinked="1"/>
        <c:majorTickMark val="none"/>
        <c:minorTickMark val="none"/>
        <c:tickLblPos val="none"/>
        <c:crossAx val="211803520"/>
        <c:crosses val="autoZero"/>
        <c:auto val="1"/>
        <c:lblOffset val="100"/>
        <c:baseTimeUnit val="years"/>
      </c:dateAx>
      <c:valAx>
        <c:axId val="211803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801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茨城県　那珂市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A4</v>
      </c>
      <c r="X8" s="83"/>
      <c r="Y8" s="83"/>
      <c r="Z8" s="83"/>
      <c r="AA8" s="83"/>
      <c r="AB8" s="83"/>
      <c r="AC8" s="83"/>
      <c r="AD8" s="83" t="str">
        <f>データ!$M$6</f>
        <v>非設置</v>
      </c>
      <c r="AE8" s="83"/>
      <c r="AF8" s="83"/>
      <c r="AG8" s="83"/>
      <c r="AH8" s="83"/>
      <c r="AI8" s="83"/>
      <c r="AJ8" s="83"/>
      <c r="AK8" s="4"/>
      <c r="AL8" s="71">
        <f>データ!$R$6</f>
        <v>54440</v>
      </c>
      <c r="AM8" s="71"/>
      <c r="AN8" s="71"/>
      <c r="AO8" s="71"/>
      <c r="AP8" s="71"/>
      <c r="AQ8" s="71"/>
      <c r="AR8" s="71"/>
      <c r="AS8" s="71"/>
      <c r="AT8" s="67">
        <f>データ!$S$6</f>
        <v>97.82</v>
      </c>
      <c r="AU8" s="68"/>
      <c r="AV8" s="68"/>
      <c r="AW8" s="68"/>
      <c r="AX8" s="68"/>
      <c r="AY8" s="68"/>
      <c r="AZ8" s="68"/>
      <c r="BA8" s="68"/>
      <c r="BB8" s="70">
        <f>データ!$T$6</f>
        <v>556.53</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69.17</v>
      </c>
      <c r="J10" s="68"/>
      <c r="K10" s="68"/>
      <c r="L10" s="68"/>
      <c r="M10" s="68"/>
      <c r="N10" s="68"/>
      <c r="O10" s="69"/>
      <c r="P10" s="70">
        <f>データ!$P$6</f>
        <v>98.61</v>
      </c>
      <c r="Q10" s="70"/>
      <c r="R10" s="70"/>
      <c r="S10" s="70"/>
      <c r="T10" s="70"/>
      <c r="U10" s="70"/>
      <c r="V10" s="70"/>
      <c r="W10" s="71">
        <f>データ!$Q$6</f>
        <v>3680</v>
      </c>
      <c r="X10" s="71"/>
      <c r="Y10" s="71"/>
      <c r="Z10" s="71"/>
      <c r="AA10" s="71"/>
      <c r="AB10" s="71"/>
      <c r="AC10" s="71"/>
      <c r="AD10" s="2"/>
      <c r="AE10" s="2"/>
      <c r="AF10" s="2"/>
      <c r="AG10" s="2"/>
      <c r="AH10" s="4"/>
      <c r="AI10" s="4"/>
      <c r="AJ10" s="4"/>
      <c r="AK10" s="4"/>
      <c r="AL10" s="71">
        <f>データ!$U$6</f>
        <v>53521</v>
      </c>
      <c r="AM10" s="71"/>
      <c r="AN10" s="71"/>
      <c r="AO10" s="71"/>
      <c r="AP10" s="71"/>
      <c r="AQ10" s="71"/>
      <c r="AR10" s="71"/>
      <c r="AS10" s="71"/>
      <c r="AT10" s="67">
        <f>データ!$V$6</f>
        <v>96.99</v>
      </c>
      <c r="AU10" s="68"/>
      <c r="AV10" s="68"/>
      <c r="AW10" s="68"/>
      <c r="AX10" s="68"/>
      <c r="AY10" s="68"/>
      <c r="AZ10" s="68"/>
      <c r="BA10" s="68"/>
      <c r="BB10" s="70">
        <f>データ!$W$6</f>
        <v>551.82000000000005</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111</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110</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112</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btJPFmWig3LelCIIkHXQ5XK+ktSp+woZCE2d1uxJCFOpCCcrESGpZVf/hImRH9uMB+AUUmrMxtRsPhtgpxEieg==" saltValue="zSzglqwAL1hUNm0OwfDQs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27</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52</v>
      </c>
      <c r="B4" s="31"/>
      <c r="C4" s="31"/>
      <c r="D4" s="31"/>
      <c r="E4" s="31"/>
      <c r="F4" s="31"/>
      <c r="G4" s="31"/>
      <c r="H4" s="91"/>
      <c r="I4" s="92"/>
      <c r="J4" s="92"/>
      <c r="K4" s="92"/>
      <c r="L4" s="92"/>
      <c r="M4" s="92"/>
      <c r="N4" s="92"/>
      <c r="O4" s="92"/>
      <c r="P4" s="92"/>
      <c r="Q4" s="92"/>
      <c r="R4" s="92"/>
      <c r="S4" s="92"/>
      <c r="T4" s="92"/>
      <c r="U4" s="92"/>
      <c r="V4" s="92"/>
      <c r="W4" s="93"/>
      <c r="X4" s="87" t="s">
        <v>53</v>
      </c>
      <c r="Y4" s="87"/>
      <c r="Z4" s="87"/>
      <c r="AA4" s="87"/>
      <c r="AB4" s="87"/>
      <c r="AC4" s="87"/>
      <c r="AD4" s="87"/>
      <c r="AE4" s="87"/>
      <c r="AF4" s="87"/>
      <c r="AG4" s="87"/>
      <c r="AH4" s="87"/>
      <c r="AI4" s="87" t="s">
        <v>54</v>
      </c>
      <c r="AJ4" s="87"/>
      <c r="AK4" s="87"/>
      <c r="AL4" s="87"/>
      <c r="AM4" s="87"/>
      <c r="AN4" s="87"/>
      <c r="AO4" s="87"/>
      <c r="AP4" s="87"/>
      <c r="AQ4" s="87"/>
      <c r="AR4" s="87"/>
      <c r="AS4" s="87"/>
      <c r="AT4" s="87" t="s">
        <v>55</v>
      </c>
      <c r="AU4" s="87"/>
      <c r="AV4" s="87"/>
      <c r="AW4" s="87"/>
      <c r="AX4" s="87"/>
      <c r="AY4" s="87"/>
      <c r="AZ4" s="87"/>
      <c r="BA4" s="87"/>
      <c r="BB4" s="87"/>
      <c r="BC4" s="87"/>
      <c r="BD4" s="87"/>
      <c r="BE4" s="87" t="s">
        <v>56</v>
      </c>
      <c r="BF4" s="87"/>
      <c r="BG4" s="87"/>
      <c r="BH4" s="87"/>
      <c r="BI4" s="87"/>
      <c r="BJ4" s="87"/>
      <c r="BK4" s="87"/>
      <c r="BL4" s="87"/>
      <c r="BM4" s="87"/>
      <c r="BN4" s="87"/>
      <c r="BO4" s="87"/>
      <c r="BP4" s="87" t="s">
        <v>57</v>
      </c>
      <c r="BQ4" s="87"/>
      <c r="BR4" s="87"/>
      <c r="BS4" s="87"/>
      <c r="BT4" s="87"/>
      <c r="BU4" s="87"/>
      <c r="BV4" s="87"/>
      <c r="BW4" s="87"/>
      <c r="BX4" s="87"/>
      <c r="BY4" s="87"/>
      <c r="BZ4" s="87"/>
      <c r="CA4" s="87" t="s">
        <v>58</v>
      </c>
      <c r="CB4" s="87"/>
      <c r="CC4" s="87"/>
      <c r="CD4" s="87"/>
      <c r="CE4" s="87"/>
      <c r="CF4" s="87"/>
      <c r="CG4" s="87"/>
      <c r="CH4" s="87"/>
      <c r="CI4" s="87"/>
      <c r="CJ4" s="87"/>
      <c r="CK4" s="87"/>
      <c r="CL4" s="87" t="s">
        <v>59</v>
      </c>
      <c r="CM4" s="87"/>
      <c r="CN4" s="87"/>
      <c r="CO4" s="87"/>
      <c r="CP4" s="87"/>
      <c r="CQ4" s="87"/>
      <c r="CR4" s="87"/>
      <c r="CS4" s="87"/>
      <c r="CT4" s="87"/>
      <c r="CU4" s="87"/>
      <c r="CV4" s="87"/>
      <c r="CW4" s="87" t="s">
        <v>60</v>
      </c>
      <c r="CX4" s="87"/>
      <c r="CY4" s="87"/>
      <c r="CZ4" s="87"/>
      <c r="DA4" s="87"/>
      <c r="DB4" s="87"/>
      <c r="DC4" s="87"/>
      <c r="DD4" s="87"/>
      <c r="DE4" s="87"/>
      <c r="DF4" s="87"/>
      <c r="DG4" s="87"/>
      <c r="DH4" s="87" t="s">
        <v>61</v>
      </c>
      <c r="DI4" s="87"/>
      <c r="DJ4" s="87"/>
      <c r="DK4" s="87"/>
      <c r="DL4" s="87"/>
      <c r="DM4" s="87"/>
      <c r="DN4" s="87"/>
      <c r="DO4" s="87"/>
      <c r="DP4" s="87"/>
      <c r="DQ4" s="87"/>
      <c r="DR4" s="87"/>
      <c r="DS4" s="87" t="s">
        <v>62</v>
      </c>
      <c r="DT4" s="87"/>
      <c r="DU4" s="87"/>
      <c r="DV4" s="87"/>
      <c r="DW4" s="87"/>
      <c r="DX4" s="87"/>
      <c r="DY4" s="87"/>
      <c r="DZ4" s="87"/>
      <c r="EA4" s="87"/>
      <c r="EB4" s="87"/>
      <c r="EC4" s="87"/>
      <c r="ED4" s="87" t="s">
        <v>63</v>
      </c>
      <c r="EE4" s="87"/>
      <c r="EF4" s="87"/>
      <c r="EG4" s="87"/>
      <c r="EH4" s="87"/>
      <c r="EI4" s="87"/>
      <c r="EJ4" s="87"/>
      <c r="EK4" s="87"/>
      <c r="EL4" s="87"/>
      <c r="EM4" s="87"/>
      <c r="EN4" s="87"/>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2020</v>
      </c>
      <c r="C6" s="34">
        <f t="shared" ref="C6:W6" si="3">C7</f>
        <v>82261</v>
      </c>
      <c r="D6" s="34">
        <f t="shared" si="3"/>
        <v>46</v>
      </c>
      <c r="E6" s="34">
        <f t="shared" si="3"/>
        <v>1</v>
      </c>
      <c r="F6" s="34">
        <f t="shared" si="3"/>
        <v>0</v>
      </c>
      <c r="G6" s="34">
        <f t="shared" si="3"/>
        <v>1</v>
      </c>
      <c r="H6" s="34" t="str">
        <f t="shared" si="3"/>
        <v>茨城県　那珂市</v>
      </c>
      <c r="I6" s="34" t="str">
        <f t="shared" si="3"/>
        <v>法適用</v>
      </c>
      <c r="J6" s="34" t="str">
        <f t="shared" si="3"/>
        <v>水道事業</v>
      </c>
      <c r="K6" s="34" t="str">
        <f t="shared" si="3"/>
        <v>末端給水事業</v>
      </c>
      <c r="L6" s="34" t="str">
        <f t="shared" si="3"/>
        <v>A4</v>
      </c>
      <c r="M6" s="34" t="str">
        <f t="shared" si="3"/>
        <v>非設置</v>
      </c>
      <c r="N6" s="35" t="str">
        <f t="shared" si="3"/>
        <v>-</v>
      </c>
      <c r="O6" s="35">
        <f t="shared" si="3"/>
        <v>69.17</v>
      </c>
      <c r="P6" s="35">
        <f t="shared" si="3"/>
        <v>98.61</v>
      </c>
      <c r="Q6" s="35">
        <f t="shared" si="3"/>
        <v>3680</v>
      </c>
      <c r="R6" s="35">
        <f t="shared" si="3"/>
        <v>54440</v>
      </c>
      <c r="S6" s="35">
        <f t="shared" si="3"/>
        <v>97.82</v>
      </c>
      <c r="T6" s="35">
        <f t="shared" si="3"/>
        <v>556.53</v>
      </c>
      <c r="U6" s="35">
        <f t="shared" si="3"/>
        <v>53521</v>
      </c>
      <c r="V6" s="35">
        <f t="shared" si="3"/>
        <v>96.99</v>
      </c>
      <c r="W6" s="35">
        <f t="shared" si="3"/>
        <v>551.82000000000005</v>
      </c>
      <c r="X6" s="36">
        <f>IF(X7="",NA(),X7)</f>
        <v>114.34</v>
      </c>
      <c r="Y6" s="36">
        <f t="shared" ref="Y6:AG6" si="4">IF(Y7="",NA(),Y7)</f>
        <v>90.93</v>
      </c>
      <c r="Z6" s="36">
        <f t="shared" si="4"/>
        <v>121.14</v>
      </c>
      <c r="AA6" s="36">
        <f t="shared" si="4"/>
        <v>124.9</v>
      </c>
      <c r="AB6" s="36">
        <f t="shared" si="4"/>
        <v>123.27</v>
      </c>
      <c r="AC6" s="36">
        <f t="shared" si="4"/>
        <v>113.16</v>
      </c>
      <c r="AD6" s="36">
        <f t="shared" si="4"/>
        <v>112.15</v>
      </c>
      <c r="AE6" s="36">
        <f t="shared" si="4"/>
        <v>111.44</v>
      </c>
      <c r="AF6" s="36">
        <f t="shared" si="4"/>
        <v>111.17</v>
      </c>
      <c r="AG6" s="36">
        <f t="shared" si="4"/>
        <v>110.91</v>
      </c>
      <c r="AH6" s="35" t="str">
        <f>IF(AH7="","",IF(AH7="-","【-】","【"&amp;SUBSTITUTE(TEXT(AH7,"#,##0.00"),"-","△")&amp;"】"))</f>
        <v>【110.27】</v>
      </c>
      <c r="AI6" s="35">
        <f>IF(AI7="",NA(),AI7)</f>
        <v>0</v>
      </c>
      <c r="AJ6" s="35">
        <f t="shared" ref="AJ6:AR6" si="5">IF(AJ7="",NA(),AJ7)</f>
        <v>0</v>
      </c>
      <c r="AK6" s="35">
        <f t="shared" si="5"/>
        <v>0</v>
      </c>
      <c r="AL6" s="35">
        <f t="shared" si="5"/>
        <v>0</v>
      </c>
      <c r="AM6" s="35">
        <f t="shared" si="5"/>
        <v>0</v>
      </c>
      <c r="AN6" s="36">
        <f t="shared" si="5"/>
        <v>0.68</v>
      </c>
      <c r="AO6" s="36">
        <f t="shared" si="5"/>
        <v>1</v>
      </c>
      <c r="AP6" s="36">
        <f t="shared" si="5"/>
        <v>1.03</v>
      </c>
      <c r="AQ6" s="36">
        <f t="shared" si="5"/>
        <v>0.78</v>
      </c>
      <c r="AR6" s="36">
        <f t="shared" si="5"/>
        <v>0.92</v>
      </c>
      <c r="AS6" s="35" t="str">
        <f>IF(AS7="","",IF(AS7="-","【-】","【"&amp;SUBSTITUTE(TEXT(AS7,"#,##0.00"),"-","△")&amp;"】"))</f>
        <v>【1.15】</v>
      </c>
      <c r="AT6" s="36">
        <f>IF(AT7="",NA(),AT7)</f>
        <v>323.14</v>
      </c>
      <c r="AU6" s="36">
        <f t="shared" ref="AU6:BC6" si="6">IF(AU7="",NA(),AU7)</f>
        <v>727.74</v>
      </c>
      <c r="AV6" s="36">
        <f t="shared" si="6"/>
        <v>823.44</v>
      </c>
      <c r="AW6" s="36">
        <f t="shared" si="6"/>
        <v>926.67</v>
      </c>
      <c r="AX6" s="36">
        <f t="shared" si="6"/>
        <v>843.99</v>
      </c>
      <c r="AY6" s="36">
        <f t="shared" si="6"/>
        <v>357.82</v>
      </c>
      <c r="AZ6" s="36">
        <f t="shared" si="6"/>
        <v>355.5</v>
      </c>
      <c r="BA6" s="36">
        <f t="shared" si="6"/>
        <v>349.83</v>
      </c>
      <c r="BB6" s="36">
        <f t="shared" si="6"/>
        <v>360.86</v>
      </c>
      <c r="BC6" s="36">
        <f t="shared" si="6"/>
        <v>350.79</v>
      </c>
      <c r="BD6" s="35" t="str">
        <f>IF(BD7="","",IF(BD7="-","【-】","【"&amp;SUBSTITUTE(TEXT(BD7,"#,##0.00"),"-","△")&amp;"】"))</f>
        <v>【260.31】</v>
      </c>
      <c r="BE6" s="36">
        <f>IF(BE7="",NA(),BE7)</f>
        <v>90.86</v>
      </c>
      <c r="BF6" s="36">
        <f t="shared" ref="BF6:BN6" si="7">IF(BF7="",NA(),BF7)</f>
        <v>128.33000000000001</v>
      </c>
      <c r="BG6" s="36">
        <f t="shared" si="7"/>
        <v>182.63</v>
      </c>
      <c r="BH6" s="36">
        <f t="shared" si="7"/>
        <v>248.23</v>
      </c>
      <c r="BI6" s="36">
        <f t="shared" si="7"/>
        <v>349.35</v>
      </c>
      <c r="BJ6" s="36">
        <f t="shared" si="7"/>
        <v>307.45999999999998</v>
      </c>
      <c r="BK6" s="36">
        <f t="shared" si="7"/>
        <v>312.58</v>
      </c>
      <c r="BL6" s="36">
        <f t="shared" si="7"/>
        <v>314.87</v>
      </c>
      <c r="BM6" s="36">
        <f t="shared" si="7"/>
        <v>309.27999999999997</v>
      </c>
      <c r="BN6" s="36">
        <f t="shared" si="7"/>
        <v>322.92</v>
      </c>
      <c r="BO6" s="35" t="str">
        <f>IF(BO7="","",IF(BO7="-","【-】","【"&amp;SUBSTITUTE(TEXT(BO7,"#,##0.00"),"-","△")&amp;"】"))</f>
        <v>【275.67】</v>
      </c>
      <c r="BP6" s="36">
        <f>IF(BP7="",NA(),BP7)</f>
        <v>106.33</v>
      </c>
      <c r="BQ6" s="36">
        <f t="shared" ref="BQ6:BY6" si="8">IF(BQ7="",NA(),BQ7)</f>
        <v>83.17</v>
      </c>
      <c r="BR6" s="36">
        <f t="shared" si="8"/>
        <v>112.02</v>
      </c>
      <c r="BS6" s="36">
        <f t="shared" si="8"/>
        <v>114.89</v>
      </c>
      <c r="BT6" s="36">
        <f t="shared" si="8"/>
        <v>114.15</v>
      </c>
      <c r="BU6" s="36">
        <f t="shared" si="8"/>
        <v>106.01</v>
      </c>
      <c r="BV6" s="36">
        <f t="shared" si="8"/>
        <v>104.57</v>
      </c>
      <c r="BW6" s="36">
        <f t="shared" si="8"/>
        <v>103.54</v>
      </c>
      <c r="BX6" s="36">
        <f t="shared" si="8"/>
        <v>103.32</v>
      </c>
      <c r="BY6" s="36">
        <f t="shared" si="8"/>
        <v>100.85</v>
      </c>
      <c r="BZ6" s="35" t="str">
        <f>IF(BZ7="","",IF(BZ7="-","【-】","【"&amp;SUBSTITUTE(TEXT(BZ7,"#,##0.00"),"-","△")&amp;"】"))</f>
        <v>【100.05】</v>
      </c>
      <c r="CA6" s="36">
        <f>IF(CA7="",NA(),CA7)</f>
        <v>188.74</v>
      </c>
      <c r="CB6" s="36">
        <f t="shared" ref="CB6:CJ6" si="9">IF(CB7="",NA(),CB7)</f>
        <v>240.68</v>
      </c>
      <c r="CC6" s="36">
        <f t="shared" si="9"/>
        <v>179.78</v>
      </c>
      <c r="CD6" s="36">
        <f t="shared" si="9"/>
        <v>174.28</v>
      </c>
      <c r="CE6" s="36">
        <f t="shared" si="9"/>
        <v>176</v>
      </c>
      <c r="CF6" s="36">
        <f t="shared" si="9"/>
        <v>162.24</v>
      </c>
      <c r="CG6" s="36">
        <f t="shared" si="9"/>
        <v>165.47</v>
      </c>
      <c r="CH6" s="36">
        <f t="shared" si="9"/>
        <v>167.46</v>
      </c>
      <c r="CI6" s="36">
        <f t="shared" si="9"/>
        <v>168.56</v>
      </c>
      <c r="CJ6" s="36">
        <f t="shared" si="9"/>
        <v>167.1</v>
      </c>
      <c r="CK6" s="35" t="str">
        <f>IF(CK7="","",IF(CK7="-","【-】","【"&amp;SUBSTITUTE(TEXT(CK7,"#,##0.00"),"-","△")&amp;"】"))</f>
        <v>【166.40】</v>
      </c>
      <c r="CL6" s="36">
        <f>IF(CL7="",NA(),CL7)</f>
        <v>72.42</v>
      </c>
      <c r="CM6" s="36">
        <f t="shared" ref="CM6:CU6" si="10">IF(CM7="",NA(),CM7)</f>
        <v>71.95</v>
      </c>
      <c r="CN6" s="36">
        <f t="shared" si="10"/>
        <v>71.75</v>
      </c>
      <c r="CO6" s="36">
        <f t="shared" si="10"/>
        <v>77.5</v>
      </c>
      <c r="CP6" s="36">
        <f t="shared" si="10"/>
        <v>78.84</v>
      </c>
      <c r="CQ6" s="36">
        <f t="shared" si="10"/>
        <v>59.11</v>
      </c>
      <c r="CR6" s="36">
        <f t="shared" si="10"/>
        <v>59.74</v>
      </c>
      <c r="CS6" s="36">
        <f t="shared" si="10"/>
        <v>59.46</v>
      </c>
      <c r="CT6" s="36">
        <f t="shared" si="10"/>
        <v>59.51</v>
      </c>
      <c r="CU6" s="36">
        <f t="shared" si="10"/>
        <v>59.91</v>
      </c>
      <c r="CV6" s="35" t="str">
        <f>IF(CV7="","",IF(CV7="-","【-】","【"&amp;SUBSTITUTE(TEXT(CV7,"#,##0.00"),"-","△")&amp;"】"))</f>
        <v>【60.69】</v>
      </c>
      <c r="CW6" s="36">
        <f>IF(CW7="",NA(),CW7)</f>
        <v>86.89</v>
      </c>
      <c r="CX6" s="36">
        <f t="shared" ref="CX6:DF6" si="11">IF(CX7="",NA(),CX7)</f>
        <v>88.48</v>
      </c>
      <c r="CY6" s="36">
        <f t="shared" si="11"/>
        <v>88.27</v>
      </c>
      <c r="CZ6" s="36">
        <f t="shared" si="11"/>
        <v>89.09</v>
      </c>
      <c r="DA6" s="36">
        <f t="shared" si="11"/>
        <v>89.63</v>
      </c>
      <c r="DB6" s="36">
        <f t="shared" si="11"/>
        <v>87.91</v>
      </c>
      <c r="DC6" s="36">
        <f t="shared" si="11"/>
        <v>87.28</v>
      </c>
      <c r="DD6" s="36">
        <f t="shared" si="11"/>
        <v>87.41</v>
      </c>
      <c r="DE6" s="36">
        <f t="shared" si="11"/>
        <v>87.08</v>
      </c>
      <c r="DF6" s="36">
        <f t="shared" si="11"/>
        <v>87.26</v>
      </c>
      <c r="DG6" s="35" t="str">
        <f>IF(DG7="","",IF(DG7="-","【-】","【"&amp;SUBSTITUTE(TEXT(DG7,"#,##0.00"),"-","△")&amp;"】"))</f>
        <v>【89.82】</v>
      </c>
      <c r="DH6" s="36">
        <f>IF(DH7="",NA(),DH7)</f>
        <v>51.8</v>
      </c>
      <c r="DI6" s="36">
        <f t="shared" ref="DI6:DQ6" si="12">IF(DI7="",NA(),DI7)</f>
        <v>48.03</v>
      </c>
      <c r="DJ6" s="36">
        <f t="shared" si="12"/>
        <v>46.27</v>
      </c>
      <c r="DK6" s="36">
        <f t="shared" si="12"/>
        <v>46.05</v>
      </c>
      <c r="DL6" s="36">
        <f t="shared" si="12"/>
        <v>43.77</v>
      </c>
      <c r="DM6" s="36">
        <f t="shared" si="12"/>
        <v>46.88</v>
      </c>
      <c r="DN6" s="36">
        <f t="shared" si="12"/>
        <v>46.94</v>
      </c>
      <c r="DO6" s="36">
        <f t="shared" si="12"/>
        <v>47.62</v>
      </c>
      <c r="DP6" s="36">
        <f t="shared" si="12"/>
        <v>48.55</v>
      </c>
      <c r="DQ6" s="36">
        <f t="shared" si="12"/>
        <v>49.2</v>
      </c>
      <c r="DR6" s="35" t="str">
        <f>IF(DR7="","",IF(DR7="-","【-】","【"&amp;SUBSTITUTE(TEXT(DR7,"#,##0.00"),"-","△")&amp;"】"))</f>
        <v>【50.19】</v>
      </c>
      <c r="DS6" s="36">
        <f>IF(DS7="",NA(),DS7)</f>
        <v>10.74</v>
      </c>
      <c r="DT6" s="36">
        <f t="shared" ref="DT6:EB6" si="13">IF(DT7="",NA(),DT7)</f>
        <v>9.61</v>
      </c>
      <c r="DU6" s="36">
        <f t="shared" si="13"/>
        <v>12.86</v>
      </c>
      <c r="DV6" s="36">
        <f t="shared" si="13"/>
        <v>12.3</v>
      </c>
      <c r="DW6" s="36">
        <f t="shared" si="13"/>
        <v>14.46</v>
      </c>
      <c r="DX6" s="36">
        <f t="shared" si="13"/>
        <v>13.39</v>
      </c>
      <c r="DY6" s="36">
        <f t="shared" si="13"/>
        <v>14.48</v>
      </c>
      <c r="DZ6" s="36">
        <f t="shared" si="13"/>
        <v>16.27</v>
      </c>
      <c r="EA6" s="36">
        <f t="shared" si="13"/>
        <v>17.11</v>
      </c>
      <c r="EB6" s="36">
        <f t="shared" si="13"/>
        <v>18.329999999999998</v>
      </c>
      <c r="EC6" s="35" t="str">
        <f>IF(EC7="","",IF(EC7="-","【-】","【"&amp;SUBSTITUTE(TEXT(EC7,"#,##0.00"),"-","△")&amp;"】"))</f>
        <v>【20.63】</v>
      </c>
      <c r="ED6" s="36">
        <f>IF(ED7="",NA(),ED7)</f>
        <v>0.78</v>
      </c>
      <c r="EE6" s="36">
        <f t="shared" ref="EE6:EM6" si="14">IF(EE7="",NA(),EE7)</f>
        <v>0.23</v>
      </c>
      <c r="EF6" s="36">
        <f t="shared" si="14"/>
        <v>0.66</v>
      </c>
      <c r="EG6" s="36">
        <f t="shared" si="14"/>
        <v>0.46</v>
      </c>
      <c r="EH6" s="36">
        <f t="shared" si="14"/>
        <v>0.16</v>
      </c>
      <c r="EI6" s="36">
        <f t="shared" si="14"/>
        <v>0.71</v>
      </c>
      <c r="EJ6" s="36">
        <f t="shared" si="14"/>
        <v>0.75</v>
      </c>
      <c r="EK6" s="36">
        <f t="shared" si="14"/>
        <v>0.63</v>
      </c>
      <c r="EL6" s="36">
        <f t="shared" si="14"/>
        <v>0.63</v>
      </c>
      <c r="EM6" s="36">
        <f t="shared" si="14"/>
        <v>0.6</v>
      </c>
      <c r="EN6" s="35" t="str">
        <f>IF(EN7="","",IF(EN7="-","【-】","【"&amp;SUBSTITUTE(TEXT(EN7,"#,##0.00"),"-","△")&amp;"】"))</f>
        <v>【0.69】</v>
      </c>
    </row>
    <row r="7" spans="1:144" s="37" customFormat="1" x14ac:dyDescent="0.15">
      <c r="A7" s="29"/>
      <c r="B7" s="38">
        <v>2020</v>
      </c>
      <c r="C7" s="38">
        <v>82261</v>
      </c>
      <c r="D7" s="38">
        <v>46</v>
      </c>
      <c r="E7" s="38">
        <v>1</v>
      </c>
      <c r="F7" s="38">
        <v>0</v>
      </c>
      <c r="G7" s="38">
        <v>1</v>
      </c>
      <c r="H7" s="38" t="s">
        <v>92</v>
      </c>
      <c r="I7" s="38" t="s">
        <v>93</v>
      </c>
      <c r="J7" s="38" t="s">
        <v>94</v>
      </c>
      <c r="K7" s="38" t="s">
        <v>95</v>
      </c>
      <c r="L7" s="38" t="s">
        <v>96</v>
      </c>
      <c r="M7" s="38" t="s">
        <v>97</v>
      </c>
      <c r="N7" s="39" t="s">
        <v>98</v>
      </c>
      <c r="O7" s="39">
        <v>69.17</v>
      </c>
      <c r="P7" s="39">
        <v>98.61</v>
      </c>
      <c r="Q7" s="39">
        <v>3680</v>
      </c>
      <c r="R7" s="39">
        <v>54440</v>
      </c>
      <c r="S7" s="39">
        <v>97.82</v>
      </c>
      <c r="T7" s="39">
        <v>556.53</v>
      </c>
      <c r="U7" s="39">
        <v>53521</v>
      </c>
      <c r="V7" s="39">
        <v>96.99</v>
      </c>
      <c r="W7" s="39">
        <v>551.82000000000005</v>
      </c>
      <c r="X7" s="39">
        <v>114.34</v>
      </c>
      <c r="Y7" s="39">
        <v>90.93</v>
      </c>
      <c r="Z7" s="39">
        <v>121.14</v>
      </c>
      <c r="AA7" s="39">
        <v>124.9</v>
      </c>
      <c r="AB7" s="39">
        <v>123.27</v>
      </c>
      <c r="AC7" s="39">
        <v>113.16</v>
      </c>
      <c r="AD7" s="39">
        <v>112.15</v>
      </c>
      <c r="AE7" s="39">
        <v>111.44</v>
      </c>
      <c r="AF7" s="39">
        <v>111.17</v>
      </c>
      <c r="AG7" s="39">
        <v>110.91</v>
      </c>
      <c r="AH7" s="39">
        <v>110.27</v>
      </c>
      <c r="AI7" s="39">
        <v>0</v>
      </c>
      <c r="AJ7" s="39">
        <v>0</v>
      </c>
      <c r="AK7" s="39">
        <v>0</v>
      </c>
      <c r="AL7" s="39">
        <v>0</v>
      </c>
      <c r="AM7" s="39">
        <v>0</v>
      </c>
      <c r="AN7" s="39">
        <v>0.68</v>
      </c>
      <c r="AO7" s="39">
        <v>1</v>
      </c>
      <c r="AP7" s="39">
        <v>1.03</v>
      </c>
      <c r="AQ7" s="39">
        <v>0.78</v>
      </c>
      <c r="AR7" s="39">
        <v>0.92</v>
      </c>
      <c r="AS7" s="39">
        <v>1.1499999999999999</v>
      </c>
      <c r="AT7" s="39">
        <v>323.14</v>
      </c>
      <c r="AU7" s="39">
        <v>727.74</v>
      </c>
      <c r="AV7" s="39">
        <v>823.44</v>
      </c>
      <c r="AW7" s="39">
        <v>926.67</v>
      </c>
      <c r="AX7" s="39">
        <v>843.99</v>
      </c>
      <c r="AY7" s="39">
        <v>357.82</v>
      </c>
      <c r="AZ7" s="39">
        <v>355.5</v>
      </c>
      <c r="BA7" s="39">
        <v>349.83</v>
      </c>
      <c r="BB7" s="39">
        <v>360.86</v>
      </c>
      <c r="BC7" s="39">
        <v>350.79</v>
      </c>
      <c r="BD7" s="39">
        <v>260.31</v>
      </c>
      <c r="BE7" s="39">
        <v>90.86</v>
      </c>
      <c r="BF7" s="39">
        <v>128.33000000000001</v>
      </c>
      <c r="BG7" s="39">
        <v>182.63</v>
      </c>
      <c r="BH7" s="39">
        <v>248.23</v>
      </c>
      <c r="BI7" s="39">
        <v>349.35</v>
      </c>
      <c r="BJ7" s="39">
        <v>307.45999999999998</v>
      </c>
      <c r="BK7" s="39">
        <v>312.58</v>
      </c>
      <c r="BL7" s="39">
        <v>314.87</v>
      </c>
      <c r="BM7" s="39">
        <v>309.27999999999997</v>
      </c>
      <c r="BN7" s="39">
        <v>322.92</v>
      </c>
      <c r="BO7" s="39">
        <v>275.67</v>
      </c>
      <c r="BP7" s="39">
        <v>106.33</v>
      </c>
      <c r="BQ7" s="39">
        <v>83.17</v>
      </c>
      <c r="BR7" s="39">
        <v>112.02</v>
      </c>
      <c r="BS7" s="39">
        <v>114.89</v>
      </c>
      <c r="BT7" s="39">
        <v>114.15</v>
      </c>
      <c r="BU7" s="39">
        <v>106.01</v>
      </c>
      <c r="BV7" s="39">
        <v>104.57</v>
      </c>
      <c r="BW7" s="39">
        <v>103.54</v>
      </c>
      <c r="BX7" s="39">
        <v>103.32</v>
      </c>
      <c r="BY7" s="39">
        <v>100.85</v>
      </c>
      <c r="BZ7" s="39">
        <v>100.05</v>
      </c>
      <c r="CA7" s="39">
        <v>188.74</v>
      </c>
      <c r="CB7" s="39">
        <v>240.68</v>
      </c>
      <c r="CC7" s="39">
        <v>179.78</v>
      </c>
      <c r="CD7" s="39">
        <v>174.28</v>
      </c>
      <c r="CE7" s="39">
        <v>176</v>
      </c>
      <c r="CF7" s="39">
        <v>162.24</v>
      </c>
      <c r="CG7" s="39">
        <v>165.47</v>
      </c>
      <c r="CH7" s="39">
        <v>167.46</v>
      </c>
      <c r="CI7" s="39">
        <v>168.56</v>
      </c>
      <c r="CJ7" s="39">
        <v>167.1</v>
      </c>
      <c r="CK7" s="39">
        <v>166.4</v>
      </c>
      <c r="CL7" s="39">
        <v>72.42</v>
      </c>
      <c r="CM7" s="39">
        <v>71.95</v>
      </c>
      <c r="CN7" s="39">
        <v>71.75</v>
      </c>
      <c r="CO7" s="39">
        <v>77.5</v>
      </c>
      <c r="CP7" s="39">
        <v>78.84</v>
      </c>
      <c r="CQ7" s="39">
        <v>59.11</v>
      </c>
      <c r="CR7" s="39">
        <v>59.74</v>
      </c>
      <c r="CS7" s="39">
        <v>59.46</v>
      </c>
      <c r="CT7" s="39">
        <v>59.51</v>
      </c>
      <c r="CU7" s="39">
        <v>59.91</v>
      </c>
      <c r="CV7" s="39">
        <v>60.69</v>
      </c>
      <c r="CW7" s="39">
        <v>86.89</v>
      </c>
      <c r="CX7" s="39">
        <v>88.48</v>
      </c>
      <c r="CY7" s="39">
        <v>88.27</v>
      </c>
      <c r="CZ7" s="39">
        <v>89.09</v>
      </c>
      <c r="DA7" s="39">
        <v>89.63</v>
      </c>
      <c r="DB7" s="39">
        <v>87.91</v>
      </c>
      <c r="DC7" s="39">
        <v>87.28</v>
      </c>
      <c r="DD7" s="39">
        <v>87.41</v>
      </c>
      <c r="DE7" s="39">
        <v>87.08</v>
      </c>
      <c r="DF7" s="39">
        <v>87.26</v>
      </c>
      <c r="DG7" s="39">
        <v>89.82</v>
      </c>
      <c r="DH7" s="39">
        <v>51.8</v>
      </c>
      <c r="DI7" s="39">
        <v>48.03</v>
      </c>
      <c r="DJ7" s="39">
        <v>46.27</v>
      </c>
      <c r="DK7" s="39">
        <v>46.05</v>
      </c>
      <c r="DL7" s="39">
        <v>43.77</v>
      </c>
      <c r="DM7" s="39">
        <v>46.88</v>
      </c>
      <c r="DN7" s="39">
        <v>46.94</v>
      </c>
      <c r="DO7" s="39">
        <v>47.62</v>
      </c>
      <c r="DP7" s="39">
        <v>48.55</v>
      </c>
      <c r="DQ7" s="39">
        <v>49.2</v>
      </c>
      <c r="DR7" s="39">
        <v>50.19</v>
      </c>
      <c r="DS7" s="39">
        <v>10.74</v>
      </c>
      <c r="DT7" s="39">
        <v>9.61</v>
      </c>
      <c r="DU7" s="39">
        <v>12.86</v>
      </c>
      <c r="DV7" s="39">
        <v>12.3</v>
      </c>
      <c r="DW7" s="39">
        <v>14.46</v>
      </c>
      <c r="DX7" s="39">
        <v>13.39</v>
      </c>
      <c r="DY7" s="39">
        <v>14.48</v>
      </c>
      <c r="DZ7" s="39">
        <v>16.27</v>
      </c>
      <c r="EA7" s="39">
        <v>17.11</v>
      </c>
      <c r="EB7" s="39">
        <v>18.329999999999998</v>
      </c>
      <c r="EC7" s="39">
        <v>20.63</v>
      </c>
      <c r="ED7" s="39">
        <v>0.78</v>
      </c>
      <c r="EE7" s="39">
        <v>0.23</v>
      </c>
      <c r="EF7" s="39">
        <v>0.66</v>
      </c>
      <c r="EG7" s="39">
        <v>0.46</v>
      </c>
      <c r="EH7" s="39">
        <v>0.16</v>
      </c>
      <c r="EI7" s="39">
        <v>0.71</v>
      </c>
      <c r="EJ7" s="39">
        <v>0.75</v>
      </c>
      <c r="EK7" s="39">
        <v>0.63</v>
      </c>
      <c r="EL7" s="39">
        <v>0.63</v>
      </c>
      <c r="EM7" s="39">
        <v>0.6</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104</v>
      </c>
    </row>
    <row r="12" spans="1:144" x14ac:dyDescent="0.15">
      <c r="B12">
        <v>1</v>
      </c>
      <c r="C12">
        <v>1</v>
      </c>
      <c r="D12">
        <v>1</v>
      </c>
      <c r="E12">
        <v>1</v>
      </c>
      <c r="F12">
        <v>2</v>
      </c>
      <c r="G12" t="s">
        <v>105</v>
      </c>
    </row>
    <row r="13" spans="1:144" x14ac:dyDescent="0.15">
      <c r="B13" t="s">
        <v>106</v>
      </c>
      <c r="C13" t="s">
        <v>106</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2022-01-18T06:16:34Z</cp:lastPrinted>
  <dcterms:created xsi:type="dcterms:W3CDTF">2021-12-03T06:45:14Z</dcterms:created>
  <dcterms:modified xsi:type="dcterms:W3CDTF">2022-02-10T11:29:21Z</dcterms:modified>
</cp:coreProperties>
</file>