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ZIABLxbgb1dSmspUP9CSk+j47mR+YkzUM3f4p4fTXiBizdd3kdSmLzIFWmKy0V/E6k7Wbd+TVGqNa42n4de4LA==" workbookSaltValue="t4HKHQi1KXr4WArdc+CYG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<sst xmlns="http://schemas.openxmlformats.org/spreadsheetml/2006/main" count="228" uniqueCount="115">
  <si>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</si>
  <si>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</si>
  <si>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</si>
  <si>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</si>
  <si>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</si>
  <si>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</si>
  <si>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</si>
  <si>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</si>
  <si>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</si>
  <si>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</si>
  <si>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</si>
  <si>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</si>
  <si>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</si>
  <si>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</si>
  <si>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</si>
  <si>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</si>
  <si>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</si>
  <si>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</si>
  <si>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</si>
  <si>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</si>
  <si>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</si>
  <si>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</si>
  <si>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</si>
  <si>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</si>
  <si>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</si>
  <si>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</si>
  <si>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</si>
  <si>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</si>
  <si>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</si>
  <si>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</si>
  <si>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</si>
  <si>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</si>
  <si>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</si>
  <si>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</si>
  <si>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</si>
  <si>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</si>
  <si>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</si>
  <si>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</si>
  <si>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</si>
  <si>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</si>
  <si>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</si>
  <si>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</si>
  <si>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</si>
  <si>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</si>
  <si>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</si>
  <si>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</si>
  <si>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</si>
  <si>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</si>
  <si>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</si>
  <si>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</si>
  <si>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</si>
  <si>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</si>
  <si>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</si>
  <si>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</si>
  <si>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</si>
  <si>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</si>
  <si>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</si>
  <si>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</si>
  <si>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</si>
  <si>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</si>
  <si>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</si>
  <si>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</si>
  <si>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</si>
  <si>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</si>
  <si>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</si>
  <si>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</si>
  <si>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</si>
  <si>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</si>
  <si>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</si>
  <si>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</si>
  <si>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</si>
  <si>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</si>
  <si>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</si>
  <si>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</si>
  <si>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</si>
  <si>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</si>
  <si>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</si>
  <si>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</si>
  <si>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</si>
  <si>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</si>
  <si>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</si>
  <si>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</si>
  <si>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</si>
  <si>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</si>
  <si>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</si>
  <si>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</si>
  <si>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</si>
  <si>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</si>
  <si>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</si>
  <si>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</si>
  <si>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</si>
  <si>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</si>
  <si>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</si>
  <si>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坂東市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</si>
  <si>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</si>
  <si>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</si>
  <si>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</si>
  <si>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</si>
  <si>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</si>
  <si>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</si>
  <si>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</si>
  <si>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</si>
  <si>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</si>
  <si>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</si>
  <si>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</si>
  <si>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</si>
  <si>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</si>
  <si>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</si>
  <si>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</si>
  <si>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</si>
  <si>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</si>
  <si>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</si>
  <si>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①経常収支比率は、前年度よりも増加しており、100％を超えているため、黒字経営を維持できている。
③流動比率は、前年度と同水準であり、類似団体平均値と比較しても高く後年度の更新費用等に備えることができていると言える。
④企業債残高対給水収益比率は、前年度より減少している。R3年度は起債を行っていない。水道施設更新事業においては、将来の負担を見越して借入をしないことも考慮すべきである。
⑤料金回収率は前年度より増加している。H30年度からの料金統一による値下げの影響を受けながらも経営改善に努めている。
⑥給水原価はＨ28年度から減少はしているが、類似団体平均値と比較すると高い数値が続いている。人口密度が低く、少ない人口が広い全域に分散しており、長距離の配水管が必要である等、設備が非効率的にしか稼動できないことが影響している。根本的に料金を下げることが難しい環境であり、今後の収益低下に備えて抜本的な経営基盤の強化策が必要である。
⑦類似団体平均値と比較すれば高稼働率であるが、より一層の管網の整備による適正化が必要である。
⑧有収率はH30年度より減少しており、管路の漏水修繕、きめ細かい検針作業による有収率の向上に努めてはいるが、さらなる改善が必要である。</t>
    <phoneticPr fontId="4"/>
  </si>
  <si>
    <t xml:space="preserve">これまで水道事業の健全な経営に努め、水道料金の適正な設定や業務の効率化、未収金の回収、施設・管路修繕の最適化検討等により給水収益も増加し経営を黒字化にしてきた。またH30年度の料金の統一による値下げの影響を受けながらも経営の効率化により経常収支比率は増加になった。今後将来に向け持続可能な事業経営を行うため、管路・施設の更新や長寿命化・水需要・人口減の動向をつかみ、更新計画を見直し、双方を無駄なく結合した上で事業運営をしていかなければならない。人口減が進む中、安定・持続・安全が求められる水道事業を健全に経営するために、抜本的な経費削減策を打ち出す必要がある。              
</t>
    <phoneticPr fontId="4"/>
  </si>
  <si>
    <t>①有形固定資産減価償却率をみると、総資産のうち53％で約半分である。岩井地域ではS53年、猿島地域ではS58年にそれぞれ供給を開始しており、創設時に布設した配水管が耐用年数の40年を迎えはじめている。施設・管路・機械等の資産のアセットマネジメントに取り組み、施設を給水需要に最適化するため水道事業更新計画に沿って事業を進めていく。
②管路経年化率は、類似団体平均値を上回っており、今後も耐用年数を超えた管路が増加していくと予測されるので計画的に管路更新を進めていく必要がある。
③管路更新率はH18～H24にかけての赤水対策の配水管更新により、猿島地域の全域について旧組合管路を更新した。今後も計画的に老朽管更新事業を進めていく必要がある。</t>
    <rPh sb="183" eb="18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</si>
</sst>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0.65</c:v>
                </c:pt>
                <c:pt idx="1">
                  <c:v>0.47</c:v>
                </c:pt>
                <c:pt idx="2">
                  <c:v>0.13</c:v>
                </c:pt>
                <c:pt idx="3" formatCode="#,##0.00;&quot;△&quot;#,##0.00">
                  <c:v>0</c:v>
                </c:pt>
                <c:pt idx="4" formatCode="#,##0.00;&quot;△&quot;#,##0.00">
                  <c:v>0</c:v>
                </c:pt>
              </c:numCache>
            </c:numRef>
          </c:val>
          <c:extLst>
            <c:ext xmlns:c16="http://schemas.microsoft.com/office/drawing/2014/chart" uri="{C3380CC4-5D6E-409C-BE32-E72D297353CC}">
              <c16:uniqueId val="{00000000-D59C-49AE-BE4A-54E124A887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59C-49AE-BE4A-54E124A887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74.040000000000006</c:v>
                </c:pt>
                <c:pt idx="1">
                  <c:v>73.430000000000007</c:v>
                </c:pt>
                <c:pt idx="2">
                  <c:v>76.45</c:v>
                </c:pt>
                <c:pt idx="3">
                  <c:v>79.81</c:v>
                </c:pt>
                <c:pt idx="4">
                  <c:v>80.63</c:v>
                </c:pt>
              </c:numCache>
            </c:numRef>
          </c:val>
          <c:extLst>
            <c:ext xmlns:c16="http://schemas.microsoft.com/office/drawing/2014/chart" uri="{C3380CC4-5D6E-409C-BE32-E72D297353CC}">
              <c16:uniqueId val="{00000000-AB1B-4BD8-BCA0-AE83E983FD8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AB1B-4BD8-BCA0-AE83E983FD8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91.91</c:v>
                </c:pt>
                <c:pt idx="1">
                  <c:v>92.96</c:v>
                </c:pt>
                <c:pt idx="2">
                  <c:v>91.05</c:v>
                </c:pt>
                <c:pt idx="3">
                  <c:v>90.08</c:v>
                </c:pt>
                <c:pt idx="4">
                  <c:v>89.44</c:v>
                </c:pt>
              </c:numCache>
            </c:numRef>
          </c:val>
          <c:extLst>
            <c:ext xmlns:c16="http://schemas.microsoft.com/office/drawing/2014/chart" uri="{C3380CC4-5D6E-409C-BE32-E72D297353CC}">
              <c16:uniqueId val="{00000000-A738-4A20-8A9A-B396D7FE30A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A738-4A20-8A9A-B396D7FE30A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107.95</c:v>
                </c:pt>
                <c:pt idx="1">
                  <c:v>106.77</c:v>
                </c:pt>
                <c:pt idx="2">
                  <c:v>111.59</c:v>
                </c:pt>
                <c:pt idx="3">
                  <c:v>115.07</c:v>
                </c:pt>
                <c:pt idx="4">
                  <c:v>116.78</c:v>
                </c:pt>
              </c:numCache>
            </c:numRef>
          </c:val>
          <c:extLst>
            <c:ext xmlns:c16="http://schemas.microsoft.com/office/drawing/2014/chart" uri="{C3380CC4-5D6E-409C-BE32-E72D297353CC}">
              <c16:uniqueId val="{00000000-65A9-4AA1-A868-DD31DBEA91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65A9-4AA1-A868-DD31DBEA91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46.98</c:v>
                </c:pt>
                <c:pt idx="1">
                  <c:v>48.23</c:v>
                </c:pt>
                <c:pt idx="2">
                  <c:v>50.03</c:v>
                </c:pt>
                <c:pt idx="3">
                  <c:v>51.75</c:v>
                </c:pt>
                <c:pt idx="4">
                  <c:v>53.28</c:v>
                </c:pt>
              </c:numCache>
            </c:numRef>
          </c:val>
          <c:extLst>
            <c:ext xmlns:c16="http://schemas.microsoft.com/office/drawing/2014/chart" uri="{C3380CC4-5D6E-409C-BE32-E72D297353CC}">
              <c16:uniqueId val="{00000000-C3C4-4066-85A9-BB9DF0DA712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C3C4-4066-85A9-BB9DF0DA712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5.21</c:v>
                </c:pt>
                <c:pt idx="1">
                  <c:v>8.4600000000000009</c:v>
                </c:pt>
                <c:pt idx="2">
                  <c:v>9.92</c:v>
                </c:pt>
                <c:pt idx="3">
                  <c:v>9.84</c:v>
                </c:pt>
                <c:pt idx="4">
                  <c:v>22.05</c:v>
                </c:pt>
              </c:numCache>
            </c:numRef>
          </c:val>
          <c:extLst>
            <c:ext xmlns:c16="http://schemas.microsoft.com/office/drawing/2014/chart" uri="{C3380CC4-5D6E-409C-BE32-E72D297353CC}">
              <c16:uniqueId val="{00000000-9D8C-4B70-8526-26CA735E11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9D8C-4B70-8526-26CA735E11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2B-45FB-9C5B-A5F106A3A1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AC2B-45FB-9C5B-A5F106A3A1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1081.8900000000001</c:v>
                </c:pt>
                <c:pt idx="1">
                  <c:v>665.93</c:v>
                </c:pt>
                <c:pt idx="2">
                  <c:v>972.44</c:v>
                </c:pt>
                <c:pt idx="3">
                  <c:v>1023.47</c:v>
                </c:pt>
                <c:pt idx="4">
                  <c:v>1062.03</c:v>
                </c:pt>
              </c:numCache>
            </c:numRef>
          </c:val>
          <c:extLst>
            <c:ext xmlns:c16="http://schemas.microsoft.com/office/drawing/2014/chart" uri="{C3380CC4-5D6E-409C-BE32-E72D297353CC}">
              <c16:uniqueId val="{00000000-851B-4E9C-BB1D-1C1283ED9A3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851B-4E9C-BB1D-1C1283ED9A3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351.7</c:v>
                </c:pt>
                <c:pt idx="1">
                  <c:v>359.28</c:v>
                </c:pt>
                <c:pt idx="2">
                  <c:v>337.13</c:v>
                </c:pt>
                <c:pt idx="3">
                  <c:v>308.41000000000003</c:v>
                </c:pt>
                <c:pt idx="4">
                  <c:v>283.22000000000003</c:v>
                </c:pt>
              </c:numCache>
            </c:numRef>
          </c:val>
          <c:extLst>
            <c:ext xmlns:c16="http://schemas.microsoft.com/office/drawing/2014/chart" uri="{C3380CC4-5D6E-409C-BE32-E72D297353CC}">
              <c16:uniqueId val="{00000000-E6BC-4CC3-AF13-77F8F599196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E6BC-4CC3-AF13-77F8F599196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102.17</c:v>
                </c:pt>
                <c:pt idx="1">
                  <c:v>101.28</c:v>
                </c:pt>
                <c:pt idx="2">
                  <c:v>101.69</c:v>
                </c:pt>
                <c:pt idx="3">
                  <c:v>106.37</c:v>
                </c:pt>
                <c:pt idx="4">
                  <c:v>108.58</c:v>
                </c:pt>
              </c:numCache>
            </c:numRef>
          </c:val>
          <c:extLst>
            <c:ext xmlns:c16="http://schemas.microsoft.com/office/drawing/2014/chart" uri="{C3380CC4-5D6E-409C-BE32-E72D297353CC}">
              <c16:uniqueId val="{00000000-BF36-48FC-A4E3-D1AAF28D36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BF36-48FC-A4E3-D1AAF28D36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233.37</c:v>
                </c:pt>
                <c:pt idx="1">
                  <c:v>222.18</c:v>
                </c:pt>
                <c:pt idx="2">
                  <c:v>217.13</c:v>
                </c:pt>
                <c:pt idx="3">
                  <c:v>205.59</c:v>
                </c:pt>
                <c:pt idx="4">
                  <c:v>202.27</c:v>
                </c:pt>
              </c:numCache>
            </c:numRef>
          </c:val>
          <c:extLst>
            <c:ext xmlns:c16="http://schemas.microsoft.com/office/drawing/2014/chart" uri="{C3380CC4-5D6E-409C-BE32-E72D297353CC}">
              <c16:uniqueId val="{00000000-6A50-40E4-BA3B-54D2E27935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6A50-40E4-BA3B-54D2E27935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茨城県　坂東市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68"/>
      <c r="P7" s="51" t="s">
        <v>3</v>
      </c>
      <c r="Q7" s="51"/>
      <c r="R7" s="51"/>
      <c r="S7" s="51"/>
      <c r="T7" s="51"/>
      <c r="U7" s="51"/>
      <c r="V7" s="51"/>
      <c r="W7" s="51" t="s">
        <v>4</v>
      </c>
      <c r="X7" s="51"/>
      <c r="Y7" s="51"/>
      <c r="Z7" s="51"/>
      <c r="AA7" s="51"/>
      <c r="AB7" s="51"/>
      <c r="AC7" s="51"/>
      <c r="AD7" s="51" t="s">
        <v>5</v>
      </c>
      <c r="AE7" s="51"/>
      <c r="AF7" s="51"/>
      <c r="AG7" s="51"/>
      <c r="AH7" s="51"/>
      <c r="AI7" s="51"/>
      <c r="AJ7" s="51"/>
      <c r="AK7" s="2"/>
      <c r="AL7" s="51" t="s">
        <v>6</v>
      </c>
      <c r="AM7" s="51"/>
      <c r="AN7" s="51"/>
      <c r="AO7" s="51"/>
      <c r="AP7" s="51"/>
      <c r="AQ7" s="51"/>
      <c r="AR7" s="51"/>
      <c r="AS7" s="51"/>
      <c r="AT7" s="49" t="s">
        <v>7</v>
      </c>
      <c r="AU7" s="50"/>
      <c r="AV7" s="50"/>
      <c r="AW7" s="50"/>
      <c r="AX7" s="50"/>
      <c r="AY7" s="50"/>
      <c r="AZ7" s="50"/>
      <c r="BA7" s="50"/>
      <c r="BB7" s="51" t="s">
        <v>8</v>
      </c>
      <c r="BC7" s="51"/>
      <c r="BD7" s="51"/>
      <c r="BE7" s="51"/>
      <c r="BF7" s="51"/>
      <c r="BG7" s="51"/>
      <c r="BH7" s="51"/>
      <c r="BI7" s="51"/>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2"/>
      <c r="AL8" s="67">
        <f>データ!$R$6</f>
        <v>52928</v>
      </c>
      <c r="AM8" s="67"/>
      <c r="AN8" s="67"/>
      <c r="AO8" s="67"/>
      <c r="AP8" s="67"/>
      <c r="AQ8" s="67"/>
      <c r="AR8" s="67"/>
      <c r="AS8" s="67"/>
      <c r="AT8" s="37">
        <f>データ!$S$6</f>
        <v>123.03</v>
      </c>
      <c r="AU8" s="38"/>
      <c r="AV8" s="38"/>
      <c r="AW8" s="38"/>
      <c r="AX8" s="38"/>
      <c r="AY8" s="38"/>
      <c r="AZ8" s="38"/>
      <c r="BA8" s="38"/>
      <c r="BB8" s="56">
        <f>データ!$T$6</f>
        <v>430.2</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9" t="s">
        <v>12</v>
      </c>
      <c r="C9" s="50"/>
      <c r="D9" s="50"/>
      <c r="E9" s="50"/>
      <c r="F9" s="50"/>
      <c r="G9" s="50"/>
      <c r="H9" s="50"/>
      <c r="I9" s="49" t="s">
        <v>13</v>
      </c>
      <c r="J9" s="50"/>
      <c r="K9" s="50"/>
      <c r="L9" s="50"/>
      <c r="M9" s="50"/>
      <c r="N9" s="50"/>
      <c r="O9" s="68"/>
      <c r="P9" s="51" t="s">
        <v>14</v>
      </c>
      <c r="Q9" s="51"/>
      <c r="R9" s="51"/>
      <c r="S9" s="51"/>
      <c r="T9" s="51"/>
      <c r="U9" s="51"/>
      <c r="V9" s="51"/>
      <c r="W9" s="51" t="s">
        <v>15</v>
      </c>
      <c r="X9" s="51"/>
      <c r="Y9" s="51"/>
      <c r="Z9" s="51"/>
      <c r="AA9" s="51"/>
      <c r="AB9" s="51"/>
      <c r="AC9" s="51"/>
      <c r="AD9" s="2"/>
      <c r="AE9" s="2"/>
      <c r="AF9" s="2"/>
      <c r="AG9" s="2"/>
      <c r="AH9" s="2"/>
      <c r="AI9" s="2"/>
      <c r="AJ9" s="2"/>
      <c r="AK9" s="2"/>
      <c r="AL9" s="51" t="s">
        <v>16</v>
      </c>
      <c r="AM9" s="51"/>
      <c r="AN9" s="51"/>
      <c r="AO9" s="51"/>
      <c r="AP9" s="51"/>
      <c r="AQ9" s="51"/>
      <c r="AR9" s="51"/>
      <c r="AS9" s="51"/>
      <c r="AT9" s="49" t="s">
        <v>17</v>
      </c>
      <c r="AU9" s="50"/>
      <c r="AV9" s="50"/>
      <c r="AW9" s="50"/>
      <c r="AX9" s="50"/>
      <c r="AY9" s="50"/>
      <c r="AZ9" s="50"/>
      <c r="BA9" s="50"/>
      <c r="BB9" s="51" t="s">
        <v>18</v>
      </c>
      <c r="BC9" s="51"/>
      <c r="BD9" s="51"/>
      <c r="BE9" s="51"/>
      <c r="BF9" s="51"/>
      <c r="BG9" s="51"/>
      <c r="BH9" s="51"/>
      <c r="BI9" s="51"/>
      <c r="BJ9" s="3"/>
      <c r="BK9" s="3"/>
      <c r="BL9" s="52" t="s">
        <v>19</v>
      </c>
      <c r="BM9" s="53"/>
      <c r="BN9" s="54" t="s">
        <v>20</v>
      </c>
      <c r="BO9" s="54"/>
      <c r="BP9" s="54"/>
      <c r="BQ9" s="54"/>
      <c r="BR9" s="54"/>
      <c r="BS9" s="54"/>
      <c r="BT9" s="54"/>
      <c r="BU9" s="54"/>
      <c r="BV9" s="54"/>
      <c r="BW9" s="54"/>
      <c r="BX9" s="54"/>
      <c r="BY9" s="55"/>
    </row>
    <row r="10" spans="1:78" ht="18.75" customHeight="1" x14ac:dyDescent="0.15">
      <c r="A10" s="2"/>
      <c r="B10" s="37" t="str">
        <f>データ!$N$6</f>
        <v>-</v>
      </c>
      <c r="C10" s="38"/>
      <c r="D10" s="38"/>
      <c r="E10" s="38"/>
      <c r="F10" s="38"/>
      <c r="G10" s="38"/>
      <c r="H10" s="38"/>
      <c r="I10" s="37">
        <f>データ!$O$6</f>
        <v>75.930000000000007</v>
      </c>
      <c r="J10" s="38"/>
      <c r="K10" s="38"/>
      <c r="L10" s="38"/>
      <c r="M10" s="38"/>
      <c r="N10" s="38"/>
      <c r="O10" s="66"/>
      <c r="P10" s="56">
        <f>データ!$P$6</f>
        <v>85.96</v>
      </c>
      <c r="Q10" s="56"/>
      <c r="R10" s="56"/>
      <c r="S10" s="56"/>
      <c r="T10" s="56"/>
      <c r="U10" s="56"/>
      <c r="V10" s="56"/>
      <c r="W10" s="67">
        <f>データ!$Q$6</f>
        <v>4460</v>
      </c>
      <c r="X10" s="67"/>
      <c r="Y10" s="67"/>
      <c r="Z10" s="67"/>
      <c r="AA10" s="67"/>
      <c r="AB10" s="67"/>
      <c r="AC10" s="67"/>
      <c r="AD10" s="2"/>
      <c r="AE10" s="2"/>
      <c r="AF10" s="2"/>
      <c r="AG10" s="2"/>
      <c r="AH10" s="2"/>
      <c r="AI10" s="2"/>
      <c r="AJ10" s="2"/>
      <c r="AK10" s="2"/>
      <c r="AL10" s="67">
        <f>データ!$U$6</f>
        <v>45256</v>
      </c>
      <c r="AM10" s="67"/>
      <c r="AN10" s="67"/>
      <c r="AO10" s="67"/>
      <c r="AP10" s="67"/>
      <c r="AQ10" s="67"/>
      <c r="AR10" s="67"/>
      <c r="AS10" s="67"/>
      <c r="AT10" s="37">
        <f>データ!$V$6</f>
        <v>122.57</v>
      </c>
      <c r="AU10" s="38"/>
      <c r="AV10" s="38"/>
      <c r="AW10" s="38"/>
      <c r="AX10" s="38"/>
      <c r="AY10" s="38"/>
      <c r="AZ10" s="38"/>
      <c r="BA10" s="38"/>
      <c r="BB10" s="56">
        <f>データ!$W$6</f>
        <v>369.23</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5"/>
      <c r="BN47" s="45"/>
      <c r="BO47" s="45"/>
      <c r="BP47" s="45"/>
      <c r="BQ47" s="45"/>
      <c r="BR47" s="45"/>
      <c r="BS47" s="45"/>
      <c r="BT47" s="45"/>
      <c r="BU47" s="45"/>
      <c r="BV47" s="45"/>
      <c r="BW47" s="45"/>
      <c r="BX47" s="45"/>
      <c r="BY47" s="45"/>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5"/>
      <c r="BN48" s="45"/>
      <c r="BO48" s="45"/>
      <c r="BP48" s="45"/>
      <c r="BQ48" s="45"/>
      <c r="BR48" s="45"/>
      <c r="BS48" s="45"/>
      <c r="BT48" s="45"/>
      <c r="BU48" s="45"/>
      <c r="BV48" s="45"/>
      <c r="BW48" s="45"/>
      <c r="BX48" s="45"/>
      <c r="BY48" s="45"/>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5"/>
      <c r="BN49" s="45"/>
      <c r="BO49" s="45"/>
      <c r="BP49" s="45"/>
      <c r="BQ49" s="45"/>
      <c r="BR49" s="45"/>
      <c r="BS49" s="45"/>
      <c r="BT49" s="45"/>
      <c r="BU49" s="45"/>
      <c r="BV49" s="45"/>
      <c r="BW49" s="45"/>
      <c r="BX49" s="45"/>
      <c r="BY49" s="45"/>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5"/>
      <c r="BN50" s="45"/>
      <c r="BO50" s="45"/>
      <c r="BP50" s="45"/>
      <c r="BQ50" s="45"/>
      <c r="BR50" s="45"/>
      <c r="BS50" s="45"/>
      <c r="BT50" s="45"/>
      <c r="BU50" s="45"/>
      <c r="BV50" s="45"/>
      <c r="BW50" s="45"/>
      <c r="BX50" s="45"/>
      <c r="BY50" s="45"/>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5"/>
      <c r="BN51" s="45"/>
      <c r="BO51" s="45"/>
      <c r="BP51" s="45"/>
      <c r="BQ51" s="45"/>
      <c r="BR51" s="45"/>
      <c r="BS51" s="45"/>
      <c r="BT51" s="45"/>
      <c r="BU51" s="45"/>
      <c r="BV51" s="45"/>
      <c r="BW51" s="45"/>
      <c r="BX51" s="45"/>
      <c r="BY51" s="45"/>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5"/>
      <c r="BN52" s="45"/>
      <c r="BO52" s="45"/>
      <c r="BP52" s="45"/>
      <c r="BQ52" s="45"/>
      <c r="BR52" s="45"/>
      <c r="BS52" s="45"/>
      <c r="BT52" s="45"/>
      <c r="BU52" s="45"/>
      <c r="BV52" s="45"/>
      <c r="BW52" s="45"/>
      <c r="BX52" s="45"/>
      <c r="BY52" s="45"/>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5"/>
      <c r="BN53" s="45"/>
      <c r="BO53" s="45"/>
      <c r="BP53" s="45"/>
      <c r="BQ53" s="45"/>
      <c r="BR53" s="45"/>
      <c r="BS53" s="45"/>
      <c r="BT53" s="45"/>
      <c r="BU53" s="45"/>
      <c r="BV53" s="45"/>
      <c r="BW53" s="45"/>
      <c r="BX53" s="45"/>
      <c r="BY53" s="45"/>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5"/>
      <c r="BN54" s="45"/>
      <c r="BO54" s="45"/>
      <c r="BP54" s="45"/>
      <c r="BQ54" s="45"/>
      <c r="BR54" s="45"/>
      <c r="BS54" s="45"/>
      <c r="BT54" s="45"/>
      <c r="BU54" s="45"/>
      <c r="BV54" s="45"/>
      <c r="BW54" s="45"/>
      <c r="BX54" s="45"/>
      <c r="BY54" s="45"/>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5"/>
      <c r="BN55" s="45"/>
      <c r="BO55" s="45"/>
      <c r="BP55" s="45"/>
      <c r="BQ55" s="45"/>
      <c r="BR55" s="45"/>
      <c r="BS55" s="45"/>
      <c r="BT55" s="45"/>
      <c r="BU55" s="45"/>
      <c r="BV55" s="45"/>
      <c r="BW55" s="45"/>
      <c r="BX55" s="45"/>
      <c r="BY55" s="45"/>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5"/>
      <c r="BN56" s="45"/>
      <c r="BO56" s="45"/>
      <c r="BP56" s="45"/>
      <c r="BQ56" s="45"/>
      <c r="BR56" s="45"/>
      <c r="BS56" s="45"/>
      <c r="BT56" s="45"/>
      <c r="BU56" s="45"/>
      <c r="BV56" s="45"/>
      <c r="BW56" s="45"/>
      <c r="BX56" s="45"/>
      <c r="BY56" s="45"/>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5"/>
      <c r="BN57" s="45"/>
      <c r="BO57" s="45"/>
      <c r="BP57" s="45"/>
      <c r="BQ57" s="45"/>
      <c r="BR57" s="45"/>
      <c r="BS57" s="45"/>
      <c r="BT57" s="45"/>
      <c r="BU57" s="45"/>
      <c r="BV57" s="45"/>
      <c r="BW57" s="45"/>
      <c r="BX57" s="45"/>
      <c r="BY57" s="45"/>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5"/>
      <c r="BN58" s="45"/>
      <c r="BO58" s="45"/>
      <c r="BP58" s="45"/>
      <c r="BQ58" s="45"/>
      <c r="BR58" s="45"/>
      <c r="BS58" s="45"/>
      <c r="BT58" s="45"/>
      <c r="BU58" s="45"/>
      <c r="BV58" s="45"/>
      <c r="BW58" s="45"/>
      <c r="BX58" s="45"/>
      <c r="BY58" s="45"/>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5"/>
      <c r="BN59" s="45"/>
      <c r="BO59" s="45"/>
      <c r="BP59" s="45"/>
      <c r="BQ59" s="45"/>
      <c r="BR59" s="45"/>
      <c r="BS59" s="45"/>
      <c r="BT59" s="45"/>
      <c r="BU59" s="45"/>
      <c r="BV59" s="45"/>
      <c r="BW59" s="45"/>
      <c r="BX59" s="45"/>
      <c r="BY59" s="45"/>
      <c r="BZ59" s="41"/>
    </row>
    <row r="60" spans="1:78" ht="13.5" customHeight="1" x14ac:dyDescent="0.15">
      <c r="A60" s="2"/>
      <c r="B60" s="46" t="s">
        <v>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39"/>
      <c r="BM60" s="45"/>
      <c r="BN60" s="45"/>
      <c r="BO60" s="45"/>
      <c r="BP60" s="45"/>
      <c r="BQ60" s="45"/>
      <c r="BR60" s="45"/>
      <c r="BS60" s="45"/>
      <c r="BT60" s="45"/>
      <c r="BU60" s="45"/>
      <c r="BV60" s="45"/>
      <c r="BW60" s="45"/>
      <c r="BX60" s="45"/>
      <c r="BY60" s="45"/>
      <c r="BZ60" s="41"/>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39"/>
      <c r="BM61" s="45"/>
      <c r="BN61" s="45"/>
      <c r="BO61" s="45"/>
      <c r="BP61" s="45"/>
      <c r="BQ61" s="45"/>
      <c r="BR61" s="45"/>
      <c r="BS61" s="45"/>
      <c r="BT61" s="45"/>
      <c r="BU61" s="45"/>
      <c r="BV61" s="45"/>
      <c r="BW61" s="45"/>
      <c r="BX61" s="45"/>
      <c r="BY61" s="45"/>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5"/>
      <c r="BN62" s="45"/>
      <c r="BO62" s="45"/>
      <c r="BP62" s="45"/>
      <c r="BQ62" s="45"/>
      <c r="BR62" s="45"/>
      <c r="BS62" s="45"/>
      <c r="BT62" s="45"/>
      <c r="BU62" s="45"/>
      <c r="BV62" s="45"/>
      <c r="BW62" s="45"/>
      <c r="BX62" s="45"/>
      <c r="BY62" s="45"/>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5"/>
      <c r="BN63" s="45"/>
      <c r="BO63" s="45"/>
      <c r="BP63" s="45"/>
      <c r="BQ63" s="45"/>
      <c r="BR63" s="45"/>
      <c r="BS63" s="45"/>
      <c r="BT63" s="45"/>
      <c r="BU63" s="45"/>
      <c r="BV63" s="45"/>
      <c r="BW63" s="45"/>
      <c r="BX63" s="45"/>
      <c r="BY63" s="45"/>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5"/>
      <c r="BN66" s="45"/>
      <c r="BO66" s="45"/>
      <c r="BP66" s="45"/>
      <c r="BQ66" s="45"/>
      <c r="BR66" s="45"/>
      <c r="BS66" s="45"/>
      <c r="BT66" s="45"/>
      <c r="BU66" s="45"/>
      <c r="BV66" s="45"/>
      <c r="BW66" s="45"/>
      <c r="BX66" s="45"/>
      <c r="BY66" s="45"/>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5"/>
      <c r="BN67" s="45"/>
      <c r="BO67" s="45"/>
      <c r="BP67" s="45"/>
      <c r="BQ67" s="45"/>
      <c r="BR67" s="45"/>
      <c r="BS67" s="45"/>
      <c r="BT67" s="45"/>
      <c r="BU67" s="45"/>
      <c r="BV67" s="45"/>
      <c r="BW67" s="45"/>
      <c r="BX67" s="45"/>
      <c r="BY67" s="45"/>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5"/>
      <c r="BN68" s="45"/>
      <c r="BO68" s="45"/>
      <c r="BP68" s="45"/>
      <c r="BQ68" s="45"/>
      <c r="BR68" s="45"/>
      <c r="BS68" s="45"/>
      <c r="BT68" s="45"/>
      <c r="BU68" s="45"/>
      <c r="BV68" s="45"/>
      <c r="BW68" s="45"/>
      <c r="BX68" s="45"/>
      <c r="BY68" s="45"/>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5"/>
      <c r="BN69" s="45"/>
      <c r="BO69" s="45"/>
      <c r="BP69" s="45"/>
      <c r="BQ69" s="45"/>
      <c r="BR69" s="45"/>
      <c r="BS69" s="45"/>
      <c r="BT69" s="45"/>
      <c r="BU69" s="45"/>
      <c r="BV69" s="45"/>
      <c r="BW69" s="45"/>
      <c r="BX69" s="45"/>
      <c r="BY69" s="45"/>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5"/>
      <c r="BN70" s="45"/>
      <c r="BO70" s="45"/>
      <c r="BP70" s="45"/>
      <c r="BQ70" s="45"/>
      <c r="BR70" s="45"/>
      <c r="BS70" s="45"/>
      <c r="BT70" s="45"/>
      <c r="BU70" s="45"/>
      <c r="BV70" s="45"/>
      <c r="BW70" s="45"/>
      <c r="BX70" s="45"/>
      <c r="BY70" s="45"/>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5"/>
      <c r="BN71" s="45"/>
      <c r="BO71" s="45"/>
      <c r="BP71" s="45"/>
      <c r="BQ71" s="45"/>
      <c r="BR71" s="45"/>
      <c r="BS71" s="45"/>
      <c r="BT71" s="45"/>
      <c r="BU71" s="45"/>
      <c r="BV71" s="45"/>
      <c r="BW71" s="45"/>
      <c r="BX71" s="45"/>
      <c r="BY71" s="45"/>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5"/>
      <c r="BN72" s="45"/>
      <c r="BO72" s="45"/>
      <c r="BP72" s="45"/>
      <c r="BQ72" s="45"/>
      <c r="BR72" s="45"/>
      <c r="BS72" s="45"/>
      <c r="BT72" s="45"/>
      <c r="BU72" s="45"/>
      <c r="BV72" s="45"/>
      <c r="BW72" s="45"/>
      <c r="BX72" s="45"/>
      <c r="BY72" s="45"/>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5"/>
      <c r="BN73" s="45"/>
      <c r="BO73" s="45"/>
      <c r="BP73" s="45"/>
      <c r="BQ73" s="45"/>
      <c r="BR73" s="45"/>
      <c r="BS73" s="45"/>
      <c r="BT73" s="45"/>
      <c r="BU73" s="45"/>
      <c r="BV73" s="45"/>
      <c r="BW73" s="45"/>
      <c r="BX73" s="45"/>
      <c r="BY73" s="45"/>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5"/>
      <c r="BN74" s="45"/>
      <c r="BO74" s="45"/>
      <c r="BP74" s="45"/>
      <c r="BQ74" s="45"/>
      <c r="BR74" s="45"/>
      <c r="BS74" s="45"/>
      <c r="BT74" s="45"/>
      <c r="BU74" s="45"/>
      <c r="BV74" s="45"/>
      <c r="BW74" s="45"/>
      <c r="BX74" s="45"/>
      <c r="BY74" s="45"/>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5"/>
      <c r="BN75" s="45"/>
      <c r="BO75" s="45"/>
      <c r="BP75" s="45"/>
      <c r="BQ75" s="45"/>
      <c r="BR75" s="45"/>
      <c r="BS75" s="45"/>
      <c r="BT75" s="45"/>
      <c r="BU75" s="45"/>
      <c r="BV75" s="45"/>
      <c r="BW75" s="45"/>
      <c r="BX75" s="45"/>
      <c r="BY75" s="45"/>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5"/>
      <c r="BN76" s="45"/>
      <c r="BO76" s="45"/>
      <c r="BP76" s="45"/>
      <c r="BQ76" s="45"/>
      <c r="BR76" s="45"/>
      <c r="BS76" s="45"/>
      <c r="BT76" s="45"/>
      <c r="BU76" s="45"/>
      <c r="BV76" s="45"/>
      <c r="BW76" s="45"/>
      <c r="BX76" s="45"/>
      <c r="BY76" s="45"/>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5"/>
      <c r="BN77" s="45"/>
      <c r="BO77" s="45"/>
      <c r="BP77" s="45"/>
      <c r="BQ77" s="45"/>
      <c r="BR77" s="45"/>
      <c r="BS77" s="45"/>
      <c r="BT77" s="45"/>
      <c r="BU77" s="45"/>
      <c r="BV77" s="45"/>
      <c r="BW77" s="45"/>
      <c r="BX77" s="45"/>
      <c r="BY77" s="45"/>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5"/>
      <c r="BN78" s="45"/>
      <c r="BO78" s="45"/>
      <c r="BP78" s="45"/>
      <c r="BQ78" s="45"/>
      <c r="BR78" s="45"/>
      <c r="BS78" s="45"/>
      <c r="BT78" s="45"/>
      <c r="BU78" s="45"/>
      <c r="BV78" s="45"/>
      <c r="BW78" s="45"/>
      <c r="BX78" s="45"/>
      <c r="BY78" s="45"/>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5"/>
      <c r="BN79" s="45"/>
      <c r="BO79" s="45"/>
      <c r="BP79" s="45"/>
      <c r="BQ79" s="45"/>
      <c r="BR79" s="45"/>
      <c r="BS79" s="45"/>
      <c r="BT79" s="45"/>
      <c r="BU79" s="45"/>
      <c r="BV79" s="45"/>
      <c r="BW79" s="45"/>
      <c r="BX79" s="45"/>
      <c r="BY79" s="45"/>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5"/>
      <c r="BN80" s="45"/>
      <c r="BO80" s="45"/>
      <c r="BP80" s="45"/>
      <c r="BQ80" s="45"/>
      <c r="BR80" s="45"/>
      <c r="BS80" s="45"/>
      <c r="BT80" s="45"/>
      <c r="BU80" s="45"/>
      <c r="BV80" s="45"/>
      <c r="BW80" s="45"/>
      <c r="BX80" s="45"/>
      <c r="BY80" s="45"/>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5"/>
      <c r="BN81" s="45"/>
      <c r="BO81" s="45"/>
      <c r="BP81" s="45"/>
      <c r="BQ81" s="45"/>
      <c r="BR81" s="45"/>
      <c r="BS81" s="45"/>
      <c r="BT81" s="45"/>
      <c r="BU81" s="45"/>
      <c r="BV81" s="45"/>
      <c r="BW81" s="45"/>
      <c r="BX81" s="45"/>
      <c r="BY81" s="45"/>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ql7ECflpoqO/TrANdXd5OJfF8dIngc/CmyLpNsEMaGxuzyyyOWlf5pa0KuQHDn/AjZ5806tqNpbjZgXQyezkw==" saltValue="Zjgqo2OdxxhC0h6bdzGw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82287</v>
      </c>
      <c r="D6" s="20">
        <f t="shared" si="3"/>
        <v>46</v>
      </c>
      <c r="E6" s="20">
        <f t="shared" si="3"/>
        <v>1</v>
      </c>
      <c r="F6" s="20">
        <f t="shared" si="3"/>
        <v>0</v>
      </c>
      <c r="G6" s="20">
        <f t="shared" si="3"/>
        <v>1</v>
      </c>
      <c r="H6" s="20" t="str">
        <f t="shared" si="3"/>
        <v>茨城県　坂東市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75.930000000000007</v>
      </c>
      <c r="P6" s="21">
        <f t="shared" si="3"/>
        <v>85.96</v>
      </c>
      <c r="Q6" s="21">
        <f t="shared" si="3"/>
        <v>4460</v>
      </c>
      <c r="R6" s="21">
        <f t="shared" si="3"/>
        <v>52928</v>
      </c>
      <c r="S6" s="21">
        <f t="shared" si="3"/>
        <v>123.03</v>
      </c>
      <c r="T6" s="21">
        <f t="shared" si="3"/>
        <v>430.2</v>
      </c>
      <c r="U6" s="21">
        <f t="shared" si="3"/>
        <v>45256</v>
      </c>
      <c r="V6" s="21">
        <f t="shared" si="3"/>
        <v>122.57</v>
      </c>
      <c r="W6" s="21">
        <f t="shared" si="3"/>
        <v>369.23</v>
      </c>
      <c r="X6" s="22">
        <f>IF(X7="",NA(),X7)</f>
        <v>107.95</v>
      </c>
      <c r="Y6" s="22">
        <f t="shared" ref="Y6:AG6" si="4">IF(Y7="",NA(),Y7)</f>
        <v>106.77</v>
      </c>
      <c r="Z6" s="22">
        <f t="shared" si="4"/>
        <v>111.59</v>
      </c>
      <c r="AA6" s="22">
        <f t="shared" si="4"/>
        <v>115.07</v>
      </c>
      <c r="AB6" s="22">
        <f t="shared" si="4"/>
        <v>116.78</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1081.8900000000001</v>
      </c>
      <c r="AU6" s="22">
        <f t="shared" ref="AU6:BC6" si="6">IF(AU7="",NA(),AU7)</f>
        <v>665.93</v>
      </c>
      <c r="AV6" s="22">
        <f t="shared" si="6"/>
        <v>972.44</v>
      </c>
      <c r="AW6" s="22">
        <f t="shared" si="6"/>
        <v>1023.47</v>
      </c>
      <c r="AX6" s="22">
        <f t="shared" si="6"/>
        <v>1062.03</v>
      </c>
      <c r="AY6" s="22">
        <f t="shared" si="6"/>
        <v>357.34</v>
      </c>
      <c r="AZ6" s="22">
        <f t="shared" si="6"/>
        <v>366.03</v>
      </c>
      <c r="BA6" s="22">
        <f t="shared" si="6"/>
        <v>365.18</v>
      </c>
      <c r="BB6" s="22">
        <f t="shared" si="6"/>
        <v>327.77</v>
      </c>
      <c r="BC6" s="22">
        <f t="shared" si="6"/>
        <v>338.02</v>
      </c>
      <c r="BD6" s="21" t="str">
        <f>IF(BD7="","",IF(BD7="-","【-】","【"&amp;SUBSTITUTE(TEXT(BD7,"#,##0.00"),"-","△")&amp;"】"))</f>
        <v>【261.51】</v>
      </c>
      <c r="BE6" s="22">
        <f>IF(BE7="",NA(),BE7)</f>
        <v>351.7</v>
      </c>
      <c r="BF6" s="22">
        <f t="shared" ref="BF6:BN6" si="7">IF(BF7="",NA(),BF7)</f>
        <v>359.28</v>
      </c>
      <c r="BG6" s="22">
        <f t="shared" si="7"/>
        <v>337.13</v>
      </c>
      <c r="BH6" s="22">
        <f t="shared" si="7"/>
        <v>308.41000000000003</v>
      </c>
      <c r="BI6" s="22">
        <f t="shared" si="7"/>
        <v>283.22000000000003</v>
      </c>
      <c r="BJ6" s="22">
        <f t="shared" si="7"/>
        <v>373.69</v>
      </c>
      <c r="BK6" s="22">
        <f t="shared" si="7"/>
        <v>370.12</v>
      </c>
      <c r="BL6" s="22">
        <f t="shared" si="7"/>
        <v>371.65</v>
      </c>
      <c r="BM6" s="22">
        <f t="shared" si="7"/>
        <v>397.1</v>
      </c>
      <c r="BN6" s="22">
        <f t="shared" si="7"/>
        <v>379.91</v>
      </c>
      <c r="BO6" s="21" t="str">
        <f>IF(BO7="","",IF(BO7="-","【-】","【"&amp;SUBSTITUTE(TEXT(BO7,"#,##0.00"),"-","△")&amp;"】"))</f>
        <v>【265.16】</v>
      </c>
      <c r="BP6" s="22">
        <f>IF(BP7="",NA(),BP7)</f>
        <v>102.17</v>
      </c>
      <c r="BQ6" s="22">
        <f t="shared" ref="BQ6:BY6" si="8">IF(BQ7="",NA(),BQ7)</f>
        <v>101.28</v>
      </c>
      <c r="BR6" s="22">
        <f t="shared" si="8"/>
        <v>101.69</v>
      </c>
      <c r="BS6" s="22">
        <f t="shared" si="8"/>
        <v>106.37</v>
      </c>
      <c r="BT6" s="22">
        <f t="shared" si="8"/>
        <v>108.58</v>
      </c>
      <c r="BU6" s="22">
        <f t="shared" si="8"/>
        <v>99.87</v>
      </c>
      <c r="BV6" s="22">
        <f t="shared" si="8"/>
        <v>100.42</v>
      </c>
      <c r="BW6" s="22">
        <f t="shared" si="8"/>
        <v>98.77</v>
      </c>
      <c r="BX6" s="22">
        <f t="shared" si="8"/>
        <v>95.79</v>
      </c>
      <c r="BY6" s="22">
        <f t="shared" si="8"/>
        <v>98.3</v>
      </c>
      <c r="BZ6" s="21" t="str">
        <f>IF(BZ7="","",IF(BZ7="-","【-】","【"&amp;SUBSTITUTE(TEXT(BZ7,"#,##0.00"),"-","△")&amp;"】"))</f>
        <v>【102.35】</v>
      </c>
      <c r="CA6" s="22">
        <f>IF(CA7="",NA(),CA7)</f>
        <v>233.37</v>
      </c>
      <c r="CB6" s="22">
        <f t="shared" ref="CB6:CJ6" si="9">IF(CB7="",NA(),CB7)</f>
        <v>222.18</v>
      </c>
      <c r="CC6" s="22">
        <f t="shared" si="9"/>
        <v>217.13</v>
      </c>
      <c r="CD6" s="22">
        <f t="shared" si="9"/>
        <v>205.59</v>
      </c>
      <c r="CE6" s="22">
        <f t="shared" si="9"/>
        <v>202.27</v>
      </c>
      <c r="CF6" s="22">
        <f t="shared" si="9"/>
        <v>171.81</v>
      </c>
      <c r="CG6" s="22">
        <f t="shared" si="9"/>
        <v>171.67</v>
      </c>
      <c r="CH6" s="22">
        <f t="shared" si="9"/>
        <v>173.67</v>
      </c>
      <c r="CI6" s="22">
        <f t="shared" si="9"/>
        <v>171.13</v>
      </c>
      <c r="CJ6" s="22">
        <f t="shared" si="9"/>
        <v>173.7</v>
      </c>
      <c r="CK6" s="21" t="str">
        <f>IF(CK7="","",IF(CK7="-","【-】","【"&amp;SUBSTITUTE(TEXT(CK7,"#,##0.00"),"-","△")&amp;"】"))</f>
        <v>【167.74】</v>
      </c>
      <c r="CL6" s="22">
        <f>IF(CL7="",NA(),CL7)</f>
        <v>74.040000000000006</v>
      </c>
      <c r="CM6" s="22">
        <f t="shared" ref="CM6:CU6" si="10">IF(CM7="",NA(),CM7)</f>
        <v>73.430000000000007</v>
      </c>
      <c r="CN6" s="22">
        <f t="shared" si="10"/>
        <v>76.45</v>
      </c>
      <c r="CO6" s="22">
        <f t="shared" si="10"/>
        <v>79.81</v>
      </c>
      <c r="CP6" s="22">
        <f t="shared" si="10"/>
        <v>80.63</v>
      </c>
      <c r="CQ6" s="22">
        <f t="shared" si="10"/>
        <v>60.03</v>
      </c>
      <c r="CR6" s="22">
        <f t="shared" si="10"/>
        <v>59.74</v>
      </c>
      <c r="CS6" s="22">
        <f t="shared" si="10"/>
        <v>59.67</v>
      </c>
      <c r="CT6" s="22">
        <f t="shared" si="10"/>
        <v>60.12</v>
      </c>
      <c r="CU6" s="22">
        <f t="shared" si="10"/>
        <v>60.34</v>
      </c>
      <c r="CV6" s="21" t="str">
        <f>IF(CV7="","",IF(CV7="-","【-】","【"&amp;SUBSTITUTE(TEXT(CV7,"#,##0.00"),"-","△")&amp;"】"))</f>
        <v>【60.29】</v>
      </c>
      <c r="CW6" s="22">
        <f>IF(CW7="",NA(),CW7)</f>
        <v>91.91</v>
      </c>
      <c r="CX6" s="22">
        <f t="shared" ref="CX6:DF6" si="11">IF(CX7="",NA(),CX7)</f>
        <v>92.96</v>
      </c>
      <c r="CY6" s="22">
        <f t="shared" si="11"/>
        <v>91.05</v>
      </c>
      <c r="CZ6" s="22">
        <f t="shared" si="11"/>
        <v>90.08</v>
      </c>
      <c r="DA6" s="22">
        <f t="shared" si="11"/>
        <v>89.44</v>
      </c>
      <c r="DB6" s="22">
        <f t="shared" si="11"/>
        <v>84.81</v>
      </c>
      <c r="DC6" s="22">
        <f t="shared" si="11"/>
        <v>84.8</v>
      </c>
      <c r="DD6" s="22">
        <f t="shared" si="11"/>
        <v>84.6</v>
      </c>
      <c r="DE6" s="22">
        <f t="shared" si="11"/>
        <v>84.24</v>
      </c>
      <c r="DF6" s="22">
        <f t="shared" si="11"/>
        <v>84.19</v>
      </c>
      <c r="DG6" s="21" t="str">
        <f>IF(DG7="","",IF(DG7="-","【-】","【"&amp;SUBSTITUTE(TEXT(DG7,"#,##0.00"),"-","△")&amp;"】"))</f>
        <v>【90.12】</v>
      </c>
      <c r="DH6" s="22">
        <f>IF(DH7="",NA(),DH7)</f>
        <v>46.98</v>
      </c>
      <c r="DI6" s="22">
        <f t="shared" ref="DI6:DQ6" si="12">IF(DI7="",NA(),DI7)</f>
        <v>48.23</v>
      </c>
      <c r="DJ6" s="22">
        <f t="shared" si="12"/>
        <v>50.03</v>
      </c>
      <c r="DK6" s="22">
        <f t="shared" si="12"/>
        <v>51.75</v>
      </c>
      <c r="DL6" s="22">
        <f t="shared" si="12"/>
        <v>53.28</v>
      </c>
      <c r="DM6" s="22">
        <f t="shared" si="12"/>
        <v>47.28</v>
      </c>
      <c r="DN6" s="22">
        <f t="shared" si="12"/>
        <v>47.66</v>
      </c>
      <c r="DO6" s="22">
        <f t="shared" si="12"/>
        <v>48.17</v>
      </c>
      <c r="DP6" s="22">
        <f t="shared" si="12"/>
        <v>48.83</v>
      </c>
      <c r="DQ6" s="22">
        <f t="shared" si="12"/>
        <v>49.96</v>
      </c>
      <c r="DR6" s="21" t="str">
        <f>IF(DR7="","",IF(DR7="-","【-】","【"&amp;SUBSTITUTE(TEXT(DR7,"#,##0.00"),"-","△")&amp;"】"))</f>
        <v>【50.88】</v>
      </c>
      <c r="DS6" s="22">
        <f>IF(DS7="",NA(),DS7)</f>
        <v>5.21</v>
      </c>
      <c r="DT6" s="22">
        <f t="shared" ref="DT6:EB6" si="13">IF(DT7="",NA(),DT7)</f>
        <v>8.4600000000000009</v>
      </c>
      <c r="DU6" s="22">
        <f t="shared" si="13"/>
        <v>9.92</v>
      </c>
      <c r="DV6" s="22">
        <f t="shared" si="13"/>
        <v>9.84</v>
      </c>
      <c r="DW6" s="22">
        <f t="shared" si="13"/>
        <v>22.05</v>
      </c>
      <c r="DX6" s="22">
        <f t="shared" si="13"/>
        <v>12.19</v>
      </c>
      <c r="DY6" s="22">
        <f t="shared" si="13"/>
        <v>15.1</v>
      </c>
      <c r="DZ6" s="22">
        <f t="shared" si="13"/>
        <v>17.12</v>
      </c>
      <c r="EA6" s="22">
        <f t="shared" si="13"/>
        <v>18.18</v>
      </c>
      <c r="EB6" s="22">
        <f t="shared" si="13"/>
        <v>19.32</v>
      </c>
      <c r="EC6" s="21" t="str">
        <f>IF(EC7="","",IF(EC7="-","【-】","【"&amp;SUBSTITUTE(TEXT(EC7,"#,##0.00"),"-","△")&amp;"】"))</f>
        <v>【22.30】</v>
      </c>
      <c r="ED6" s="22">
        <f>IF(ED7="",NA(),ED7)</f>
        <v>0.65</v>
      </c>
      <c r="EE6" s="22">
        <f t="shared" ref="EE6:EM6" si="14">IF(EE7="",NA(),EE7)</f>
        <v>0.47</v>
      </c>
      <c r="EF6" s="22">
        <f t="shared" si="14"/>
        <v>0.13</v>
      </c>
      <c r="EG6" s="21">
        <f t="shared" si="14"/>
        <v>0</v>
      </c>
      <c r="EH6" s="21">
        <f t="shared" si="14"/>
        <v>0</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82287</v>
      </c>
      <c r="D7" s="24">
        <v>46</v>
      </c>
      <c r="E7" s="24">
        <v>1</v>
      </c>
      <c r="F7" s="24">
        <v>0</v>
      </c>
      <c r="G7" s="24">
        <v>1</v>
      </c>
      <c r="H7" s="24" t="s">
        <v>93</v>
      </c>
      <c r="I7" s="24" t="s">
        <v>94</v>
      </c>
      <c r="J7" s="24" t="s">
        <v>95</v>
      </c>
      <c r="K7" s="24" t="s">
        <v>96</v>
      </c>
      <c r="L7" s="24" t="s">
        <v>97</v>
      </c>
      <c r="M7" s="24" t="s">
        <v>98</v>
      </c>
      <c r="N7" s="25" t="s">
        <v>99</v>
      </c>
      <c r="O7" s="25">
        <v>75.930000000000007</v>
      </c>
      <c r="P7" s="25">
        <v>85.96</v>
      </c>
      <c r="Q7" s="25">
        <v>4460</v>
      </c>
      <c r="R7" s="25">
        <v>52928</v>
      </c>
      <c r="S7" s="25">
        <v>123.03</v>
      </c>
      <c r="T7" s="25">
        <v>430.2</v>
      </c>
      <c r="U7" s="25">
        <v>45256</v>
      </c>
      <c r="V7" s="25">
        <v>122.57</v>
      </c>
      <c r="W7" s="25">
        <v>369.23</v>
      </c>
      <c r="X7" s="25">
        <v>107.95</v>
      </c>
      <c r="Y7" s="25">
        <v>106.77</v>
      </c>
      <c r="Z7" s="25">
        <v>111.59</v>
      </c>
      <c r="AA7" s="25">
        <v>115.07</v>
      </c>
      <c r="AB7" s="25">
        <v>116.78</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1081.8900000000001</v>
      </c>
      <c r="AU7" s="25">
        <v>665.93</v>
      </c>
      <c r="AV7" s="25">
        <v>972.44</v>
      </c>
      <c r="AW7" s="25">
        <v>1023.47</v>
      </c>
      <c r="AX7" s="25">
        <v>1062.03</v>
      </c>
      <c r="AY7" s="25">
        <v>357.34</v>
      </c>
      <c r="AZ7" s="25">
        <v>366.03</v>
      </c>
      <c r="BA7" s="25">
        <v>365.18</v>
      </c>
      <c r="BB7" s="25">
        <v>327.77</v>
      </c>
      <c r="BC7" s="25">
        <v>338.02</v>
      </c>
      <c r="BD7" s="25">
        <v>261.51</v>
      </c>
      <c r="BE7" s="25">
        <v>351.7</v>
      </c>
      <c r="BF7" s="25">
        <v>359.28</v>
      </c>
      <c r="BG7" s="25">
        <v>337.13</v>
      </c>
      <c r="BH7" s="25">
        <v>308.41000000000003</v>
      </c>
      <c r="BI7" s="25">
        <v>283.22000000000003</v>
      </c>
      <c r="BJ7" s="25">
        <v>373.69</v>
      </c>
      <c r="BK7" s="25">
        <v>370.12</v>
      </c>
      <c r="BL7" s="25">
        <v>371.65</v>
      </c>
      <c r="BM7" s="25">
        <v>397.1</v>
      </c>
      <c r="BN7" s="25">
        <v>379.91</v>
      </c>
      <c r="BO7" s="25">
        <v>265.16000000000003</v>
      </c>
      <c r="BP7" s="25">
        <v>102.17</v>
      </c>
      <c r="BQ7" s="25">
        <v>101.28</v>
      </c>
      <c r="BR7" s="25">
        <v>101.69</v>
      </c>
      <c r="BS7" s="25">
        <v>106.37</v>
      </c>
      <c r="BT7" s="25">
        <v>108.58</v>
      </c>
      <c r="BU7" s="25">
        <v>99.87</v>
      </c>
      <c r="BV7" s="25">
        <v>100.42</v>
      </c>
      <c r="BW7" s="25">
        <v>98.77</v>
      </c>
      <c r="BX7" s="25">
        <v>95.79</v>
      </c>
      <c r="BY7" s="25">
        <v>98.3</v>
      </c>
      <c r="BZ7" s="25">
        <v>102.35</v>
      </c>
      <c r="CA7" s="25">
        <v>233.37</v>
      </c>
      <c r="CB7" s="25">
        <v>222.18</v>
      </c>
      <c r="CC7" s="25">
        <v>217.13</v>
      </c>
      <c r="CD7" s="25">
        <v>205.59</v>
      </c>
      <c r="CE7" s="25">
        <v>202.27</v>
      </c>
      <c r="CF7" s="25">
        <v>171.81</v>
      </c>
      <c r="CG7" s="25">
        <v>171.67</v>
      </c>
      <c r="CH7" s="25">
        <v>173.67</v>
      </c>
      <c r="CI7" s="25">
        <v>171.13</v>
      </c>
      <c r="CJ7" s="25">
        <v>173.7</v>
      </c>
      <c r="CK7" s="25">
        <v>167.74</v>
      </c>
      <c r="CL7" s="25">
        <v>74.040000000000006</v>
      </c>
      <c r="CM7" s="25">
        <v>73.430000000000007</v>
      </c>
      <c r="CN7" s="25">
        <v>76.45</v>
      </c>
      <c r="CO7" s="25">
        <v>79.81</v>
      </c>
      <c r="CP7" s="25">
        <v>80.63</v>
      </c>
      <c r="CQ7" s="25">
        <v>60.03</v>
      </c>
      <c r="CR7" s="25">
        <v>59.74</v>
      </c>
      <c r="CS7" s="25">
        <v>59.67</v>
      </c>
      <c r="CT7" s="25">
        <v>60.12</v>
      </c>
      <c r="CU7" s="25">
        <v>60.34</v>
      </c>
      <c r="CV7" s="25">
        <v>60.29</v>
      </c>
      <c r="CW7" s="25">
        <v>91.91</v>
      </c>
      <c r="CX7" s="25">
        <v>92.96</v>
      </c>
      <c r="CY7" s="25">
        <v>91.05</v>
      </c>
      <c r="CZ7" s="25">
        <v>90.08</v>
      </c>
      <c r="DA7" s="25">
        <v>89.44</v>
      </c>
      <c r="DB7" s="25">
        <v>84.81</v>
      </c>
      <c r="DC7" s="25">
        <v>84.8</v>
      </c>
      <c r="DD7" s="25">
        <v>84.6</v>
      </c>
      <c r="DE7" s="25">
        <v>84.24</v>
      </c>
      <c r="DF7" s="25">
        <v>84.19</v>
      </c>
      <c r="DG7" s="25">
        <v>90.12</v>
      </c>
      <c r="DH7" s="25">
        <v>46.98</v>
      </c>
      <c r="DI7" s="25">
        <v>48.23</v>
      </c>
      <c r="DJ7" s="25">
        <v>50.03</v>
      </c>
      <c r="DK7" s="25">
        <v>51.75</v>
      </c>
      <c r="DL7" s="25">
        <v>53.28</v>
      </c>
      <c r="DM7" s="25">
        <v>47.28</v>
      </c>
      <c r="DN7" s="25">
        <v>47.66</v>
      </c>
      <c r="DO7" s="25">
        <v>48.17</v>
      </c>
      <c r="DP7" s="25">
        <v>48.83</v>
      </c>
      <c r="DQ7" s="25">
        <v>49.96</v>
      </c>
      <c r="DR7" s="25">
        <v>50.88</v>
      </c>
      <c r="DS7" s="25">
        <v>5.21</v>
      </c>
      <c r="DT7" s="25">
        <v>8.4600000000000009</v>
      </c>
      <c r="DU7" s="25">
        <v>9.92</v>
      </c>
      <c r="DV7" s="25">
        <v>9.84</v>
      </c>
      <c r="DW7" s="25">
        <v>22.05</v>
      </c>
      <c r="DX7" s="25">
        <v>12.19</v>
      </c>
      <c r="DY7" s="25">
        <v>15.1</v>
      </c>
      <c r="DZ7" s="25">
        <v>17.12</v>
      </c>
      <c r="EA7" s="25">
        <v>18.18</v>
      </c>
      <c r="EB7" s="25">
        <v>19.32</v>
      </c>
      <c r="EC7" s="25">
        <v>22.3</v>
      </c>
      <c r="ED7" s="25">
        <v>0.65</v>
      </c>
      <c r="EE7" s="25">
        <v>0.47</v>
      </c>
      <c r="EF7" s="25">
        <v>0.13</v>
      </c>
      <c r="EG7" s="25">
        <v>0</v>
      </c>
      <c r="EH7" s="25">
        <v>0</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2023-01-31T06:08:40Z</cp:lastPrinted>
  <dcterms:created xsi:type="dcterms:W3CDTF">2022-12-01T00:54:40Z</dcterms:created>
  <dcterms:modified xsi:type="dcterms:W3CDTF">2023-02-01T02:34:05Z</dcterms:modified>
  <cp:category/>
</cp:coreProperties>
</file>