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12_農業集落排水（法非適）16\24_坂東市\"/>
    </mc:Choice>
  </mc:AlternateContent>
  <workbookProtection workbookAlgorithmName="SHA-512" workbookHashValue="Hgd4rd83K+3ZJ7JiD7PY9XDBr7sVY4Gp5nvua+bufVzaHweXRBcCGZ/E01HWVroim+zfZ5gs+Z3XH178GhOg9w==" workbookSaltValue="32EYtyI27y+7jI8aSt6gS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<sst xmlns="http://schemas.openxmlformats.org/spreadsheetml/2006/main" count="236" uniqueCount="118">
  <si>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</si>
  <si>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</si>
  <si>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</si>
  <si>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</si>
  <si>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</si>
  <si>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</si>
  <si>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</si>
  <si>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</si>
  <si>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</si>
  <si>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</si>
  <si>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</si>
  <si>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</si>
  <si>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</si>
  <si>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</si>
  <si>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</si>
  <si>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</si>
  <si>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</si>
  <si>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</si>
  <si>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</si>
  <si>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</si>
  <si>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</si>
  <si>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</si>
  <si>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</si>
  <si>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</si>
  <si>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</si>
  <si>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</si>
  <si>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</si>
  <si>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</si>
  <si>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</si>
  <si>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</si>
  <si>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</si>
  <si>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</si>
  <si>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</si>
  <si>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</si>
  <si>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</si>
  <si>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</si>
  <si>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</si>
  <si>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</si>
  <si>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</si>
  <si>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</si>
  <si>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</si>
  <si>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</si>
  <si>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</si>
  <si>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</si>
  <si>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</si>
  <si>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</si>
  <si>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</si>
  <si>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</si>
  <si>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</si>
  <si>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</si>
  <si>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</si>
  <si>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</si>
  <si>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</si>
  <si>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</si>
  <si>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</si>
  <si>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</si>
  <si>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</si>
  <si>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</si>
  <si>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</si>
  <si>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</si>
  <si>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</si>
  <si>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</si>
  <si>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</si>
  <si>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</si>
  <si>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</si>
  <si>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</si>
  <si>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</si>
  <si>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</si>
  <si>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</si>
  <si>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</si>
  <si>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</si>
  <si>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</si>
  <si>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</si>
  <si>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</si>
  <si>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</si>
  <si>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</si>
  <si>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</si>
  <si>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</si>
  <si>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</si>
  <si>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</si>
  <si>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</si>
  <si>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</si>
  <si>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</si>
  <si>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</si>
  <si>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</si>
  <si>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</si>
  <si>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</si>
  <si>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</si>
  <si>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</si>
  <si>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</si>
  <si>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</si>
  <si>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</si>
  <si>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</si>
  <si>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</si>
  <si>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</si>
  <si>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</si>
  <si>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</si>
  <si>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坂東市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</si>
  <si>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</si>
  <si>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</si>
  <si>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</si>
  <si>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</si>
  <si>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</si>
  <si>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</si>
  <si>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</si>
  <si>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</si>
  <si>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</si>
  <si>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</si>
  <si>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</si>
  <si>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</si>
  <si>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</si>
  <si>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</si>
  <si>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</si>
  <si>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</si>
  <si>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</si>
  <si>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は0％で、管路改修は行っていない。施設に関しても現在は、故障後の修繕となっており、今後はストックマネージメントを導入し、計画的な維持管理費用の計画を立て行く必要があると考えている。</t>
    <phoneticPr fontId="4"/>
  </si>
  <si>
    <t>戦略的経営戦略、ストックマネージメント計画の作成により健全で安定した経営改善を進めていく。</t>
    <phoneticPr fontId="4"/>
  </si>
  <si>
    <t xml:space="preserve">①収益的収支比率の指標が、47.31%であり、一般会計からの繰入により料金収入の不足分を賄っている。今後、公共下水道との料金体系の整合性を検討する。
⑤経費回収率については、53.77%と類似団体を下回っている。今後は、経費の抑制を図ることにより、回収率の向上に取り組んでいく。　　
⑥汚水処理原価の指標は、241.13円で類似団体を下回っている。今後も、経費節減、接続率向上を図り、費用の効率化を図っていく。　
⑦施設利用率は、54.67%で類似団体の平均程度となっている。今後は、公共下水道との統合も検討していく必要性がある。
⑧水洗化率については、83.60％であり、類似団体平均よりも低い。その要因としては、宅内延長が長い家が多く、工事費が高額となり、接続率が上がらないものと考えられる。今後も引き続き、戸別訪問等により、接続率の向上に取り組んでいく。　
</t>
    <rPh sb="99" eb="100">
      <t>シタ</t>
    </rPh>
    <rPh sb="110" eb="112">
      <t>ケイヒ</t>
    </rPh>
    <rPh sb="113" eb="115">
      <t>ヨクセイ</t>
    </rPh>
    <rPh sb="116" eb="117">
      <t>ハカ</t>
    </rPh>
    <rPh sb="124" eb="127">
      <t>カイシュウリツ</t>
    </rPh>
    <rPh sb="128" eb="130">
      <t>コウジョウ</t>
    </rPh>
    <rPh sb="131" eb="132">
      <t>ト</t>
    </rPh>
    <rPh sb="133" eb="134">
      <t>ク</t>
    </rPh>
    <rPh sb="229" eb="231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</si>
</sst>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2-45ED-9944-50286512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2-45ED-9944-50286512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49.81</c:v>
                </c:pt>
                <c:pt idx="2">
                  <c:v>51.96</c:v>
                </c:pt>
                <c:pt idx="3">
                  <c:v>53.84</c:v>
                </c:pt>
                <c:pt idx="4">
                  <c:v>54.67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F-4FAC-87F2-D3111C110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F-4FAC-87F2-D3111C110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76.31</c:v>
                </c:pt>
                <c:pt idx="1">
                  <c:v>77.45</c:v>
                </c:pt>
                <c:pt idx="2">
                  <c:v>79.38</c:v>
                </c:pt>
                <c:pt idx="3">
                  <c:v>83.08</c:v>
                </c:pt>
                <c:pt idx="4">
                  <c:v>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0-4050-8961-1F790943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0-4050-8961-1F790943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45.69</c:v>
                </c:pt>
                <c:pt idx="1">
                  <c:v>46.92</c:v>
                </c:pt>
                <c:pt idx="2">
                  <c:v>47.62</c:v>
                </c:pt>
                <c:pt idx="3">
                  <c:v>45.25</c:v>
                </c:pt>
                <c:pt idx="4">
                  <c:v>47.31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1-4B67-B90E-7CF5D712C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1-4B67-B90E-7CF5D712C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F-4F3F-B297-C92F4D58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F-4F3F-B297-C92F4D58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A-44A1-B38C-79C597E5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A-44A1-B38C-79C597E5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1-4515-AEBC-6D46DDA1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1-4515-AEBC-6D46DDA1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6-456A-857B-5C2A7E9B8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6-456A-857B-5C2A7E9B8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7-4F69-A47D-48CCE4EAD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7-4F69-A47D-48CCE4EAD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74.27</c:v>
                </c:pt>
                <c:pt idx="1">
                  <c:v>65.16</c:v>
                </c:pt>
                <c:pt idx="2">
                  <c:v>58.82</c:v>
                </c:pt>
                <c:pt idx="3">
                  <c:v>63.88</c:v>
                </c:pt>
                <c:pt idx="4">
                  <c:v>53.77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E-449C-B396-BCB63CA6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E-449C-B396-BCB63CA6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189.55</c:v>
                </c:pt>
                <c:pt idx="1">
                  <c:v>216.88</c:v>
                </c:pt>
                <c:pt idx="2">
                  <c:v>230.23</c:v>
                </c:pt>
                <c:pt idx="3">
                  <c:v>205.06</c:v>
                </c:pt>
                <c:pt idx="4">
                  <c:v>241.13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1-40DB-82EE-03F28A27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1-40DB-82EE-03F28A27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茨城県　坂東市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53550</v>
      </c>
      <c r="AM8" s="51"/>
      <c r="AN8" s="51"/>
      <c r="AO8" s="51"/>
      <c r="AP8" s="51"/>
      <c r="AQ8" s="51"/>
      <c r="AR8" s="51"/>
      <c r="AS8" s="51"/>
      <c r="AT8" s="46">
        <f>データ!T6</f>
        <v>123.03</v>
      </c>
      <c r="AU8" s="46"/>
      <c r="AV8" s="46"/>
      <c r="AW8" s="46"/>
      <c r="AX8" s="46"/>
      <c r="AY8" s="46"/>
      <c r="AZ8" s="46"/>
      <c r="BA8" s="46"/>
      <c r="BB8" s="46">
        <f>データ!U6</f>
        <v>435.26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11.13</v>
      </c>
      <c r="Q10" s="46"/>
      <c r="R10" s="46"/>
      <c r="S10" s="46"/>
      <c r="T10" s="46"/>
      <c r="U10" s="46"/>
      <c r="V10" s="46"/>
      <c r="W10" s="46">
        <f>データ!Q6</f>
        <v>90</v>
      </c>
      <c r="X10" s="46"/>
      <c r="Y10" s="46"/>
      <c r="Z10" s="46"/>
      <c r="AA10" s="46"/>
      <c r="AB10" s="46"/>
      <c r="AC10" s="46"/>
      <c r="AD10" s="51">
        <f>データ!R6</f>
        <v>3600</v>
      </c>
      <c r="AE10" s="51"/>
      <c r="AF10" s="51"/>
      <c r="AG10" s="51"/>
      <c r="AH10" s="51"/>
      <c r="AI10" s="51"/>
      <c r="AJ10" s="51"/>
      <c r="AK10" s="2"/>
      <c r="AL10" s="51">
        <f>データ!V6</f>
        <v>5951</v>
      </c>
      <c r="AM10" s="51"/>
      <c r="AN10" s="51"/>
      <c r="AO10" s="51"/>
      <c r="AP10" s="51"/>
      <c r="AQ10" s="51"/>
      <c r="AR10" s="51"/>
      <c r="AS10" s="51"/>
      <c r="AT10" s="46">
        <f>データ!W6</f>
        <v>3.97</v>
      </c>
      <c r="AU10" s="46"/>
      <c r="AV10" s="46"/>
      <c r="AW10" s="46"/>
      <c r="AX10" s="46"/>
      <c r="AY10" s="46"/>
      <c r="AZ10" s="46"/>
      <c r="BA10" s="46"/>
      <c r="BB10" s="46">
        <f>データ!X6</f>
        <v>1498.99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117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o4Zq9X7PTcfuOYFuWGLEw5wVUD6WqC37V/eVS3N+ZfhSv6o0CYzuiKfaGkA87QePHwcJoZwbOOopCZIO9s9Nqg==" saltValue="TV1PdK8lEhuCk7MvfmXC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83" t="s">
        <v>53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54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55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57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58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59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60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61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62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63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64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65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66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67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82287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茨城県　坂東市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11.13</v>
      </c>
      <c r="Q6" s="34">
        <f t="shared" si="3"/>
        <v>90</v>
      </c>
      <c r="R6" s="34">
        <f t="shared" si="3"/>
        <v>3600</v>
      </c>
      <c r="S6" s="34">
        <f t="shared" si="3"/>
        <v>53550</v>
      </c>
      <c r="T6" s="34">
        <f t="shared" si="3"/>
        <v>123.03</v>
      </c>
      <c r="U6" s="34">
        <f t="shared" si="3"/>
        <v>435.26</v>
      </c>
      <c r="V6" s="34">
        <f t="shared" si="3"/>
        <v>5951</v>
      </c>
      <c r="W6" s="34">
        <f t="shared" si="3"/>
        <v>3.97</v>
      </c>
      <c r="X6" s="34">
        <f t="shared" si="3"/>
        <v>1498.99</v>
      </c>
      <c r="Y6" s="35">
        <f>IF(Y7="",NA(),Y7)</f>
        <v>45.69</v>
      </c>
      <c r="Z6" s="35">
        <f t="shared" ref="Z6:AH6" si="4">IF(Z7="",NA(),Z7)</f>
        <v>46.92</v>
      </c>
      <c r="AA6" s="35">
        <f t="shared" si="4"/>
        <v>47.62</v>
      </c>
      <c r="AB6" s="35">
        <f t="shared" si="4"/>
        <v>45.25</v>
      </c>
      <c r="AC6" s="35">
        <f t="shared" si="4"/>
        <v>47.31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74.27</v>
      </c>
      <c r="BR6" s="35">
        <f t="shared" ref="BR6:BZ6" si="8">IF(BR7="",NA(),BR7)</f>
        <v>65.16</v>
      </c>
      <c r="BS6" s="35">
        <f t="shared" si="8"/>
        <v>58.82</v>
      </c>
      <c r="BT6" s="35">
        <f t="shared" si="8"/>
        <v>63.88</v>
      </c>
      <c r="BU6" s="35">
        <f t="shared" si="8"/>
        <v>53.77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189.55</v>
      </c>
      <c r="CC6" s="35">
        <f t="shared" ref="CC6:CK6" si="9">IF(CC7="",NA(),CC7)</f>
        <v>216.88</v>
      </c>
      <c r="CD6" s="35">
        <f t="shared" si="9"/>
        <v>230.23</v>
      </c>
      <c r="CE6" s="35">
        <f t="shared" si="9"/>
        <v>205.06</v>
      </c>
      <c r="CF6" s="35">
        <f t="shared" si="9"/>
        <v>241.13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49.32</v>
      </c>
      <c r="CN6" s="35">
        <f t="shared" ref="CN6:CV6" si="10">IF(CN7="",NA(),CN7)</f>
        <v>49.81</v>
      </c>
      <c r="CO6" s="35">
        <f t="shared" si="10"/>
        <v>51.96</v>
      </c>
      <c r="CP6" s="35">
        <f t="shared" si="10"/>
        <v>53.84</v>
      </c>
      <c r="CQ6" s="35">
        <f t="shared" si="10"/>
        <v>54.67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76.31</v>
      </c>
      <c r="CY6" s="35">
        <f t="shared" ref="CY6:DG6" si="11">IF(CY7="",NA(),CY7)</f>
        <v>77.45</v>
      </c>
      <c r="CZ6" s="35">
        <f t="shared" si="11"/>
        <v>79.38</v>
      </c>
      <c r="DA6" s="35">
        <f t="shared" si="11"/>
        <v>83.08</v>
      </c>
      <c r="DB6" s="35">
        <f t="shared" si="11"/>
        <v>83.6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82287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11.13</v>
      </c>
      <c r="Q7" s="38">
        <v>90</v>
      </c>
      <c r="R7" s="38">
        <v>3600</v>
      </c>
      <c r="S7" s="38">
        <v>53550</v>
      </c>
      <c r="T7" s="38">
        <v>123.03</v>
      </c>
      <c r="U7" s="38">
        <v>435.26</v>
      </c>
      <c r="V7" s="38">
        <v>5951</v>
      </c>
      <c r="W7" s="38">
        <v>3.97</v>
      </c>
      <c r="X7" s="38">
        <v>1498.99</v>
      </c>
      <c r="Y7" s="38">
        <v>45.69</v>
      </c>
      <c r="Z7" s="38">
        <v>46.92</v>
      </c>
      <c r="AA7" s="38">
        <v>47.62</v>
      </c>
      <c r="AB7" s="38">
        <v>45.25</v>
      </c>
      <c r="AC7" s="38">
        <v>47.31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74.27</v>
      </c>
      <c r="BR7" s="38">
        <v>65.16</v>
      </c>
      <c r="BS7" s="38">
        <v>58.82</v>
      </c>
      <c r="BT7" s="38">
        <v>63.88</v>
      </c>
      <c r="BU7" s="38">
        <v>53.77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189.55</v>
      </c>
      <c r="CC7" s="38">
        <v>216.88</v>
      </c>
      <c r="CD7" s="38">
        <v>230.23</v>
      </c>
      <c r="CE7" s="38">
        <v>205.06</v>
      </c>
      <c r="CF7" s="38">
        <v>241.13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49.32</v>
      </c>
      <c r="CN7" s="38">
        <v>49.81</v>
      </c>
      <c r="CO7" s="38">
        <v>51.96</v>
      </c>
      <c r="CP7" s="38">
        <v>53.84</v>
      </c>
      <c r="CQ7" s="38">
        <v>54.67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76.31</v>
      </c>
      <c r="CY7" s="38">
        <v>77.45</v>
      </c>
      <c r="CZ7" s="38">
        <v>79.38</v>
      </c>
      <c r="DA7" s="38">
        <v>83.08</v>
      </c>
      <c r="DB7" s="38">
        <v>83.6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2021-12-03T07:56:18Z</dcterms:created>
  <dcterms:modified xsi:type="dcterms:W3CDTF">2022-02-16T07:39:44Z</dcterms:modified>
  <cp:category/>
</cp:coreProperties>
</file>