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7_桜川市【済】\"/>
    </mc:Choice>
  </mc:AlternateContent>
  <workbookProtection workbookAlgorithmName="SHA-512" workbookHashValue="f4W8PtRJCW2mg+Cwg5iNPjTOX7pyo5ow6ThYmzTY44PA/GJpAIUGq+oyZ4eyT8iAfC0WrR9AcpSuSL2mRq/qSg==" workbookSaltValue="e7vVEBx9bkLJuGY7uFKEKA==" workbookSpinCount="100000" lockStructure="1"/>
  <bookViews>
    <workbookView xWindow="0" yWindow="0" windowWidth="20496" windowHeight="88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<sst xmlns="http://schemas.openxmlformats.org/spreadsheetml/2006/main" count="228" uniqueCount="113">
  <si>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</si>
  <si>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</si>
  <si>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</si>
  <si>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</si>
  <si>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</si>
  <si>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</si>
  <si>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</si>
  <si>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</si>
  <si>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</si>
  <si>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</si>
  <si>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</si>
  <si>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</si>
  <si>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</si>
  <si>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</si>
  <si>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</si>
  <si>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</si>
  <si>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</si>
  <si>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</si>
  <si>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</si>
  <si>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</si>
  <si>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</si>
  <si>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</si>
  <si>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</si>
  <si>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</si>
  <si>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</si>
  <si>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</si>
  <si>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</si>
  <si>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</si>
  <si>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</si>
  <si>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</si>
  <si>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</si>
  <si>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</si>
  <si>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</si>
  <si>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</si>
  <si>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</si>
  <si>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</si>
  <si>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</si>
  <si>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</si>
  <si>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</si>
  <si>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</si>
  <si>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</si>
  <si>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</si>
  <si>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</si>
  <si>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</si>
  <si>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</si>
  <si>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</si>
  <si>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</si>
  <si>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</si>
  <si>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</si>
  <si>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</si>
  <si>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</si>
  <si>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</si>
  <si>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</si>
  <si>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</si>
  <si>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</si>
  <si>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</si>
  <si>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</si>
  <si>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</si>
  <si>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</si>
  <si>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</si>
  <si>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</si>
  <si>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</si>
  <si>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</si>
  <si>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</si>
  <si>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</si>
  <si>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</si>
  <si>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</si>
  <si>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</si>
  <si>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</si>
  <si>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</si>
  <si>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</si>
  <si>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</si>
  <si>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</si>
  <si>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</si>
  <si>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</si>
  <si>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</si>
  <si>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</si>
  <si>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</si>
  <si>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</si>
  <si>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</si>
  <si>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</si>
  <si>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</si>
  <si>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</si>
  <si>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</si>
  <si>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</si>
  <si>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</si>
  <si>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</si>
  <si>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</si>
  <si>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</si>
  <si>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</si>
  <si>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</si>
  <si>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</si>
  <si>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</si>
  <si>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</si>
  <si>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</si>
  <si>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</si>
  <si>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</si>
  <si>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</si>
  <si>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</si>
  <si>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</si>
  <si>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</si>
  <si>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</si>
  <si>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</si>
  <si>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</si>
  <si>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</si>
  <si>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</si>
  <si>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</si>
  <si>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</si>
  <si>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</si>
  <si>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</si>
  <si>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資産に対する計画的な更新が実施できてない状況であるため、資産の老朽化が進んでいることから減価償却率が年々高くなっている。
②管路経年化率
　管路の老朽化度合いが平均と比較し低い比率となっているが、今後耐用年数に達し更新時期を迎える管路が増加することから計画的な更新が必要である。
③管路更新率
　計画的な更新ができていない状況であるが、計画の見直しをして更新率の向上に努める。</t>
    <rPh sb="14" eb="16">
      <t>シサン</t>
    </rPh>
    <rPh sb="17" eb="18">
      <t>タイ</t>
    </rPh>
    <rPh sb="20" eb="22">
      <t>ケイカク</t>
    </rPh>
    <rPh sb="22" eb="23">
      <t>テキ</t>
    </rPh>
    <rPh sb="24" eb="26">
      <t>コウシン</t>
    </rPh>
    <rPh sb="27" eb="29">
      <t>ジッシ</t>
    </rPh>
    <rPh sb="34" eb="36">
      <t>ジョウキョウ</t>
    </rPh>
    <rPh sb="64" eb="66">
      <t>ネンネン</t>
    </rPh>
    <rPh sb="100" eb="101">
      <t>ヒク</t>
    </rPh>
    <rPh sb="112" eb="114">
      <t>コンゴ</t>
    </rPh>
    <rPh sb="114" eb="116">
      <t>タイヨウ</t>
    </rPh>
    <rPh sb="116" eb="118">
      <t>ネンスウ</t>
    </rPh>
    <rPh sb="119" eb="120">
      <t>タッ</t>
    </rPh>
    <rPh sb="121" eb="125">
      <t>コウシンジキ</t>
    </rPh>
    <rPh sb="126" eb="127">
      <t>ムカ</t>
    </rPh>
    <rPh sb="129" eb="131">
      <t>カンロ</t>
    </rPh>
    <rPh sb="132" eb="134">
      <t>ゾウカ</t>
    </rPh>
    <rPh sb="175" eb="177">
      <t>ジョウキョウ</t>
    </rPh>
    <rPh sb="182" eb="184">
      <t>ケイカク</t>
    </rPh>
    <rPh sb="185" eb="187">
      <t>ミナオ</t>
    </rPh>
    <rPh sb="191" eb="193">
      <t>コウシン</t>
    </rPh>
    <rPh sb="195" eb="197">
      <t>コウジョウ</t>
    </rPh>
    <rPh sb="198" eb="199">
      <t>ツト</t>
    </rPh>
    <phoneticPr fontId="4"/>
  </si>
  <si>
    <t xml:space="preserve">本市の水道事業は、人口減少等に伴う料金収入の減少、管路・施設等の老朽化による更新事業費の増加など、経営環境は厳しさを増している。将来にわたって安定的に事業を継続していくために、中長期的な視点から現状等を踏まえたうえで、令和3､4年度「経営戦略」の見直しを行い、おおむね10年間を見通した水道事業の経営を展望し、事業面、管理運営面における取り組みの方向性や財政面での見通しを明らかにする。
また、有収率向上に向けて対応策を検討し、実行可能なものから計画的に取り組んでいく。
</t>
    <rPh sb="0" eb="2">
      <t>ホンシ</t>
    </rPh>
    <rPh sb="3" eb="7">
      <t>スイドウジギョウ</t>
    </rPh>
    <rPh sb="109" eb="111">
      <t>レイワ</t>
    </rPh>
    <rPh sb="114" eb="116">
      <t>ネンド</t>
    </rPh>
    <rPh sb="123" eb="125">
      <t>ミナオ</t>
    </rPh>
    <rPh sb="127" eb="128">
      <t>オコナ</t>
    </rPh>
    <rPh sb="206" eb="209">
      <t>タイオウサク</t>
    </rPh>
    <rPh sb="210" eb="212">
      <t>ケントウ</t>
    </rPh>
    <rPh sb="214" eb="216">
      <t>ジッコウ</t>
    </rPh>
    <rPh sb="216" eb="218">
      <t>カノウ</t>
    </rPh>
    <rPh sb="223" eb="226">
      <t>ケイカクテキ</t>
    </rPh>
    <rPh sb="227" eb="228">
      <t>ト</t>
    </rPh>
    <rPh sb="229" eb="230">
      <t>ク</t>
    </rPh>
    <phoneticPr fontId="4"/>
  </si>
  <si>
    <t>①経営収支比率
　当該値が100％に達していないため、給水にかかる費用を水道料金等で賄えていない。令和2年度は前年度より数値が改善した。人件費の削減と新型コロナウィルスによる在宅増加での水需要の増加が理由と思われる。
②累積欠損金比率
　前年度からさらに上昇となった。現在、経営戦略の見直しを行っている。
③流動比率
　前年度より改善したものの、100%を下回っている。人口減少により給水収益が減少傾向のため経営改善を急務とする状況である。
④企業債残高対給水収益比率
　平均より低い数値ではあるが、更新工事が先送りになっており投資規模の見直しが求められている。
⑤料金回収率
　給水原価が供給単価を上回る状況が続いており、経営改善が必要な状況である。令和2年度の改善は、①経常収支比率に記入した理由と思われる。
⑥給水原価
　経費の削減を行っているものの、減価償却費などの影響により平均値を比べると高い数値が続いている。
⑦施設利用率⑧有収率
　利益に結び付かない原因(漏水水量増加)により施設利用率が上がっている。有収率改善のため、漏水調査と漏水箇所修繕に努める。</t>
    <rPh sb="146" eb="147">
      <t>オコナ</t>
    </rPh>
    <rPh sb="332" eb="334">
      <t>カイゼン</t>
    </rPh>
    <rPh sb="337" eb="339">
      <t>ケイジョウ</t>
    </rPh>
    <rPh sb="339" eb="343">
      <t>シュウシヒリツ</t>
    </rPh>
    <rPh sb="344" eb="346">
      <t>キニュウ</t>
    </rPh>
    <rPh sb="348" eb="350">
      <t>リユウ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</si>
</sst>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0.63</c:v>
                </c:pt>
                <c:pt idx="2">
                  <c:v>0.85</c:v>
                </c:pt>
                <c:pt idx="3">
                  <c:v>0.05</c:v>
                </c:pt>
                <c:pt idx="4">
                  <c:v>0.02</c:v>
                </c:pt>
              </c:numCache>
            </c:numRef>
          </c:val>
          <c:extLst>
            <c:ext xmlns:c16="http://schemas.microsoft.com/office/drawing/2014/chart" uri="{C3380CC4-5D6E-409C-BE32-E72D297353CC}">
              <c16:uniqueId val="{00000000-D040-4FD1-8A86-EC6132048A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D040-4FD1-8A86-EC6132048A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64.819999999999993</c:v>
                </c:pt>
                <c:pt idx="1">
                  <c:v>68.459999999999994</c:v>
                </c:pt>
                <c:pt idx="2">
                  <c:v>70.25</c:v>
                </c:pt>
                <c:pt idx="3">
                  <c:v>71.7</c:v>
                </c:pt>
                <c:pt idx="4">
                  <c:v>74.290000000000006</c:v>
                </c:pt>
              </c:numCache>
            </c:numRef>
          </c:val>
          <c:extLst>
            <c:ext xmlns:c16="http://schemas.microsoft.com/office/drawing/2014/chart" uri="{C3380CC4-5D6E-409C-BE32-E72D297353CC}">
              <c16:uniqueId val="{00000000-6700-4112-B4C3-90B422B3BC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6700-4112-B4C3-90B422B3BC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69.819999999999993</c:v>
                </c:pt>
                <c:pt idx="1">
                  <c:v>66.23</c:v>
                </c:pt>
                <c:pt idx="2">
                  <c:v>64.239999999999995</c:v>
                </c:pt>
                <c:pt idx="3">
                  <c:v>60.44</c:v>
                </c:pt>
                <c:pt idx="4">
                  <c:v>59.36</c:v>
                </c:pt>
              </c:numCache>
            </c:numRef>
          </c:val>
          <c:extLst>
            <c:ext xmlns:c16="http://schemas.microsoft.com/office/drawing/2014/chart" uri="{C3380CC4-5D6E-409C-BE32-E72D297353CC}">
              <c16:uniqueId val="{00000000-1E61-4ACC-B4A1-D49150182D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E61-4ACC-B4A1-D49150182D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96.32</c:v>
                </c:pt>
                <c:pt idx="1">
                  <c:v>96.33</c:v>
                </c:pt>
                <c:pt idx="2">
                  <c:v>95.1</c:v>
                </c:pt>
                <c:pt idx="3">
                  <c:v>91.32</c:v>
                </c:pt>
                <c:pt idx="4">
                  <c:v>96.54</c:v>
                </c:pt>
              </c:numCache>
            </c:numRef>
          </c:val>
          <c:extLst>
            <c:ext xmlns:c16="http://schemas.microsoft.com/office/drawing/2014/chart" uri="{C3380CC4-5D6E-409C-BE32-E72D297353CC}">
              <c16:uniqueId val="{00000000-844E-40B3-9698-5CFEBAA13C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844E-40B3-9698-5CFEBAA13C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56.68</c:v>
                </c:pt>
                <c:pt idx="1">
                  <c:v>57.61</c:v>
                </c:pt>
                <c:pt idx="2">
                  <c:v>59.04</c:v>
                </c:pt>
                <c:pt idx="3">
                  <c:v>60.65</c:v>
                </c:pt>
                <c:pt idx="4">
                  <c:v>62.1</c:v>
                </c:pt>
              </c:numCache>
            </c:numRef>
          </c:val>
          <c:extLst>
            <c:ext xmlns:c16="http://schemas.microsoft.com/office/drawing/2014/chart" uri="{C3380CC4-5D6E-409C-BE32-E72D297353CC}">
              <c16:uniqueId val="{00000000-F772-40A9-9DB1-20ECA7EED0D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F772-40A9-9DB1-20ECA7EED0D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1.53</c:v>
                </c:pt>
                <c:pt idx="1">
                  <c:v>2.89</c:v>
                </c:pt>
                <c:pt idx="2">
                  <c:v>10</c:v>
                </c:pt>
                <c:pt idx="3">
                  <c:v>10.050000000000001</c:v>
                </c:pt>
                <c:pt idx="4">
                  <c:v>10.06</c:v>
                </c:pt>
              </c:numCache>
            </c:numRef>
          </c:val>
          <c:extLst>
            <c:ext xmlns:c16="http://schemas.microsoft.com/office/drawing/2014/chart" uri="{C3380CC4-5D6E-409C-BE32-E72D297353CC}">
              <c16:uniqueId val="{00000000-50F5-4F42-9DE2-A6988C9F953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0F5-4F42-9DE2-A6988C9F953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19.37</c:v>
                </c:pt>
                <c:pt idx="1">
                  <c:v>23.73</c:v>
                </c:pt>
                <c:pt idx="2">
                  <c:v>10.46</c:v>
                </c:pt>
                <c:pt idx="3">
                  <c:v>21.63</c:v>
                </c:pt>
                <c:pt idx="4">
                  <c:v>25.51</c:v>
                </c:pt>
              </c:numCache>
            </c:numRef>
          </c:val>
          <c:extLst>
            <c:ext xmlns:c16="http://schemas.microsoft.com/office/drawing/2014/chart" uri="{C3380CC4-5D6E-409C-BE32-E72D297353CC}">
              <c16:uniqueId val="{00000000-F82F-4BF0-8F66-A9CC053DD4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F82F-4BF0-8F66-A9CC053DD4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127.1</c:v>
                </c:pt>
                <c:pt idx="1">
                  <c:v>101.38</c:v>
                </c:pt>
                <c:pt idx="2">
                  <c:v>79.03</c:v>
                </c:pt>
                <c:pt idx="3">
                  <c:v>40</c:v>
                </c:pt>
                <c:pt idx="4">
                  <c:v>46.77</c:v>
                </c:pt>
              </c:numCache>
            </c:numRef>
          </c:val>
          <c:extLst>
            <c:ext xmlns:c16="http://schemas.microsoft.com/office/drawing/2014/chart" uri="{C3380CC4-5D6E-409C-BE32-E72D297353CC}">
              <c16:uniqueId val="{00000000-6D34-4FB3-BDD3-829DAD9E25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D34-4FB3-BDD3-829DAD9E25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260.70999999999998</c:v>
                </c:pt>
                <c:pt idx="1">
                  <c:v>257.62</c:v>
                </c:pt>
                <c:pt idx="2">
                  <c:v>244.62</c:v>
                </c:pt>
                <c:pt idx="3">
                  <c:v>232.86</c:v>
                </c:pt>
                <c:pt idx="4">
                  <c:v>213.96</c:v>
                </c:pt>
              </c:numCache>
            </c:numRef>
          </c:val>
          <c:extLst>
            <c:ext xmlns:c16="http://schemas.microsoft.com/office/drawing/2014/chart" uri="{C3380CC4-5D6E-409C-BE32-E72D297353CC}">
              <c16:uniqueId val="{00000000-3FDA-4A4E-9D81-1AFB407059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3FDA-4A4E-9D81-1AFB407059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c:v>
                </c:pt>
                <c:pt idx="1">
                  <c:v>93.35</c:v>
                </c:pt>
                <c:pt idx="2">
                  <c:v>90.4</c:v>
                </c:pt>
                <c:pt idx="3">
                  <c:v>87.23</c:v>
                </c:pt>
                <c:pt idx="4">
                  <c:v>92.47</c:v>
                </c:pt>
              </c:numCache>
            </c:numRef>
          </c:val>
          <c:extLst>
            <c:ext xmlns:c16="http://schemas.microsoft.com/office/drawing/2014/chart" uri="{C3380CC4-5D6E-409C-BE32-E72D297353CC}">
              <c16:uniqueId val="{00000000-3191-413D-822D-8FE397220D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191-413D-822D-8FE397220D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302.13</c:v>
                </c:pt>
                <c:pt idx="1">
                  <c:v>300.33999999999997</c:v>
                </c:pt>
                <c:pt idx="2">
                  <c:v>308.5</c:v>
                </c:pt>
                <c:pt idx="3">
                  <c:v>320.95999999999998</c:v>
                </c:pt>
                <c:pt idx="4">
                  <c:v>300.88</c:v>
                </c:pt>
              </c:numCache>
            </c:numRef>
          </c:val>
          <c:extLst>
            <c:ext xmlns:c16="http://schemas.microsoft.com/office/drawing/2014/chart" uri="{C3380CC4-5D6E-409C-BE32-E72D297353CC}">
              <c16:uniqueId val="{00000000-DFB1-49B3-92B4-9414E94A6E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DFB1-49B3-92B4-9414E94A6E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桜川市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40606</v>
      </c>
      <c r="AM8" s="61"/>
      <c r="AN8" s="61"/>
      <c r="AO8" s="61"/>
      <c r="AP8" s="61"/>
      <c r="AQ8" s="61"/>
      <c r="AR8" s="61"/>
      <c r="AS8" s="61"/>
      <c r="AT8" s="52">
        <f>データ!$S$6</f>
        <v>180.06</v>
      </c>
      <c r="AU8" s="53"/>
      <c r="AV8" s="53"/>
      <c r="AW8" s="53"/>
      <c r="AX8" s="53"/>
      <c r="AY8" s="53"/>
      <c r="AZ8" s="53"/>
      <c r="BA8" s="53"/>
      <c r="BB8" s="54">
        <f>データ!$T$6</f>
        <v>225.51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66.66</v>
      </c>
      <c r="J10" s="53"/>
      <c r="K10" s="53"/>
      <c r="L10" s="53"/>
      <c r="M10" s="53"/>
      <c r="N10" s="53"/>
      <c r="O10" s="64"/>
      <c r="P10" s="54">
        <f>データ!$P$6</f>
        <v>88.98</v>
      </c>
      <c r="Q10" s="54"/>
      <c r="R10" s="54"/>
      <c r="S10" s="54"/>
      <c r="T10" s="54"/>
      <c r="U10" s="54"/>
      <c r="V10" s="54"/>
      <c r="W10" s="61">
        <f>データ!$Q$6</f>
        <v>5280</v>
      </c>
      <c r="X10" s="61"/>
      <c r="Y10" s="61"/>
      <c r="Z10" s="61"/>
      <c r="AA10" s="61"/>
      <c r="AB10" s="61"/>
      <c r="AC10" s="61"/>
      <c r="AD10" s="2"/>
      <c r="AE10" s="2"/>
      <c r="AF10" s="2"/>
      <c r="AG10" s="2"/>
      <c r="AH10" s="4"/>
      <c r="AI10" s="4"/>
      <c r="AJ10" s="4"/>
      <c r="AK10" s="4"/>
      <c r="AL10" s="61">
        <f>データ!$U$6</f>
        <v>35910</v>
      </c>
      <c r="AM10" s="61"/>
      <c r="AN10" s="61"/>
      <c r="AO10" s="61"/>
      <c r="AP10" s="61"/>
      <c r="AQ10" s="61"/>
      <c r="AR10" s="61"/>
      <c r="AS10" s="61"/>
      <c r="AT10" s="52">
        <f>データ!$V$6</f>
        <v>179.78</v>
      </c>
      <c r="AU10" s="53"/>
      <c r="AV10" s="53"/>
      <c r="AW10" s="53"/>
      <c r="AX10" s="53"/>
      <c r="AY10" s="53"/>
      <c r="AZ10" s="53"/>
      <c r="BA10" s="53"/>
      <c r="BB10" s="54">
        <f>データ!$W$6</f>
        <v>199.74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ABRN27OxXP0FHdU4oWBejSccaedHAgk86OiqkP08bN4o4wSeM4zPdagP3xLLFmtykx6sTg6uKtFNyL/mmwMNA==" saltValue="7ZceC/INbwTO8ocXwd8f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82317</v>
      </c>
      <c r="D6" s="34">
        <f t="shared" si="3"/>
        <v>46</v>
      </c>
      <c r="E6" s="34">
        <f t="shared" si="3"/>
        <v>1</v>
      </c>
      <c r="F6" s="34">
        <f t="shared" si="3"/>
        <v>0</v>
      </c>
      <c r="G6" s="34">
        <f t="shared" si="3"/>
        <v>1</v>
      </c>
      <c r="H6" s="34" t="str">
        <f t="shared" si="3"/>
        <v>茨城県　桜川市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66.66</v>
      </c>
      <c r="P6" s="35">
        <f t="shared" si="3"/>
        <v>88.98</v>
      </c>
      <c r="Q6" s="35">
        <f t="shared" si="3"/>
        <v>5280</v>
      </c>
      <c r="R6" s="35">
        <f t="shared" si="3"/>
        <v>40606</v>
      </c>
      <c r="S6" s="35">
        <f t="shared" si="3"/>
        <v>180.06</v>
      </c>
      <c r="T6" s="35">
        <f t="shared" si="3"/>
        <v>225.51</v>
      </c>
      <c r="U6" s="35">
        <f t="shared" si="3"/>
        <v>35910</v>
      </c>
      <c r="V6" s="35">
        <f t="shared" si="3"/>
        <v>179.78</v>
      </c>
      <c r="W6" s="35">
        <f t="shared" si="3"/>
        <v>199.74</v>
      </c>
      <c r="X6" s="36">
        <f>IF(X7="",NA(),X7)</f>
        <v>96.32</v>
      </c>
      <c r="Y6" s="36">
        <f t="shared" ref="Y6:AG6" si="4">IF(Y7="",NA(),Y7)</f>
        <v>96.33</v>
      </c>
      <c r="Z6" s="36">
        <f t="shared" si="4"/>
        <v>95.1</v>
      </c>
      <c r="AA6" s="36">
        <f t="shared" si="4"/>
        <v>91.32</v>
      </c>
      <c r="AB6" s="36">
        <f t="shared" si="4"/>
        <v>96.54</v>
      </c>
      <c r="AC6" s="36">
        <f t="shared" si="4"/>
        <v>110.95</v>
      </c>
      <c r="AD6" s="36">
        <f t="shared" si="4"/>
        <v>110.68</v>
      </c>
      <c r="AE6" s="36">
        <f t="shared" si="4"/>
        <v>110.66</v>
      </c>
      <c r="AF6" s="36">
        <f t="shared" si="4"/>
        <v>109.01</v>
      </c>
      <c r="AG6" s="36">
        <f t="shared" si="4"/>
        <v>108.83</v>
      </c>
      <c r="AH6" s="35" t="str">
        <f>IF(AH7="","",IF(AH7="-","【-】","【"&amp;SUBSTITUTE(TEXT(AH7,"#,##0.00"),"-","△")&amp;"】"))</f>
        <v>【110.27】</v>
      </c>
      <c r="AI6" s="36">
        <f>IF(AI7="",NA(),AI7)</f>
        <v>19.37</v>
      </c>
      <c r="AJ6" s="36">
        <f t="shared" ref="AJ6:AR6" si="5">IF(AJ7="",NA(),AJ7)</f>
        <v>23.73</v>
      </c>
      <c r="AK6" s="36">
        <f t="shared" si="5"/>
        <v>10.46</v>
      </c>
      <c r="AL6" s="36">
        <f t="shared" si="5"/>
        <v>21.63</v>
      </c>
      <c r="AM6" s="36">
        <f t="shared" si="5"/>
        <v>25.51</v>
      </c>
      <c r="AN6" s="36">
        <f t="shared" si="5"/>
        <v>3.91</v>
      </c>
      <c r="AO6" s="36">
        <f t="shared" si="5"/>
        <v>3.56</v>
      </c>
      <c r="AP6" s="36">
        <f t="shared" si="5"/>
        <v>2.74</v>
      </c>
      <c r="AQ6" s="36">
        <f t="shared" si="5"/>
        <v>3.7</v>
      </c>
      <c r="AR6" s="36">
        <f t="shared" si="5"/>
        <v>4.34</v>
      </c>
      <c r="AS6" s="35" t="str">
        <f>IF(AS7="","",IF(AS7="-","【-】","【"&amp;SUBSTITUTE(TEXT(AS7,"#,##0.00"),"-","△")&amp;"】"))</f>
        <v>【1.15】</v>
      </c>
      <c r="AT6" s="36">
        <f>IF(AT7="",NA(),AT7)</f>
        <v>127.1</v>
      </c>
      <c r="AU6" s="36">
        <f t="shared" ref="AU6:BC6" si="6">IF(AU7="",NA(),AU7)</f>
        <v>101.38</v>
      </c>
      <c r="AV6" s="36">
        <f t="shared" si="6"/>
        <v>79.03</v>
      </c>
      <c r="AW6" s="36">
        <f t="shared" si="6"/>
        <v>40</v>
      </c>
      <c r="AX6" s="36">
        <f t="shared" si="6"/>
        <v>46.77</v>
      </c>
      <c r="AY6" s="36">
        <f t="shared" si="6"/>
        <v>377.63</v>
      </c>
      <c r="AZ6" s="36">
        <f t="shared" si="6"/>
        <v>357.34</v>
      </c>
      <c r="BA6" s="36">
        <f t="shared" si="6"/>
        <v>366.03</v>
      </c>
      <c r="BB6" s="36">
        <f t="shared" si="6"/>
        <v>365.18</v>
      </c>
      <c r="BC6" s="36">
        <f t="shared" si="6"/>
        <v>327.77</v>
      </c>
      <c r="BD6" s="35" t="str">
        <f>IF(BD7="","",IF(BD7="-","【-】","【"&amp;SUBSTITUTE(TEXT(BD7,"#,##0.00"),"-","△")&amp;"】"))</f>
        <v>【260.31】</v>
      </c>
      <c r="BE6" s="36">
        <f>IF(BE7="",NA(),BE7)</f>
        <v>260.70999999999998</v>
      </c>
      <c r="BF6" s="36">
        <f t="shared" ref="BF6:BN6" si="7">IF(BF7="",NA(),BF7)</f>
        <v>257.62</v>
      </c>
      <c r="BG6" s="36">
        <f t="shared" si="7"/>
        <v>244.62</v>
      </c>
      <c r="BH6" s="36">
        <f t="shared" si="7"/>
        <v>232.86</v>
      </c>
      <c r="BI6" s="36">
        <f t="shared" si="7"/>
        <v>213.96</v>
      </c>
      <c r="BJ6" s="36">
        <f t="shared" si="7"/>
        <v>364.71</v>
      </c>
      <c r="BK6" s="36">
        <f t="shared" si="7"/>
        <v>373.69</v>
      </c>
      <c r="BL6" s="36">
        <f t="shared" si="7"/>
        <v>370.12</v>
      </c>
      <c r="BM6" s="36">
        <f t="shared" si="7"/>
        <v>371.65</v>
      </c>
      <c r="BN6" s="36">
        <f t="shared" si="7"/>
        <v>397.1</v>
      </c>
      <c r="BO6" s="35" t="str">
        <f>IF(BO7="","",IF(BO7="-","【-】","【"&amp;SUBSTITUTE(TEXT(BO7,"#,##0.00"),"-","△")&amp;"】"))</f>
        <v>【275.67】</v>
      </c>
      <c r="BP6" s="36">
        <f>IF(BP7="",NA(),BP7)</f>
        <v>93</v>
      </c>
      <c r="BQ6" s="36">
        <f t="shared" ref="BQ6:BY6" si="8">IF(BQ7="",NA(),BQ7)</f>
        <v>93.35</v>
      </c>
      <c r="BR6" s="36">
        <f t="shared" si="8"/>
        <v>90.4</v>
      </c>
      <c r="BS6" s="36">
        <f t="shared" si="8"/>
        <v>87.23</v>
      </c>
      <c r="BT6" s="36">
        <f t="shared" si="8"/>
        <v>92.47</v>
      </c>
      <c r="BU6" s="36">
        <f t="shared" si="8"/>
        <v>100.65</v>
      </c>
      <c r="BV6" s="36">
        <f t="shared" si="8"/>
        <v>99.87</v>
      </c>
      <c r="BW6" s="36">
        <f t="shared" si="8"/>
        <v>100.42</v>
      </c>
      <c r="BX6" s="36">
        <f t="shared" si="8"/>
        <v>98.77</v>
      </c>
      <c r="BY6" s="36">
        <f t="shared" si="8"/>
        <v>95.79</v>
      </c>
      <c r="BZ6" s="35" t="str">
        <f>IF(BZ7="","",IF(BZ7="-","【-】","【"&amp;SUBSTITUTE(TEXT(BZ7,"#,##0.00"),"-","△")&amp;"】"))</f>
        <v>【100.05】</v>
      </c>
      <c r="CA6" s="36">
        <f>IF(CA7="",NA(),CA7)</f>
        <v>302.13</v>
      </c>
      <c r="CB6" s="36">
        <f t="shared" ref="CB6:CJ6" si="9">IF(CB7="",NA(),CB7)</f>
        <v>300.33999999999997</v>
      </c>
      <c r="CC6" s="36">
        <f t="shared" si="9"/>
        <v>308.5</v>
      </c>
      <c r="CD6" s="36">
        <f t="shared" si="9"/>
        <v>320.95999999999998</v>
      </c>
      <c r="CE6" s="36">
        <f t="shared" si="9"/>
        <v>300.88</v>
      </c>
      <c r="CF6" s="36">
        <f t="shared" si="9"/>
        <v>170.19</v>
      </c>
      <c r="CG6" s="36">
        <f t="shared" si="9"/>
        <v>171.81</v>
      </c>
      <c r="CH6" s="36">
        <f t="shared" si="9"/>
        <v>171.67</v>
      </c>
      <c r="CI6" s="36">
        <f t="shared" si="9"/>
        <v>173.67</v>
      </c>
      <c r="CJ6" s="36">
        <f t="shared" si="9"/>
        <v>171.13</v>
      </c>
      <c r="CK6" s="35" t="str">
        <f>IF(CK7="","",IF(CK7="-","【-】","【"&amp;SUBSTITUTE(TEXT(CK7,"#,##0.00"),"-","△")&amp;"】"))</f>
        <v>【166.40】</v>
      </c>
      <c r="CL6" s="36">
        <f>IF(CL7="",NA(),CL7)</f>
        <v>64.819999999999993</v>
      </c>
      <c r="CM6" s="36">
        <f t="shared" ref="CM6:CU6" si="10">IF(CM7="",NA(),CM7)</f>
        <v>68.459999999999994</v>
      </c>
      <c r="CN6" s="36">
        <f t="shared" si="10"/>
        <v>70.25</v>
      </c>
      <c r="CO6" s="36">
        <f t="shared" si="10"/>
        <v>71.7</v>
      </c>
      <c r="CP6" s="36">
        <f t="shared" si="10"/>
        <v>74.290000000000006</v>
      </c>
      <c r="CQ6" s="36">
        <f t="shared" si="10"/>
        <v>59.01</v>
      </c>
      <c r="CR6" s="36">
        <f t="shared" si="10"/>
        <v>60.03</v>
      </c>
      <c r="CS6" s="36">
        <f t="shared" si="10"/>
        <v>59.74</v>
      </c>
      <c r="CT6" s="36">
        <f t="shared" si="10"/>
        <v>59.67</v>
      </c>
      <c r="CU6" s="36">
        <f t="shared" si="10"/>
        <v>60.12</v>
      </c>
      <c r="CV6" s="35" t="str">
        <f>IF(CV7="","",IF(CV7="-","【-】","【"&amp;SUBSTITUTE(TEXT(CV7,"#,##0.00"),"-","△")&amp;"】"))</f>
        <v>【60.69】</v>
      </c>
      <c r="CW6" s="36">
        <f>IF(CW7="",NA(),CW7)</f>
        <v>69.819999999999993</v>
      </c>
      <c r="CX6" s="36">
        <f t="shared" ref="CX6:DF6" si="11">IF(CX7="",NA(),CX7)</f>
        <v>66.23</v>
      </c>
      <c r="CY6" s="36">
        <f t="shared" si="11"/>
        <v>64.239999999999995</v>
      </c>
      <c r="CZ6" s="36">
        <f t="shared" si="11"/>
        <v>60.44</v>
      </c>
      <c r="DA6" s="36">
        <f t="shared" si="11"/>
        <v>59.36</v>
      </c>
      <c r="DB6" s="36">
        <f t="shared" si="11"/>
        <v>85.37</v>
      </c>
      <c r="DC6" s="36">
        <f t="shared" si="11"/>
        <v>84.81</v>
      </c>
      <c r="DD6" s="36">
        <f t="shared" si="11"/>
        <v>84.8</v>
      </c>
      <c r="DE6" s="36">
        <f t="shared" si="11"/>
        <v>84.6</v>
      </c>
      <c r="DF6" s="36">
        <f t="shared" si="11"/>
        <v>84.24</v>
      </c>
      <c r="DG6" s="35" t="str">
        <f>IF(DG7="","",IF(DG7="-","【-】","【"&amp;SUBSTITUTE(TEXT(DG7,"#,##0.00"),"-","△")&amp;"】"))</f>
        <v>【89.82】</v>
      </c>
      <c r="DH6" s="36">
        <f>IF(DH7="",NA(),DH7)</f>
        <v>56.68</v>
      </c>
      <c r="DI6" s="36">
        <f t="shared" ref="DI6:DQ6" si="12">IF(DI7="",NA(),DI7)</f>
        <v>57.61</v>
      </c>
      <c r="DJ6" s="36">
        <f t="shared" si="12"/>
        <v>59.04</v>
      </c>
      <c r="DK6" s="36">
        <f t="shared" si="12"/>
        <v>60.65</v>
      </c>
      <c r="DL6" s="36">
        <f t="shared" si="12"/>
        <v>62.1</v>
      </c>
      <c r="DM6" s="36">
        <f t="shared" si="12"/>
        <v>46.9</v>
      </c>
      <c r="DN6" s="36">
        <f t="shared" si="12"/>
        <v>47.28</v>
      </c>
      <c r="DO6" s="36">
        <f t="shared" si="12"/>
        <v>47.66</v>
      </c>
      <c r="DP6" s="36">
        <f t="shared" si="12"/>
        <v>48.17</v>
      </c>
      <c r="DQ6" s="36">
        <f t="shared" si="12"/>
        <v>48.83</v>
      </c>
      <c r="DR6" s="35" t="str">
        <f>IF(DR7="","",IF(DR7="-","【-】","【"&amp;SUBSTITUTE(TEXT(DR7,"#,##0.00"),"-","△")&amp;"】"))</f>
        <v>【50.19】</v>
      </c>
      <c r="DS6" s="36">
        <f>IF(DS7="",NA(),DS7)</f>
        <v>1.53</v>
      </c>
      <c r="DT6" s="36">
        <f t="shared" ref="DT6:EB6" si="13">IF(DT7="",NA(),DT7)</f>
        <v>2.89</v>
      </c>
      <c r="DU6" s="36">
        <f t="shared" si="13"/>
        <v>10</v>
      </c>
      <c r="DV6" s="36">
        <f t="shared" si="13"/>
        <v>10.050000000000001</v>
      </c>
      <c r="DW6" s="36">
        <f t="shared" si="13"/>
        <v>10.06</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6">
        <f t="shared" ref="EE6:EM6" si="14">IF(EE7="",NA(),EE7)</f>
        <v>0.63</v>
      </c>
      <c r="EF6" s="36">
        <f t="shared" si="14"/>
        <v>0.85</v>
      </c>
      <c r="EG6" s="36">
        <f t="shared" si="14"/>
        <v>0.05</v>
      </c>
      <c r="EH6" s="36">
        <f t="shared" si="14"/>
        <v>0.02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82317</v>
      </c>
      <c r="D7" s="38">
        <v>46</v>
      </c>
      <c r="E7" s="38">
        <v>1</v>
      </c>
      <c r="F7" s="38">
        <v>0</v>
      </c>
      <c r="G7" s="38">
        <v>1</v>
      </c>
      <c r="H7" s="38" t="s">
        <v>92</v>
      </c>
      <c r="I7" s="38" t="s">
        <v>93</v>
      </c>
      <c r="J7" s="38" t="s">
        <v>94</v>
      </c>
      <c r="K7" s="38" t="s">
        <v>95</v>
      </c>
      <c r="L7" s="38" t="s">
        <v>96</v>
      </c>
      <c r="M7" s="38" t="s">
        <v>97</v>
      </c>
      <c r="N7" s="39" t="s">
        <v>98</v>
      </c>
      <c r="O7" s="39">
        <v>66.66</v>
      </c>
      <c r="P7" s="39">
        <v>88.98</v>
      </c>
      <c r="Q7" s="39">
        <v>5280</v>
      </c>
      <c r="R7" s="39">
        <v>40606</v>
      </c>
      <c r="S7" s="39">
        <v>180.06</v>
      </c>
      <c r="T7" s="39">
        <v>225.51</v>
      </c>
      <c r="U7" s="39">
        <v>35910</v>
      </c>
      <c r="V7" s="39">
        <v>179.78</v>
      </c>
      <c r="W7" s="39">
        <v>199.74</v>
      </c>
      <c r="X7" s="39">
        <v>96.32</v>
      </c>
      <c r="Y7" s="39">
        <v>96.33</v>
      </c>
      <c r="Z7" s="39">
        <v>95.1</v>
      </c>
      <c r="AA7" s="39">
        <v>91.32</v>
      </c>
      <c r="AB7" s="39">
        <v>96.54</v>
      </c>
      <c r="AC7" s="39">
        <v>110.95</v>
      </c>
      <c r="AD7" s="39">
        <v>110.68</v>
      </c>
      <c r="AE7" s="39">
        <v>110.66</v>
      </c>
      <c r="AF7" s="39">
        <v>109.01</v>
      </c>
      <c r="AG7" s="39">
        <v>108.83</v>
      </c>
      <c r="AH7" s="39">
        <v>110.27</v>
      </c>
      <c r="AI7" s="39">
        <v>19.37</v>
      </c>
      <c r="AJ7" s="39">
        <v>23.73</v>
      </c>
      <c r="AK7" s="39">
        <v>10.46</v>
      </c>
      <c r="AL7" s="39">
        <v>21.63</v>
      </c>
      <c r="AM7" s="39">
        <v>25.51</v>
      </c>
      <c r="AN7" s="39">
        <v>3.91</v>
      </c>
      <c r="AO7" s="39">
        <v>3.56</v>
      </c>
      <c r="AP7" s="39">
        <v>2.74</v>
      </c>
      <c r="AQ7" s="39">
        <v>3.7</v>
      </c>
      <c r="AR7" s="39">
        <v>4.34</v>
      </c>
      <c r="AS7" s="39">
        <v>1.1499999999999999</v>
      </c>
      <c r="AT7" s="39">
        <v>127.1</v>
      </c>
      <c r="AU7" s="39">
        <v>101.38</v>
      </c>
      <c r="AV7" s="39">
        <v>79.03</v>
      </c>
      <c r="AW7" s="39">
        <v>40</v>
      </c>
      <c r="AX7" s="39">
        <v>46.77</v>
      </c>
      <c r="AY7" s="39">
        <v>377.63</v>
      </c>
      <c r="AZ7" s="39">
        <v>357.34</v>
      </c>
      <c r="BA7" s="39">
        <v>366.03</v>
      </c>
      <c r="BB7" s="39">
        <v>365.18</v>
      </c>
      <c r="BC7" s="39">
        <v>327.77</v>
      </c>
      <c r="BD7" s="39">
        <v>260.31</v>
      </c>
      <c r="BE7" s="39">
        <v>260.70999999999998</v>
      </c>
      <c r="BF7" s="39">
        <v>257.62</v>
      </c>
      <c r="BG7" s="39">
        <v>244.62</v>
      </c>
      <c r="BH7" s="39">
        <v>232.86</v>
      </c>
      <c r="BI7" s="39">
        <v>213.96</v>
      </c>
      <c r="BJ7" s="39">
        <v>364.71</v>
      </c>
      <c r="BK7" s="39">
        <v>373.69</v>
      </c>
      <c r="BL7" s="39">
        <v>370.12</v>
      </c>
      <c r="BM7" s="39">
        <v>371.65</v>
      </c>
      <c r="BN7" s="39">
        <v>397.1</v>
      </c>
      <c r="BO7" s="39">
        <v>275.67</v>
      </c>
      <c r="BP7" s="39">
        <v>93</v>
      </c>
      <c r="BQ7" s="39">
        <v>93.35</v>
      </c>
      <c r="BR7" s="39">
        <v>90.4</v>
      </c>
      <c r="BS7" s="39">
        <v>87.23</v>
      </c>
      <c r="BT7" s="39">
        <v>92.47</v>
      </c>
      <c r="BU7" s="39">
        <v>100.65</v>
      </c>
      <c r="BV7" s="39">
        <v>99.87</v>
      </c>
      <c r="BW7" s="39">
        <v>100.42</v>
      </c>
      <c r="BX7" s="39">
        <v>98.77</v>
      </c>
      <c r="BY7" s="39">
        <v>95.79</v>
      </c>
      <c r="BZ7" s="39">
        <v>100.05</v>
      </c>
      <c r="CA7" s="39">
        <v>302.13</v>
      </c>
      <c r="CB7" s="39">
        <v>300.33999999999997</v>
      </c>
      <c r="CC7" s="39">
        <v>308.5</v>
      </c>
      <c r="CD7" s="39">
        <v>320.95999999999998</v>
      </c>
      <c r="CE7" s="39">
        <v>300.88</v>
      </c>
      <c r="CF7" s="39">
        <v>170.19</v>
      </c>
      <c r="CG7" s="39">
        <v>171.81</v>
      </c>
      <c r="CH7" s="39">
        <v>171.67</v>
      </c>
      <c r="CI7" s="39">
        <v>173.67</v>
      </c>
      <c r="CJ7" s="39">
        <v>171.13</v>
      </c>
      <c r="CK7" s="39">
        <v>166.4</v>
      </c>
      <c r="CL7" s="39">
        <v>64.819999999999993</v>
      </c>
      <c r="CM7" s="39">
        <v>68.459999999999994</v>
      </c>
      <c r="CN7" s="39">
        <v>70.25</v>
      </c>
      <c r="CO7" s="39">
        <v>71.7</v>
      </c>
      <c r="CP7" s="39">
        <v>74.290000000000006</v>
      </c>
      <c r="CQ7" s="39">
        <v>59.01</v>
      </c>
      <c r="CR7" s="39">
        <v>60.03</v>
      </c>
      <c r="CS7" s="39">
        <v>59.74</v>
      </c>
      <c r="CT7" s="39">
        <v>59.67</v>
      </c>
      <c r="CU7" s="39">
        <v>60.12</v>
      </c>
      <c r="CV7" s="39">
        <v>60.69</v>
      </c>
      <c r="CW7" s="39">
        <v>69.819999999999993</v>
      </c>
      <c r="CX7" s="39">
        <v>66.23</v>
      </c>
      <c r="CY7" s="39">
        <v>64.239999999999995</v>
      </c>
      <c r="CZ7" s="39">
        <v>60.44</v>
      </c>
      <c r="DA7" s="39">
        <v>59.36</v>
      </c>
      <c r="DB7" s="39">
        <v>85.37</v>
      </c>
      <c r="DC7" s="39">
        <v>84.81</v>
      </c>
      <c r="DD7" s="39">
        <v>84.8</v>
      </c>
      <c r="DE7" s="39">
        <v>84.6</v>
      </c>
      <c r="DF7" s="39">
        <v>84.24</v>
      </c>
      <c r="DG7" s="39">
        <v>89.82</v>
      </c>
      <c r="DH7" s="39">
        <v>56.68</v>
      </c>
      <c r="DI7" s="39">
        <v>57.61</v>
      </c>
      <c r="DJ7" s="39">
        <v>59.04</v>
      </c>
      <c r="DK7" s="39">
        <v>60.65</v>
      </c>
      <c r="DL7" s="39">
        <v>62.1</v>
      </c>
      <c r="DM7" s="39">
        <v>46.9</v>
      </c>
      <c r="DN7" s="39">
        <v>47.28</v>
      </c>
      <c r="DO7" s="39">
        <v>47.66</v>
      </c>
      <c r="DP7" s="39">
        <v>48.17</v>
      </c>
      <c r="DQ7" s="39">
        <v>48.83</v>
      </c>
      <c r="DR7" s="39">
        <v>50.19</v>
      </c>
      <c r="DS7" s="39">
        <v>1.53</v>
      </c>
      <c r="DT7" s="39">
        <v>2.89</v>
      </c>
      <c r="DU7" s="39">
        <v>10</v>
      </c>
      <c r="DV7" s="39">
        <v>10.050000000000001</v>
      </c>
      <c r="DW7" s="39">
        <v>10.06</v>
      </c>
      <c r="DX7" s="39">
        <v>12.03</v>
      </c>
      <c r="DY7" s="39">
        <v>12.19</v>
      </c>
      <c r="DZ7" s="39">
        <v>15.1</v>
      </c>
      <c r="EA7" s="39">
        <v>17.12</v>
      </c>
      <c r="EB7" s="39">
        <v>18.18</v>
      </c>
      <c r="EC7" s="39">
        <v>20.63</v>
      </c>
      <c r="ED7" s="39">
        <v>0</v>
      </c>
      <c r="EE7" s="39">
        <v>0.63</v>
      </c>
      <c r="EF7" s="39">
        <v>0.85</v>
      </c>
      <c r="EG7" s="39">
        <v>0.05</v>
      </c>
      <c r="EH7" s="39">
        <v>0.02</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2022-02-15T07:24:49Z</cp:lastPrinted>
  <dcterms:created xsi:type="dcterms:W3CDTF">2021-12-03T06:45:18Z</dcterms:created>
  <dcterms:modified xsi:type="dcterms:W3CDTF">2022-02-15T07:24:58Z</dcterms:modified>
  <cp:category/>
</cp:coreProperties>
</file>