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財政\理財\Ｒ４理財\05_公営企業関係\15_経営比較分析表\01経営比較分析表の分析等\04確認作業・確認後修正データ\07_農業集落排水（法適）16\"/>
    </mc:Choice>
  </mc:AlternateContent>
  <workbookProtection workbookAlgorithmName="SHA-512" workbookHashValue="IAhohfAdjy9UosqGPMpN2cnbnTN3qXGl1YmLIqEaie5KzKiz+lfxRoZn8Q4qrataEZ8X3s17MGWdaGnF/xnyPQ==" workbookSaltValue="bu+WZQ9WuU4n64h7aQw0vg==" workbookSpinCount="100000" lockStructure="1"/>
  <bookViews>
    <workbookView xWindow="0" yWindow="0" windowWidth="18090" windowHeight="5940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J85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T6" i="5"/>
  <c r="S6" i="5"/>
  <c r="R6" i="5"/>
  <c r="AD10" i="4" s="1"/>
  <c r="Q6" i="5"/>
  <c r="P6" i="5"/>
  <c r="O6" i="5"/>
  <c r="N6" i="5"/>
  <c r="B10" i="4" s="1"/>
  <c r="M6" i="5"/>
  <c r="L6" i="5"/>
  <c r="K6" i="5"/>
  <c r="J6" i="5"/>
  <c r="I8" i="4" s="1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I85" i="4"/>
  <c r="H85" i="4"/>
  <c r="G85" i="4"/>
  <c r="E85" i="4"/>
  <c r="BB10" i="4"/>
  <c r="AT10" i="4"/>
  <c r="W10" i="4"/>
  <c r="P10" i="4"/>
  <c r="I10" i="4"/>
  <c r="BB8" i="4"/>
  <c r="AT8" i="4"/>
  <c r="AL8" i="4"/>
  <c r="AD8" i="4"/>
  <c r="W8" i="4"/>
  <c r="P8" i="4"/>
  <c r="B8" i="4"/>
  <c r="B6" i="4"/>
</calcChain>
</file>

<file path=xl/sharedStrings.xml><?xml version="1.0" encoding="utf-8"?>
<sst xmlns="http://schemas.openxmlformats.org/spreadsheetml/2006/main" count="297" uniqueCount="116">
  <si>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</si>
  <si>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</si>
  <si>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</si>
  <si>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</si>
  <si>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</si>
  <si>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</si>
  <si>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</si>
  <si>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</si>
  <si>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</si>
  <si>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</si>
  <si>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</si>
  <si>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</si>
  <si>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</si>
  <si>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</si>
  <si>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</si>
  <si>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</si>
  <si>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</si>
  <si>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</si>
  <si>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</si>
  <si>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</si>
  <si>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</si>
  <si>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</si>
  <si>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</si>
  <si>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</si>
  <si>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</si>
  <si>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</si>
  <si>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</si>
  <si>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</si>
  <si>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</si>
  <si>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</si>
  <si>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</si>
  <si>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</si>
  <si>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</si>
  <si>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</si>
  <si>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</si>
  <si>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</si>
  <si>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</si>
  <si>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</si>
  <si>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</si>
  <si>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</si>
  <si>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</si>
  <si>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</si>
  <si>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</si>
  <si>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</si>
  <si>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</si>
  <si>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</si>
  <si>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</si>
  <si>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</si>
  <si>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</si>
  <si>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</si>
  <si>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</si>
  <si>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</si>
  <si>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</si>
  <si>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</si>
  <si>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</si>
  <si>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</si>
  <si>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</si>
  <si>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</si>
  <si>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</si>
  <si>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</si>
  <si>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</si>
  <si>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</si>
  <si>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</si>
  <si>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</si>
  <si>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</si>
  <si>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</si>
  <si>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</si>
  <si>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</si>
  <si>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</si>
  <si>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</si>
  <si>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</si>
  <si>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</si>
  <si>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</si>
  <si>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</si>
  <si>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</si>
  <si>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</si>
  <si>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</si>
  <si>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</si>
  <si>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</si>
  <si>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</si>
  <si>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</si>
  <si>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</si>
  <si>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</si>
  <si>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</si>
  <si>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</si>
  <si>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</si>
  <si>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</si>
  <si>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</si>
  <si>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</si>
  <si>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</si>
  <si>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</si>
  <si>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</si>
  <si>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</si>
  <si>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</si>
  <si>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</si>
  <si>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</si>
  <si>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茨城県　桜川市</t>
  </si>
  <si>
    <t>法適用</t>
  </si>
  <si>
    <t>下水道事業</t>
  </si>
  <si>
    <t>農業集落排水</t>
  </si>
  <si>
    <t>F2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</si>
  <si>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</si>
  <si>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</si>
  <si>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</si>
  <si>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</si>
  <si>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</si>
  <si>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</si>
  <si>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</si>
  <si>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</si>
  <si>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</si>
  <si>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</si>
  <si>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</si>
  <si>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</si>
  <si>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➀経常収支比率は、前年度と同程度となっており、類似団体と比較しても高い水準となっている。使用料の収納率が高く、一般会計からの繰入金等と合わせて、維持管理費や支払利息等の費用を賄えている。
②累積欠損金比率は、前年度と同様に累積欠損金が発生していないため0％となっている。今後も維持管理費等の費用削減に努める必要がある。　　　　　　　　　　　　　　　　　　　　　③流動比率は、前年度と同程度となっており、類似団体と比較しても高い水準となっている。流動負債には建設改良費等に充てられた企業債等が含まれており、整備された施設について、将来、償還の原資を使用料収入等により得ることが予定されている。
⑤経費回収率は、前年度と同程度となっており、類似団体と比較しても高い水準となっている。汚水処理費を下げるため、経費の削減に努める必要がある。
⑥汚水処理原価は、前年度より微増しているが、類似団体と比較して低い水準となっている。汚水処理費を下げるため、経費の削減に努める必要がある。
⑦施設利用率は、前年度と同様となっており、類似団体に比較して低くなっている。施設の処理能力については前年度から変更はなく、適切な施設規模を維持している。
⑧水洗化率は、前年度と同程度となっており、類似団体に比較してやや低くなっている。この要因としては、一般浄化槽の普及が考えられる。水洗化率の低い処理区については、今後も引続き水洗化率の向上に努める必要がある。</t>
    <rPh sb="1" eb="7">
      <t>ケイジョウシュウシヒリツ</t>
    </rPh>
    <rPh sb="9" eb="12">
      <t>ゼンネンド</t>
    </rPh>
    <rPh sb="13" eb="16">
      <t>ドウテイド</t>
    </rPh>
    <rPh sb="23" eb="27">
      <t>ルイジダンタイ</t>
    </rPh>
    <rPh sb="28" eb="30">
      <t>ヒカク</t>
    </rPh>
    <rPh sb="33" eb="34">
      <t>タカ</t>
    </rPh>
    <rPh sb="35" eb="37">
      <t>スイジュン</t>
    </rPh>
    <rPh sb="44" eb="47">
      <t>シヨウリョウ</t>
    </rPh>
    <rPh sb="48" eb="51">
      <t>シュウノウリツ</t>
    </rPh>
    <rPh sb="52" eb="53">
      <t>タカ</t>
    </rPh>
    <rPh sb="55" eb="59">
      <t>イッパンカイケイ</t>
    </rPh>
    <rPh sb="62" eb="66">
      <t>クリイレキントウ</t>
    </rPh>
    <rPh sb="67" eb="68">
      <t>ア</t>
    </rPh>
    <rPh sb="72" eb="77">
      <t>イジカンリヒ</t>
    </rPh>
    <rPh sb="78" eb="83">
      <t>シハライリソクトウ</t>
    </rPh>
    <rPh sb="84" eb="86">
      <t>ヒヨウ</t>
    </rPh>
    <rPh sb="87" eb="88">
      <t>マカナ</t>
    </rPh>
    <rPh sb="181" eb="185">
      <t>リュウドウヒリツ</t>
    </rPh>
    <rPh sb="187" eb="190">
      <t>ゼンネンド</t>
    </rPh>
    <rPh sb="191" eb="194">
      <t>ドウテイド</t>
    </rPh>
    <rPh sb="222" eb="226">
      <t>リュウドウフサイ</t>
    </rPh>
    <rPh sb="228" eb="234">
      <t>ケンセツカイリョウヒトウ</t>
    </rPh>
    <rPh sb="235" eb="236">
      <t>ア</t>
    </rPh>
    <rPh sb="240" eb="243">
      <t>キギョウサイ</t>
    </rPh>
    <rPh sb="245" eb="246">
      <t>フク</t>
    </rPh>
    <rPh sb="252" eb="254">
      <t>セイビ</t>
    </rPh>
    <rPh sb="257" eb="259">
      <t>シセツ</t>
    </rPh>
    <rPh sb="264" eb="266">
      <t>ショウライ</t>
    </rPh>
    <rPh sb="267" eb="269">
      <t>ショウカン</t>
    </rPh>
    <rPh sb="270" eb="272">
      <t>ゲンシ</t>
    </rPh>
    <rPh sb="273" eb="278">
      <t>シヨウリョウシュウニュウ</t>
    </rPh>
    <rPh sb="278" eb="279">
      <t>トウ</t>
    </rPh>
    <rPh sb="282" eb="283">
      <t>エ</t>
    </rPh>
    <rPh sb="287" eb="289">
      <t>ヨテイ</t>
    </rPh>
    <rPh sb="297" eb="302">
      <t>ケイヒカイシュウリツ</t>
    </rPh>
    <rPh sb="304" eb="307">
      <t>ゼンネンド</t>
    </rPh>
    <rPh sb="308" eb="311">
      <t>ドウテイド</t>
    </rPh>
    <rPh sb="368" eb="374">
      <t>オスイショリゲンカ</t>
    </rPh>
    <rPh sb="376" eb="379">
      <t>ゼンネンド</t>
    </rPh>
    <rPh sb="381" eb="383">
      <t>ビゾウ</t>
    </rPh>
    <rPh sb="424" eb="426">
      <t>サクゲン</t>
    </rPh>
    <rPh sb="427" eb="428">
      <t>ツト</t>
    </rPh>
    <rPh sb="438" eb="443">
      <t>シセツリヨウリツ</t>
    </rPh>
    <rPh sb="445" eb="448">
      <t>ゼンネンド</t>
    </rPh>
    <rPh sb="449" eb="451">
      <t>ドウヨウ</t>
    </rPh>
    <rPh sb="463" eb="465">
      <t>ヒカク</t>
    </rPh>
    <rPh sb="475" eb="477">
      <t>シセツ</t>
    </rPh>
    <rPh sb="478" eb="482">
      <t>ショリノウリョク</t>
    </rPh>
    <rPh sb="487" eb="490">
      <t>ゼンネンド</t>
    </rPh>
    <rPh sb="492" eb="494">
      <t>ヘンコウ</t>
    </rPh>
    <rPh sb="498" eb="500">
      <t>テキセツ</t>
    </rPh>
    <rPh sb="501" eb="503">
      <t>シセツ</t>
    </rPh>
    <rPh sb="503" eb="505">
      <t>キボ</t>
    </rPh>
    <rPh sb="506" eb="508">
      <t>イジ</t>
    </rPh>
    <rPh sb="611" eb="613">
      <t>ヒツヨウ</t>
    </rPh>
    <phoneticPr fontId="4"/>
  </si>
  <si>
    <t>農業集落排水事業は、使用者個人の同意を基に進めてきた事業である。安定した経営を維持するためには、使用料の収納率及び水洗化率の向上を図ることで、有収水量を確保し、使用料の増加に繋げる必要がある。
また、維持管理費や汚水処理費等についても見直しを行いながら、効率的な運営をしていく必要がある。</t>
    <rPh sb="32" eb="34">
      <t>アンテイ</t>
    </rPh>
    <rPh sb="36" eb="38">
      <t>ケイエイ</t>
    </rPh>
    <rPh sb="39" eb="41">
      <t>イジ</t>
    </rPh>
    <rPh sb="52" eb="54">
      <t>シュウノウ</t>
    </rPh>
    <rPh sb="55" eb="56">
      <t>オヨ</t>
    </rPh>
    <rPh sb="60" eb="61">
      <t>リツ</t>
    </rPh>
    <rPh sb="62" eb="64">
      <t>コウジョウ</t>
    </rPh>
    <rPh sb="65" eb="66">
      <t>ハカ</t>
    </rPh>
    <rPh sb="76" eb="78">
      <t>カクホ</t>
    </rPh>
    <rPh sb="80" eb="83">
      <t>シヨウリョウ</t>
    </rPh>
    <rPh sb="84" eb="86">
      <t>ゾウカ</t>
    </rPh>
    <rPh sb="87" eb="88">
      <t>ツナ</t>
    </rPh>
    <rPh sb="90" eb="92">
      <t>ヒツヨウ</t>
    </rPh>
    <rPh sb="100" eb="105">
      <t>イジカンリヒ</t>
    </rPh>
    <rPh sb="106" eb="111">
      <t>オスイショリヒ</t>
    </rPh>
    <rPh sb="111" eb="112">
      <t>ナド</t>
    </rPh>
    <rPh sb="117" eb="119">
      <t>ミナオ</t>
    </rPh>
    <rPh sb="121" eb="122">
      <t>オコナ</t>
    </rPh>
    <phoneticPr fontId="4"/>
  </si>
  <si>
    <t>管渠老朽化率は、前年度と同様に0%であり、類似団体と比較しても同様である。その要因としては、管渠の更新・改良の時期に至っていないためである。しかし、将来的には更新・改良の時期を迎えることから、老朽化対策を計画的に進める必要がある。</t>
    <rPh sb="2" eb="5">
      <t>ロウキュウカ</t>
    </rPh>
    <rPh sb="8" eb="11">
      <t>ゼンネンド</t>
    </rPh>
    <rPh sb="12" eb="14">
      <t>ドウヨウ</t>
    </rPh>
    <rPh sb="26" eb="28">
      <t>ヒカク</t>
    </rPh>
    <rPh sb="31" eb="33">
      <t>ドウヨウ</t>
    </rPh>
    <rPh sb="58" eb="59">
      <t>イタ</t>
    </rPh>
    <rPh sb="88" eb="89">
      <t>ムカ</t>
    </rPh>
    <rPh sb="96" eb="99">
      <t>ロウキュウカ</t>
    </rPh>
    <rPh sb="99" eb="101">
      <t>タイサク</t>
    </rPh>
    <rPh sb="102" eb="105">
      <t>ケイカクテキ</t>
    </rPh>
    <rPh sb="106" eb="107">
      <t>スス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</si>
</sst>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C6-4795-B207-2CC20356B0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0.25</c:v>
                </c:pt>
                <c:pt idx="4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C6-4795-B207-2CC20356B0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47.45</c:v>
                </c:pt>
                <c:pt idx="4">
                  <c:v>47.45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B1-4C92-9F44-CAE790AE76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54.83</c:v>
                </c:pt>
                <c:pt idx="4">
                  <c:v>66.53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B1-4C92-9F44-CAE790AE76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84.08</c:v>
                </c:pt>
                <c:pt idx="4">
                  <c:v>85.25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41-4D54-BFD5-731E11E58D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84.7</c:v>
                </c:pt>
                <c:pt idx="4">
                  <c:v>84.67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41-4D54-BFD5-731E11E58D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135.05000000000001</c:v>
                </c:pt>
                <c:pt idx="4">
                  <c:v>129.46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F1-4E34-A232-036FEDC2EC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106.37</c:v>
                </c:pt>
                <c:pt idx="4">
                  <c:v>106.07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F1-4E34-A232-036FEDC2EC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3.57</c:v>
                </c:pt>
                <c:pt idx="4">
                  <c:v>6.56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A5-4AB9-96F6-260EACD1B4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20.34</c:v>
                </c:pt>
                <c:pt idx="4">
                  <c:v>21.85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A5-4AB9-96F6-260EACD1B4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96-4996-A61D-DD5658F251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96-4996-A61D-DD5658F251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47-4586-A89D-01280DDC7F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139.02000000000001</c:v>
                </c:pt>
                <c:pt idx="4">
                  <c:v>132.04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47-4586-A89D-01280DDC7F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56.67</c:v>
                </c:pt>
                <c:pt idx="4">
                  <c:v>55.43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7F-4A45-B77B-7AB9502884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29.13</c:v>
                </c:pt>
                <c:pt idx="4">
                  <c:v>35.69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7F-4A45-B77B-7AB9502884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90-450F-B273-BAA9A86FCE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867.83</c:v>
                </c:pt>
                <c:pt idx="4">
                  <c:v>791.76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90-450F-B273-BAA9A86FCE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83.97</c:v>
                </c:pt>
                <c:pt idx="4">
                  <c:v>87.82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EE-4BC3-A0F3-A02DC1CCEF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57.08</c:v>
                </c:pt>
                <c:pt idx="4">
                  <c:v>56.26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EE-4BC3-A0F3-A02DC1CCEF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186.49</c:v>
                </c:pt>
                <c:pt idx="4">
                  <c:v>208.82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61-4D92-9336-CC5ED10DA8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274.99</c:v>
                </c:pt>
                <c:pt idx="4">
                  <c:v>282.08999999999997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61-4D92-9336-CC5ED10DA8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【128.23】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【34.77】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【786.37】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【256.97】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【24.95】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>
      <selection activeCell="O5" sqref="O5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15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15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0" t="str">
        <f>データ!H6</f>
        <v>茨城県　桜川市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15">
      <c r="A8" s="2"/>
      <c r="B8" s="40" t="str">
        <f>データ!I6</f>
        <v>法適用</v>
      </c>
      <c r="C8" s="40"/>
      <c r="D8" s="40"/>
      <c r="E8" s="40"/>
      <c r="F8" s="40"/>
      <c r="G8" s="40"/>
      <c r="H8" s="40"/>
      <c r="I8" s="40" t="str">
        <f>データ!J6</f>
        <v>下水道事業</v>
      </c>
      <c r="J8" s="40"/>
      <c r="K8" s="40"/>
      <c r="L8" s="40"/>
      <c r="M8" s="40"/>
      <c r="N8" s="40"/>
      <c r="O8" s="40"/>
      <c r="P8" s="40" t="str">
        <f>データ!K6</f>
        <v>農業集落排水</v>
      </c>
      <c r="Q8" s="40"/>
      <c r="R8" s="40"/>
      <c r="S8" s="40"/>
      <c r="T8" s="40"/>
      <c r="U8" s="40"/>
      <c r="V8" s="40"/>
      <c r="W8" s="40" t="str">
        <f>データ!L6</f>
        <v>F2</v>
      </c>
      <c r="X8" s="40"/>
      <c r="Y8" s="40"/>
      <c r="Z8" s="40"/>
      <c r="AA8" s="40"/>
      <c r="AB8" s="40"/>
      <c r="AC8" s="40"/>
      <c r="AD8" s="41" t="str">
        <f>データ!$M$6</f>
        <v>非設置</v>
      </c>
      <c r="AE8" s="41"/>
      <c r="AF8" s="41"/>
      <c r="AG8" s="41"/>
      <c r="AH8" s="41"/>
      <c r="AI8" s="41"/>
      <c r="AJ8" s="41"/>
      <c r="AK8" s="3"/>
      <c r="AL8" s="42">
        <f>データ!S6</f>
        <v>39845</v>
      </c>
      <c r="AM8" s="42"/>
      <c r="AN8" s="42"/>
      <c r="AO8" s="42"/>
      <c r="AP8" s="42"/>
      <c r="AQ8" s="42"/>
      <c r="AR8" s="42"/>
      <c r="AS8" s="42"/>
      <c r="AT8" s="35">
        <f>データ!T6</f>
        <v>180.06</v>
      </c>
      <c r="AU8" s="35"/>
      <c r="AV8" s="35"/>
      <c r="AW8" s="35"/>
      <c r="AX8" s="35"/>
      <c r="AY8" s="35"/>
      <c r="AZ8" s="35"/>
      <c r="BA8" s="35"/>
      <c r="BB8" s="35">
        <f>データ!U6</f>
        <v>221.29</v>
      </c>
      <c r="BC8" s="35"/>
      <c r="BD8" s="35"/>
      <c r="BE8" s="35"/>
      <c r="BF8" s="35"/>
      <c r="BG8" s="35"/>
      <c r="BH8" s="35"/>
      <c r="BI8" s="35"/>
      <c r="BJ8" s="3"/>
      <c r="BK8" s="3"/>
      <c r="BL8" s="36" t="s">
        <v>10</v>
      </c>
      <c r="BM8" s="37"/>
      <c r="BN8" s="38" t="s">
        <v>11</v>
      </c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9"/>
    </row>
    <row r="9" spans="1:78" ht="18.75" customHeight="1" x14ac:dyDescent="0.15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15">
      <c r="A10" s="2"/>
      <c r="B10" s="35" t="str">
        <f>データ!N6</f>
        <v>-</v>
      </c>
      <c r="C10" s="35"/>
      <c r="D10" s="35"/>
      <c r="E10" s="35"/>
      <c r="F10" s="35"/>
      <c r="G10" s="35"/>
      <c r="H10" s="35"/>
      <c r="I10" s="35">
        <f>データ!O6</f>
        <v>81.39</v>
      </c>
      <c r="J10" s="35"/>
      <c r="K10" s="35"/>
      <c r="L10" s="35"/>
      <c r="M10" s="35"/>
      <c r="N10" s="35"/>
      <c r="O10" s="35"/>
      <c r="P10" s="35">
        <f>データ!P6</f>
        <v>17.63</v>
      </c>
      <c r="Q10" s="35"/>
      <c r="R10" s="35"/>
      <c r="S10" s="35"/>
      <c r="T10" s="35"/>
      <c r="U10" s="35"/>
      <c r="V10" s="35"/>
      <c r="W10" s="35">
        <f>データ!Q6</f>
        <v>100</v>
      </c>
      <c r="X10" s="35"/>
      <c r="Y10" s="35"/>
      <c r="Z10" s="35"/>
      <c r="AA10" s="35"/>
      <c r="AB10" s="35"/>
      <c r="AC10" s="35"/>
      <c r="AD10" s="42">
        <f>データ!R6</f>
        <v>4724</v>
      </c>
      <c r="AE10" s="42"/>
      <c r="AF10" s="42"/>
      <c r="AG10" s="42"/>
      <c r="AH10" s="42"/>
      <c r="AI10" s="42"/>
      <c r="AJ10" s="42"/>
      <c r="AK10" s="2"/>
      <c r="AL10" s="42">
        <f>データ!V6</f>
        <v>6975</v>
      </c>
      <c r="AM10" s="42"/>
      <c r="AN10" s="42"/>
      <c r="AO10" s="42"/>
      <c r="AP10" s="42"/>
      <c r="AQ10" s="42"/>
      <c r="AR10" s="42"/>
      <c r="AS10" s="42"/>
      <c r="AT10" s="35">
        <f>データ!W6</f>
        <v>5.64</v>
      </c>
      <c r="AU10" s="35"/>
      <c r="AV10" s="35"/>
      <c r="AW10" s="35"/>
      <c r="AX10" s="35"/>
      <c r="AY10" s="35"/>
      <c r="AZ10" s="35"/>
      <c r="BA10" s="35"/>
      <c r="BB10" s="35">
        <f>データ!X6</f>
        <v>1236.7</v>
      </c>
      <c r="BC10" s="35"/>
      <c r="BD10" s="35"/>
      <c r="BE10" s="35"/>
      <c r="BF10" s="35"/>
      <c r="BG10" s="35"/>
      <c r="BH10" s="35"/>
      <c r="BI10" s="35"/>
      <c r="BJ10" s="2"/>
      <c r="BK10" s="2"/>
      <c r="BL10" s="67" t="s">
        <v>22</v>
      </c>
      <c r="BM10" s="68"/>
      <c r="BN10" s="69" t="s">
        <v>23</v>
      </c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70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3" t="s">
        <v>24</v>
      </c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</row>
    <row r="14" spans="1:78" ht="13.5" customHeight="1" x14ac:dyDescent="0.15">
      <c r="A14" s="2"/>
      <c r="B14" s="55" t="s">
        <v>25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7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58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60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1" t="s">
        <v>113</v>
      </c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3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1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3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1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3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1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3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1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3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1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3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1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3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1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3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1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3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1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3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1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3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1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3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1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3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1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3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1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3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1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3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1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3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1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3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1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3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1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3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1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3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1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3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1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3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1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3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1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3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1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3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1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3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1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3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4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  <c r="BZ44" s="66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71" t="s">
        <v>115</v>
      </c>
      <c r="BM47" s="72"/>
      <c r="BN47" s="72"/>
      <c r="BO47" s="72"/>
      <c r="BP47" s="72"/>
      <c r="BQ47" s="72"/>
      <c r="BR47" s="72"/>
      <c r="BS47" s="72"/>
      <c r="BT47" s="72"/>
      <c r="BU47" s="72"/>
      <c r="BV47" s="72"/>
      <c r="BW47" s="72"/>
      <c r="BX47" s="72"/>
      <c r="BY47" s="72"/>
      <c r="BZ47" s="73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71"/>
      <c r="BM48" s="72"/>
      <c r="BN48" s="72"/>
      <c r="BO48" s="72"/>
      <c r="BP48" s="72"/>
      <c r="BQ48" s="72"/>
      <c r="BR48" s="72"/>
      <c r="BS48" s="72"/>
      <c r="BT48" s="72"/>
      <c r="BU48" s="72"/>
      <c r="BV48" s="72"/>
      <c r="BW48" s="72"/>
      <c r="BX48" s="72"/>
      <c r="BY48" s="72"/>
      <c r="BZ48" s="73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71"/>
      <c r="BM49" s="72"/>
      <c r="BN49" s="72"/>
      <c r="BO49" s="72"/>
      <c r="BP49" s="72"/>
      <c r="BQ49" s="72"/>
      <c r="BR49" s="72"/>
      <c r="BS49" s="72"/>
      <c r="BT49" s="72"/>
      <c r="BU49" s="72"/>
      <c r="BV49" s="72"/>
      <c r="BW49" s="72"/>
      <c r="BX49" s="72"/>
      <c r="BY49" s="72"/>
      <c r="BZ49" s="73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71"/>
      <c r="BM50" s="72"/>
      <c r="BN50" s="72"/>
      <c r="BO50" s="72"/>
      <c r="BP50" s="72"/>
      <c r="BQ50" s="72"/>
      <c r="BR50" s="72"/>
      <c r="BS50" s="72"/>
      <c r="BT50" s="72"/>
      <c r="BU50" s="72"/>
      <c r="BV50" s="72"/>
      <c r="BW50" s="72"/>
      <c r="BX50" s="72"/>
      <c r="BY50" s="72"/>
      <c r="BZ50" s="73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71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3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71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3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71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  <c r="BX53" s="72"/>
      <c r="BY53" s="72"/>
      <c r="BZ53" s="73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71"/>
      <c r="BM54" s="72"/>
      <c r="BN54" s="72"/>
      <c r="BO54" s="72"/>
      <c r="BP54" s="72"/>
      <c r="BQ54" s="72"/>
      <c r="BR54" s="72"/>
      <c r="BS54" s="72"/>
      <c r="BT54" s="72"/>
      <c r="BU54" s="72"/>
      <c r="BV54" s="72"/>
      <c r="BW54" s="72"/>
      <c r="BX54" s="72"/>
      <c r="BY54" s="72"/>
      <c r="BZ54" s="73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71"/>
      <c r="BM55" s="72"/>
      <c r="BN55" s="72"/>
      <c r="BO55" s="72"/>
      <c r="BP55" s="72"/>
      <c r="BQ55" s="72"/>
      <c r="BR55" s="72"/>
      <c r="BS55" s="72"/>
      <c r="BT55" s="72"/>
      <c r="BU55" s="72"/>
      <c r="BV55" s="72"/>
      <c r="BW55" s="72"/>
      <c r="BX55" s="72"/>
      <c r="BY55" s="72"/>
      <c r="BZ55" s="73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71"/>
      <c r="BM56" s="72"/>
      <c r="BN56" s="72"/>
      <c r="BO56" s="72"/>
      <c r="BP56" s="72"/>
      <c r="BQ56" s="72"/>
      <c r="BR56" s="72"/>
      <c r="BS56" s="72"/>
      <c r="BT56" s="72"/>
      <c r="BU56" s="72"/>
      <c r="BV56" s="72"/>
      <c r="BW56" s="72"/>
      <c r="BX56" s="72"/>
      <c r="BY56" s="72"/>
      <c r="BZ56" s="73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71"/>
      <c r="BM57" s="72"/>
      <c r="BN57" s="72"/>
      <c r="BO57" s="72"/>
      <c r="BP57" s="72"/>
      <c r="BQ57" s="72"/>
      <c r="BR57" s="72"/>
      <c r="BS57" s="72"/>
      <c r="BT57" s="72"/>
      <c r="BU57" s="72"/>
      <c r="BV57" s="72"/>
      <c r="BW57" s="72"/>
      <c r="BX57" s="72"/>
      <c r="BY57" s="72"/>
      <c r="BZ57" s="73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71"/>
      <c r="BM58" s="72"/>
      <c r="BN58" s="72"/>
      <c r="BO58" s="72"/>
      <c r="BP58" s="72"/>
      <c r="BQ58" s="72"/>
      <c r="BR58" s="72"/>
      <c r="BS58" s="72"/>
      <c r="BT58" s="72"/>
      <c r="BU58" s="72"/>
      <c r="BV58" s="72"/>
      <c r="BW58" s="72"/>
      <c r="BX58" s="72"/>
      <c r="BY58" s="72"/>
      <c r="BZ58" s="73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71"/>
      <c r="BM59" s="72"/>
      <c r="BN59" s="72"/>
      <c r="BO59" s="72"/>
      <c r="BP59" s="72"/>
      <c r="BQ59" s="72"/>
      <c r="BR59" s="72"/>
      <c r="BS59" s="72"/>
      <c r="BT59" s="72"/>
      <c r="BU59" s="72"/>
      <c r="BV59" s="72"/>
      <c r="BW59" s="72"/>
      <c r="BX59" s="72"/>
      <c r="BY59" s="72"/>
      <c r="BZ59" s="73"/>
    </row>
    <row r="60" spans="1:78" ht="13.5" customHeight="1" x14ac:dyDescent="0.15">
      <c r="A60" s="2"/>
      <c r="B60" s="58" t="s">
        <v>28</v>
      </c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60"/>
      <c r="BK60" s="2"/>
      <c r="BL60" s="71"/>
      <c r="BM60" s="72"/>
      <c r="BN60" s="72"/>
      <c r="BO60" s="72"/>
      <c r="BP60" s="72"/>
      <c r="BQ60" s="72"/>
      <c r="BR60" s="72"/>
      <c r="BS60" s="72"/>
      <c r="BT60" s="72"/>
      <c r="BU60" s="72"/>
      <c r="BV60" s="72"/>
      <c r="BW60" s="72"/>
      <c r="BX60" s="72"/>
      <c r="BY60" s="72"/>
      <c r="BZ60" s="73"/>
    </row>
    <row r="61" spans="1:78" ht="13.5" customHeight="1" x14ac:dyDescent="0.15">
      <c r="A61" s="2"/>
      <c r="B61" s="58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60"/>
      <c r="BK61" s="2"/>
      <c r="BL61" s="71"/>
      <c r="BM61" s="72"/>
      <c r="BN61" s="72"/>
      <c r="BO61" s="72"/>
      <c r="BP61" s="72"/>
      <c r="BQ61" s="72"/>
      <c r="BR61" s="72"/>
      <c r="BS61" s="72"/>
      <c r="BT61" s="72"/>
      <c r="BU61" s="72"/>
      <c r="BV61" s="72"/>
      <c r="BW61" s="72"/>
      <c r="BX61" s="72"/>
      <c r="BY61" s="72"/>
      <c r="BZ61" s="73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71"/>
      <c r="BM62" s="72"/>
      <c r="BN62" s="72"/>
      <c r="BO62" s="72"/>
      <c r="BP62" s="72"/>
      <c r="BQ62" s="72"/>
      <c r="BR62" s="72"/>
      <c r="BS62" s="72"/>
      <c r="BT62" s="72"/>
      <c r="BU62" s="72"/>
      <c r="BV62" s="72"/>
      <c r="BW62" s="72"/>
      <c r="BX62" s="72"/>
      <c r="BY62" s="72"/>
      <c r="BZ62" s="73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74"/>
      <c r="BM63" s="75"/>
      <c r="BN63" s="75"/>
      <c r="BO63" s="75"/>
      <c r="BP63" s="75"/>
      <c r="BQ63" s="75"/>
      <c r="BR63" s="75"/>
      <c r="BS63" s="75"/>
      <c r="BT63" s="75"/>
      <c r="BU63" s="75"/>
      <c r="BV63" s="75"/>
      <c r="BW63" s="75"/>
      <c r="BX63" s="75"/>
      <c r="BY63" s="75"/>
      <c r="BZ63" s="76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71" t="s">
        <v>114</v>
      </c>
      <c r="BM66" s="72"/>
      <c r="BN66" s="72"/>
      <c r="BO66" s="72"/>
      <c r="BP66" s="72"/>
      <c r="BQ66" s="72"/>
      <c r="BR66" s="72"/>
      <c r="BS66" s="72"/>
      <c r="BT66" s="72"/>
      <c r="BU66" s="72"/>
      <c r="BV66" s="72"/>
      <c r="BW66" s="72"/>
      <c r="BX66" s="72"/>
      <c r="BY66" s="72"/>
      <c r="BZ66" s="73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71"/>
      <c r="BM67" s="72"/>
      <c r="BN67" s="72"/>
      <c r="BO67" s="72"/>
      <c r="BP67" s="72"/>
      <c r="BQ67" s="72"/>
      <c r="BR67" s="72"/>
      <c r="BS67" s="72"/>
      <c r="BT67" s="72"/>
      <c r="BU67" s="72"/>
      <c r="BV67" s="72"/>
      <c r="BW67" s="72"/>
      <c r="BX67" s="72"/>
      <c r="BY67" s="72"/>
      <c r="BZ67" s="73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71"/>
      <c r="BM68" s="72"/>
      <c r="BN68" s="72"/>
      <c r="BO68" s="72"/>
      <c r="BP68" s="72"/>
      <c r="BQ68" s="72"/>
      <c r="BR68" s="72"/>
      <c r="BS68" s="72"/>
      <c r="BT68" s="72"/>
      <c r="BU68" s="72"/>
      <c r="BV68" s="72"/>
      <c r="BW68" s="72"/>
      <c r="BX68" s="72"/>
      <c r="BY68" s="72"/>
      <c r="BZ68" s="73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71"/>
      <c r="BM69" s="72"/>
      <c r="BN69" s="72"/>
      <c r="BO69" s="72"/>
      <c r="BP69" s="72"/>
      <c r="BQ69" s="72"/>
      <c r="BR69" s="72"/>
      <c r="BS69" s="72"/>
      <c r="BT69" s="72"/>
      <c r="BU69" s="72"/>
      <c r="BV69" s="72"/>
      <c r="BW69" s="72"/>
      <c r="BX69" s="72"/>
      <c r="BY69" s="72"/>
      <c r="BZ69" s="73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71"/>
      <c r="BM70" s="72"/>
      <c r="BN70" s="72"/>
      <c r="BO70" s="72"/>
      <c r="BP70" s="72"/>
      <c r="BQ70" s="72"/>
      <c r="BR70" s="72"/>
      <c r="BS70" s="72"/>
      <c r="BT70" s="72"/>
      <c r="BU70" s="72"/>
      <c r="BV70" s="72"/>
      <c r="BW70" s="72"/>
      <c r="BX70" s="72"/>
      <c r="BY70" s="72"/>
      <c r="BZ70" s="73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71"/>
      <c r="BM71" s="72"/>
      <c r="BN71" s="72"/>
      <c r="BO71" s="72"/>
      <c r="BP71" s="72"/>
      <c r="BQ71" s="72"/>
      <c r="BR71" s="72"/>
      <c r="BS71" s="72"/>
      <c r="BT71" s="72"/>
      <c r="BU71" s="72"/>
      <c r="BV71" s="72"/>
      <c r="BW71" s="72"/>
      <c r="BX71" s="72"/>
      <c r="BY71" s="72"/>
      <c r="BZ71" s="73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71"/>
      <c r="BM72" s="72"/>
      <c r="BN72" s="72"/>
      <c r="BO72" s="72"/>
      <c r="BP72" s="72"/>
      <c r="BQ72" s="72"/>
      <c r="BR72" s="72"/>
      <c r="BS72" s="72"/>
      <c r="BT72" s="72"/>
      <c r="BU72" s="72"/>
      <c r="BV72" s="72"/>
      <c r="BW72" s="72"/>
      <c r="BX72" s="72"/>
      <c r="BY72" s="72"/>
      <c r="BZ72" s="73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71"/>
      <c r="BM73" s="72"/>
      <c r="BN73" s="72"/>
      <c r="BO73" s="72"/>
      <c r="BP73" s="72"/>
      <c r="BQ73" s="72"/>
      <c r="BR73" s="72"/>
      <c r="BS73" s="72"/>
      <c r="BT73" s="72"/>
      <c r="BU73" s="72"/>
      <c r="BV73" s="72"/>
      <c r="BW73" s="72"/>
      <c r="BX73" s="72"/>
      <c r="BY73" s="72"/>
      <c r="BZ73" s="73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71"/>
      <c r="BM74" s="72"/>
      <c r="BN74" s="72"/>
      <c r="BO74" s="72"/>
      <c r="BP74" s="72"/>
      <c r="BQ74" s="72"/>
      <c r="BR74" s="72"/>
      <c r="BS74" s="72"/>
      <c r="BT74" s="72"/>
      <c r="BU74" s="72"/>
      <c r="BV74" s="72"/>
      <c r="BW74" s="72"/>
      <c r="BX74" s="72"/>
      <c r="BY74" s="72"/>
      <c r="BZ74" s="73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71"/>
      <c r="BM75" s="72"/>
      <c r="BN75" s="72"/>
      <c r="BO75" s="72"/>
      <c r="BP75" s="72"/>
      <c r="BQ75" s="72"/>
      <c r="BR75" s="72"/>
      <c r="BS75" s="72"/>
      <c r="BT75" s="72"/>
      <c r="BU75" s="72"/>
      <c r="BV75" s="72"/>
      <c r="BW75" s="72"/>
      <c r="BX75" s="72"/>
      <c r="BY75" s="72"/>
      <c r="BZ75" s="73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71"/>
      <c r="BM76" s="72"/>
      <c r="BN76" s="72"/>
      <c r="BO76" s="72"/>
      <c r="BP76" s="72"/>
      <c r="BQ76" s="72"/>
      <c r="BR76" s="72"/>
      <c r="BS76" s="72"/>
      <c r="BT76" s="72"/>
      <c r="BU76" s="72"/>
      <c r="BV76" s="72"/>
      <c r="BW76" s="72"/>
      <c r="BX76" s="72"/>
      <c r="BY76" s="72"/>
      <c r="BZ76" s="73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71"/>
      <c r="BM77" s="72"/>
      <c r="BN77" s="72"/>
      <c r="BO77" s="72"/>
      <c r="BP77" s="72"/>
      <c r="BQ77" s="72"/>
      <c r="BR77" s="72"/>
      <c r="BS77" s="72"/>
      <c r="BT77" s="72"/>
      <c r="BU77" s="72"/>
      <c r="BV77" s="72"/>
      <c r="BW77" s="72"/>
      <c r="BX77" s="72"/>
      <c r="BY77" s="72"/>
      <c r="BZ77" s="73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71"/>
      <c r="BM78" s="72"/>
      <c r="BN78" s="72"/>
      <c r="BO78" s="72"/>
      <c r="BP78" s="72"/>
      <c r="BQ78" s="72"/>
      <c r="BR78" s="72"/>
      <c r="BS78" s="72"/>
      <c r="BT78" s="72"/>
      <c r="BU78" s="72"/>
      <c r="BV78" s="72"/>
      <c r="BW78" s="72"/>
      <c r="BX78" s="72"/>
      <c r="BY78" s="72"/>
      <c r="BZ78" s="73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71"/>
      <c r="BM79" s="72"/>
      <c r="BN79" s="72"/>
      <c r="BO79" s="72"/>
      <c r="BP79" s="72"/>
      <c r="BQ79" s="72"/>
      <c r="BR79" s="72"/>
      <c r="BS79" s="72"/>
      <c r="BT79" s="72"/>
      <c r="BU79" s="72"/>
      <c r="BV79" s="72"/>
      <c r="BW79" s="72"/>
      <c r="BX79" s="72"/>
      <c r="BY79" s="72"/>
      <c r="BZ79" s="73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71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2"/>
      <c r="BY80" s="72"/>
      <c r="BZ80" s="73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71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3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74"/>
      <c r="BM82" s="75"/>
      <c r="BN82" s="75"/>
      <c r="BO82" s="75"/>
      <c r="BP82" s="75"/>
      <c r="BQ82" s="75"/>
      <c r="BR82" s="75"/>
      <c r="BS82" s="75"/>
      <c r="BT82" s="75"/>
      <c r="BU82" s="75"/>
      <c r="BV82" s="75"/>
      <c r="BW82" s="75"/>
      <c r="BX82" s="75"/>
      <c r="BY82" s="75"/>
      <c r="BZ82" s="76"/>
    </row>
    <row r="83" spans="1:78" x14ac:dyDescent="0.15">
      <c r="C83" s="77" t="s">
        <v>30</v>
      </c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77"/>
      <c r="AO83" s="77"/>
      <c r="AP83" s="77"/>
      <c r="AQ83" s="77"/>
      <c r="AR83" s="77"/>
      <c r="AS83" s="77"/>
      <c r="AT83" s="77"/>
      <c r="AU83" s="77"/>
      <c r="AV83" s="77"/>
      <c r="AW83" s="77"/>
      <c r="AX83" s="77"/>
      <c r="AY83" s="77"/>
      <c r="AZ83" s="77"/>
      <c r="BA83" s="77"/>
      <c r="BB83" s="77"/>
      <c r="BC83" s="77"/>
      <c r="BD83" s="77"/>
      <c r="BE83" s="77"/>
      <c r="BF83" s="77"/>
      <c r="BG83" s="77"/>
      <c r="BH83" s="77"/>
      <c r="BI83" s="77"/>
      <c r="BJ83" s="77"/>
    </row>
    <row r="84" spans="1:78" hidden="1" x14ac:dyDescent="0.15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15">
      <c r="B85" s="12"/>
      <c r="C85" s="12"/>
      <c r="D85" s="12"/>
      <c r="E85" s="12" t="str">
        <f>データ!AI6</f>
        <v>【104.16】</v>
      </c>
      <c r="F85" s="12" t="str">
        <f>データ!AT6</f>
        <v>【128.23】</v>
      </c>
      <c r="G85" s="12" t="str">
        <f>データ!BE6</f>
        <v>【34.77】</v>
      </c>
      <c r="H85" s="12" t="str">
        <f>データ!BP6</f>
        <v>【786.37】</v>
      </c>
      <c r="I85" s="12" t="str">
        <f>データ!CA6</f>
        <v>【60.65】</v>
      </c>
      <c r="J85" s="12" t="str">
        <f>データ!CL6</f>
        <v>【256.97】</v>
      </c>
      <c r="K85" s="12" t="str">
        <f>データ!CW6</f>
        <v>【61.14】</v>
      </c>
      <c r="L85" s="12" t="str">
        <f>データ!DH6</f>
        <v>【86.91】</v>
      </c>
      <c r="M85" s="12" t="str">
        <f>データ!DS6</f>
        <v>【24.95】</v>
      </c>
      <c r="N85" s="12" t="str">
        <f>データ!ED6</f>
        <v>【0.00】</v>
      </c>
      <c r="O85" s="12" t="str">
        <f>データ!EO6</f>
        <v>【0.03】</v>
      </c>
    </row>
  </sheetData>
  <sheetProtection algorithmName="SHA-512" hashValue="kmjUM3wj2A0+nuFa0ZYU4RWk2vobH83yxlbhNLJ8EjBiEN1M1y8jQ+HPFxK8R2GZPzN1pdampjmIqUBVfhzIDA==" saltValue="4VJL8IS5WF0UQAsFcKAU8g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AL10:AS10"/>
    <mergeCell ref="AT10:BA10"/>
    <mergeCell ref="BB10:BI10"/>
    <mergeCell ref="BL10:BM10"/>
    <mergeCell ref="BN10:BY10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P9:V9"/>
    <mergeCell ref="W9:AC9"/>
    <mergeCell ref="AD9:AJ9"/>
    <mergeCell ref="AL8:AS8"/>
    <mergeCell ref="AL9:AS9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15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15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9" t="s">
        <v>52</v>
      </c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1"/>
      <c r="Y3" s="85" t="s">
        <v>53</v>
      </c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/>
      <c r="DI3" s="78" t="s">
        <v>54</v>
      </c>
      <c r="DJ3" s="78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/>
      <c r="EK3" s="78"/>
      <c r="EL3" s="78"/>
      <c r="EM3" s="78"/>
      <c r="EN3" s="78"/>
      <c r="EO3" s="78"/>
    </row>
    <row r="4" spans="1:148" x14ac:dyDescent="0.15">
      <c r="A4" s="14" t="s">
        <v>55</v>
      </c>
      <c r="B4" s="16"/>
      <c r="C4" s="16"/>
      <c r="D4" s="16"/>
      <c r="E4" s="16"/>
      <c r="F4" s="16"/>
      <c r="G4" s="16"/>
      <c r="H4" s="82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4"/>
      <c r="Y4" s="78" t="s">
        <v>56</v>
      </c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 t="s">
        <v>57</v>
      </c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 t="s">
        <v>58</v>
      </c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 t="s">
        <v>59</v>
      </c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 t="s">
        <v>60</v>
      </c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 t="s">
        <v>61</v>
      </c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 t="s">
        <v>62</v>
      </c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 t="s">
        <v>63</v>
      </c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78" t="s">
        <v>64</v>
      </c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 t="s">
        <v>65</v>
      </c>
      <c r="DU4" s="78"/>
      <c r="DV4" s="78"/>
      <c r="DW4" s="78"/>
      <c r="DX4" s="78"/>
      <c r="DY4" s="78"/>
      <c r="DZ4" s="78"/>
      <c r="EA4" s="78"/>
      <c r="EB4" s="78"/>
      <c r="EC4" s="78"/>
      <c r="ED4" s="78"/>
      <c r="EE4" s="78" t="s">
        <v>66</v>
      </c>
      <c r="EF4" s="78"/>
      <c r="EG4" s="78"/>
      <c r="EH4" s="78"/>
      <c r="EI4" s="78"/>
      <c r="EJ4" s="78"/>
      <c r="EK4" s="78"/>
      <c r="EL4" s="78"/>
      <c r="EM4" s="78"/>
      <c r="EN4" s="78"/>
      <c r="EO4" s="78"/>
    </row>
    <row r="5" spans="1:148" x14ac:dyDescent="0.15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15">
      <c r="A6" s="14" t="s">
        <v>95</v>
      </c>
      <c r="B6" s="19">
        <f>B7</f>
        <v>2021</v>
      </c>
      <c r="C6" s="19">
        <f t="shared" ref="C6:X6" si="3">C7</f>
        <v>82317</v>
      </c>
      <c r="D6" s="19">
        <f t="shared" si="3"/>
        <v>46</v>
      </c>
      <c r="E6" s="19">
        <f t="shared" si="3"/>
        <v>17</v>
      </c>
      <c r="F6" s="19">
        <f t="shared" si="3"/>
        <v>5</v>
      </c>
      <c r="G6" s="19">
        <f t="shared" si="3"/>
        <v>0</v>
      </c>
      <c r="H6" s="19" t="str">
        <f t="shared" si="3"/>
        <v>茨城県　桜川市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農業集落排水</v>
      </c>
      <c r="L6" s="19" t="str">
        <f t="shared" si="3"/>
        <v>F2</v>
      </c>
      <c r="M6" s="19" t="str">
        <f t="shared" si="3"/>
        <v>非設置</v>
      </c>
      <c r="N6" s="20" t="str">
        <f t="shared" si="3"/>
        <v>-</v>
      </c>
      <c r="O6" s="20">
        <f t="shared" si="3"/>
        <v>81.39</v>
      </c>
      <c r="P6" s="20">
        <f t="shared" si="3"/>
        <v>17.63</v>
      </c>
      <c r="Q6" s="20">
        <f t="shared" si="3"/>
        <v>100</v>
      </c>
      <c r="R6" s="20">
        <f t="shared" si="3"/>
        <v>4724</v>
      </c>
      <c r="S6" s="20">
        <f t="shared" si="3"/>
        <v>39845</v>
      </c>
      <c r="T6" s="20">
        <f t="shared" si="3"/>
        <v>180.06</v>
      </c>
      <c r="U6" s="20">
        <f t="shared" si="3"/>
        <v>221.29</v>
      </c>
      <c r="V6" s="20">
        <f t="shared" si="3"/>
        <v>6975</v>
      </c>
      <c r="W6" s="20">
        <f t="shared" si="3"/>
        <v>5.64</v>
      </c>
      <c r="X6" s="20">
        <f t="shared" si="3"/>
        <v>1236.7</v>
      </c>
      <c r="Y6" s="21" t="str">
        <f>IF(Y7="",NA(),Y7)</f>
        <v>-</v>
      </c>
      <c r="Z6" s="21" t="str">
        <f t="shared" ref="Z6:AH6" si="4">IF(Z7="",NA(),Z7)</f>
        <v>-</v>
      </c>
      <c r="AA6" s="21" t="str">
        <f t="shared" si="4"/>
        <v>-</v>
      </c>
      <c r="AB6" s="21">
        <f t="shared" si="4"/>
        <v>135.05000000000001</v>
      </c>
      <c r="AC6" s="21">
        <f t="shared" si="4"/>
        <v>129.46</v>
      </c>
      <c r="AD6" s="21" t="str">
        <f t="shared" si="4"/>
        <v>-</v>
      </c>
      <c r="AE6" s="21" t="str">
        <f t="shared" si="4"/>
        <v>-</v>
      </c>
      <c r="AF6" s="21" t="str">
        <f t="shared" si="4"/>
        <v>-</v>
      </c>
      <c r="AG6" s="21">
        <f t="shared" si="4"/>
        <v>106.37</v>
      </c>
      <c r="AH6" s="21">
        <f t="shared" si="4"/>
        <v>106.07</v>
      </c>
      <c r="AI6" s="20" t="str">
        <f>IF(AI7="","",IF(AI7="-","【-】","【"&amp;SUBSTITUTE(TEXT(AI7,"#,##0.00"),"-","△")&amp;"】"))</f>
        <v>【104.16】</v>
      </c>
      <c r="AJ6" s="21" t="str">
        <f>IF(AJ7="",NA(),AJ7)</f>
        <v>-</v>
      </c>
      <c r="AK6" s="21" t="str">
        <f t="shared" ref="AK6:AS6" si="5">IF(AK7="",NA(),AK7)</f>
        <v>-</v>
      </c>
      <c r="AL6" s="21" t="str">
        <f t="shared" si="5"/>
        <v>-</v>
      </c>
      <c r="AM6" s="20">
        <f t="shared" si="5"/>
        <v>0</v>
      </c>
      <c r="AN6" s="20">
        <f t="shared" si="5"/>
        <v>0</v>
      </c>
      <c r="AO6" s="21" t="str">
        <f t="shared" si="5"/>
        <v>-</v>
      </c>
      <c r="AP6" s="21" t="str">
        <f t="shared" si="5"/>
        <v>-</v>
      </c>
      <c r="AQ6" s="21" t="str">
        <f t="shared" si="5"/>
        <v>-</v>
      </c>
      <c r="AR6" s="21">
        <f t="shared" si="5"/>
        <v>139.02000000000001</v>
      </c>
      <c r="AS6" s="21">
        <f t="shared" si="5"/>
        <v>132.04</v>
      </c>
      <c r="AT6" s="20" t="str">
        <f>IF(AT7="","",IF(AT7="-","【-】","【"&amp;SUBSTITUTE(TEXT(AT7,"#,##0.00"),"-","△")&amp;"】"))</f>
        <v>【128.23】</v>
      </c>
      <c r="AU6" s="21" t="str">
        <f>IF(AU7="",NA(),AU7)</f>
        <v>-</v>
      </c>
      <c r="AV6" s="21" t="str">
        <f t="shared" ref="AV6:BD6" si="6">IF(AV7="",NA(),AV7)</f>
        <v>-</v>
      </c>
      <c r="AW6" s="21" t="str">
        <f t="shared" si="6"/>
        <v>-</v>
      </c>
      <c r="AX6" s="21">
        <f t="shared" si="6"/>
        <v>56.67</v>
      </c>
      <c r="AY6" s="21">
        <f t="shared" si="6"/>
        <v>55.43</v>
      </c>
      <c r="AZ6" s="21" t="str">
        <f t="shared" si="6"/>
        <v>-</v>
      </c>
      <c r="BA6" s="21" t="str">
        <f t="shared" si="6"/>
        <v>-</v>
      </c>
      <c r="BB6" s="21" t="str">
        <f t="shared" si="6"/>
        <v>-</v>
      </c>
      <c r="BC6" s="21">
        <f t="shared" si="6"/>
        <v>29.13</v>
      </c>
      <c r="BD6" s="21">
        <f t="shared" si="6"/>
        <v>35.69</v>
      </c>
      <c r="BE6" s="20" t="str">
        <f>IF(BE7="","",IF(BE7="-","【-】","【"&amp;SUBSTITUTE(TEXT(BE7,"#,##0.00"),"-","△")&amp;"】"))</f>
        <v>【34.77】</v>
      </c>
      <c r="BF6" s="21" t="str">
        <f>IF(BF7="",NA(),BF7)</f>
        <v>-</v>
      </c>
      <c r="BG6" s="21" t="str">
        <f t="shared" ref="BG6:BO6" si="7">IF(BG7="",NA(),BG7)</f>
        <v>-</v>
      </c>
      <c r="BH6" s="21" t="str">
        <f t="shared" si="7"/>
        <v>-</v>
      </c>
      <c r="BI6" s="20">
        <f t="shared" si="7"/>
        <v>0</v>
      </c>
      <c r="BJ6" s="20">
        <f t="shared" si="7"/>
        <v>0</v>
      </c>
      <c r="BK6" s="21" t="str">
        <f t="shared" si="7"/>
        <v>-</v>
      </c>
      <c r="BL6" s="21" t="str">
        <f t="shared" si="7"/>
        <v>-</v>
      </c>
      <c r="BM6" s="21" t="str">
        <f t="shared" si="7"/>
        <v>-</v>
      </c>
      <c r="BN6" s="21">
        <f t="shared" si="7"/>
        <v>867.83</v>
      </c>
      <c r="BO6" s="21">
        <f t="shared" si="7"/>
        <v>791.76</v>
      </c>
      <c r="BP6" s="20" t="str">
        <f>IF(BP7="","",IF(BP7="-","【-】","【"&amp;SUBSTITUTE(TEXT(BP7,"#,##0.00"),"-","△")&amp;"】"))</f>
        <v>【786.37】</v>
      </c>
      <c r="BQ6" s="21" t="str">
        <f>IF(BQ7="",NA(),BQ7)</f>
        <v>-</v>
      </c>
      <c r="BR6" s="21" t="str">
        <f t="shared" ref="BR6:BZ6" si="8">IF(BR7="",NA(),BR7)</f>
        <v>-</v>
      </c>
      <c r="BS6" s="21" t="str">
        <f t="shared" si="8"/>
        <v>-</v>
      </c>
      <c r="BT6" s="21">
        <f t="shared" si="8"/>
        <v>83.97</v>
      </c>
      <c r="BU6" s="21">
        <f t="shared" si="8"/>
        <v>87.82</v>
      </c>
      <c r="BV6" s="21" t="str">
        <f t="shared" si="8"/>
        <v>-</v>
      </c>
      <c r="BW6" s="21" t="str">
        <f t="shared" si="8"/>
        <v>-</v>
      </c>
      <c r="BX6" s="21" t="str">
        <f t="shared" si="8"/>
        <v>-</v>
      </c>
      <c r="BY6" s="21">
        <f t="shared" si="8"/>
        <v>57.08</v>
      </c>
      <c r="BZ6" s="21">
        <f t="shared" si="8"/>
        <v>56.26</v>
      </c>
      <c r="CA6" s="20" t="str">
        <f>IF(CA7="","",IF(CA7="-","【-】","【"&amp;SUBSTITUTE(TEXT(CA7,"#,##0.00"),"-","△")&amp;"】"))</f>
        <v>【60.65】</v>
      </c>
      <c r="CB6" s="21" t="str">
        <f>IF(CB7="",NA(),CB7)</f>
        <v>-</v>
      </c>
      <c r="CC6" s="21" t="str">
        <f t="shared" ref="CC6:CK6" si="9">IF(CC7="",NA(),CC7)</f>
        <v>-</v>
      </c>
      <c r="CD6" s="21" t="str">
        <f t="shared" si="9"/>
        <v>-</v>
      </c>
      <c r="CE6" s="21">
        <f t="shared" si="9"/>
        <v>186.49</v>
      </c>
      <c r="CF6" s="21">
        <f t="shared" si="9"/>
        <v>208.82</v>
      </c>
      <c r="CG6" s="21" t="str">
        <f t="shared" si="9"/>
        <v>-</v>
      </c>
      <c r="CH6" s="21" t="str">
        <f t="shared" si="9"/>
        <v>-</v>
      </c>
      <c r="CI6" s="21" t="str">
        <f t="shared" si="9"/>
        <v>-</v>
      </c>
      <c r="CJ6" s="21">
        <f t="shared" si="9"/>
        <v>274.99</v>
      </c>
      <c r="CK6" s="21">
        <f t="shared" si="9"/>
        <v>282.08999999999997</v>
      </c>
      <c r="CL6" s="20" t="str">
        <f>IF(CL7="","",IF(CL7="-","【-】","【"&amp;SUBSTITUTE(TEXT(CL7,"#,##0.00"),"-","△")&amp;"】"))</f>
        <v>【256.97】</v>
      </c>
      <c r="CM6" s="21" t="str">
        <f>IF(CM7="",NA(),CM7)</f>
        <v>-</v>
      </c>
      <c r="CN6" s="21" t="str">
        <f t="shared" ref="CN6:CV6" si="10">IF(CN7="",NA(),CN7)</f>
        <v>-</v>
      </c>
      <c r="CO6" s="21" t="str">
        <f t="shared" si="10"/>
        <v>-</v>
      </c>
      <c r="CP6" s="21">
        <f t="shared" si="10"/>
        <v>47.45</v>
      </c>
      <c r="CQ6" s="21">
        <f t="shared" si="10"/>
        <v>47.45</v>
      </c>
      <c r="CR6" s="21" t="str">
        <f t="shared" si="10"/>
        <v>-</v>
      </c>
      <c r="CS6" s="21" t="str">
        <f t="shared" si="10"/>
        <v>-</v>
      </c>
      <c r="CT6" s="21" t="str">
        <f t="shared" si="10"/>
        <v>-</v>
      </c>
      <c r="CU6" s="21">
        <f t="shared" si="10"/>
        <v>54.83</v>
      </c>
      <c r="CV6" s="21">
        <f t="shared" si="10"/>
        <v>66.53</v>
      </c>
      <c r="CW6" s="20" t="str">
        <f>IF(CW7="","",IF(CW7="-","【-】","【"&amp;SUBSTITUTE(TEXT(CW7,"#,##0.00"),"-","△")&amp;"】"))</f>
        <v>【61.14】</v>
      </c>
      <c r="CX6" s="21" t="str">
        <f>IF(CX7="",NA(),CX7)</f>
        <v>-</v>
      </c>
      <c r="CY6" s="21" t="str">
        <f t="shared" ref="CY6:DG6" si="11">IF(CY7="",NA(),CY7)</f>
        <v>-</v>
      </c>
      <c r="CZ6" s="21" t="str">
        <f t="shared" si="11"/>
        <v>-</v>
      </c>
      <c r="DA6" s="21">
        <f t="shared" si="11"/>
        <v>84.08</v>
      </c>
      <c r="DB6" s="21">
        <f t="shared" si="11"/>
        <v>85.25</v>
      </c>
      <c r="DC6" s="21" t="str">
        <f t="shared" si="11"/>
        <v>-</v>
      </c>
      <c r="DD6" s="21" t="str">
        <f t="shared" si="11"/>
        <v>-</v>
      </c>
      <c r="DE6" s="21" t="str">
        <f t="shared" si="11"/>
        <v>-</v>
      </c>
      <c r="DF6" s="21">
        <f t="shared" si="11"/>
        <v>84.7</v>
      </c>
      <c r="DG6" s="21">
        <f t="shared" si="11"/>
        <v>84.67</v>
      </c>
      <c r="DH6" s="20" t="str">
        <f>IF(DH7="","",IF(DH7="-","【-】","【"&amp;SUBSTITUTE(TEXT(DH7,"#,##0.00"),"-","△")&amp;"】"))</f>
        <v>【86.91】</v>
      </c>
      <c r="DI6" s="21" t="str">
        <f>IF(DI7="",NA(),DI7)</f>
        <v>-</v>
      </c>
      <c r="DJ6" s="21" t="str">
        <f t="shared" ref="DJ6:DR6" si="12">IF(DJ7="",NA(),DJ7)</f>
        <v>-</v>
      </c>
      <c r="DK6" s="21" t="str">
        <f t="shared" si="12"/>
        <v>-</v>
      </c>
      <c r="DL6" s="21">
        <f t="shared" si="12"/>
        <v>3.57</v>
      </c>
      <c r="DM6" s="21">
        <f t="shared" si="12"/>
        <v>6.56</v>
      </c>
      <c r="DN6" s="21" t="str">
        <f t="shared" si="12"/>
        <v>-</v>
      </c>
      <c r="DO6" s="21" t="str">
        <f t="shared" si="12"/>
        <v>-</v>
      </c>
      <c r="DP6" s="21" t="str">
        <f t="shared" si="12"/>
        <v>-</v>
      </c>
      <c r="DQ6" s="21">
        <f t="shared" si="12"/>
        <v>20.34</v>
      </c>
      <c r="DR6" s="21">
        <f t="shared" si="12"/>
        <v>21.85</v>
      </c>
      <c r="DS6" s="20" t="str">
        <f>IF(DS7="","",IF(DS7="-","【-】","【"&amp;SUBSTITUTE(TEXT(DS7,"#,##0.00"),"-","△")&amp;"】"))</f>
        <v>【24.95】</v>
      </c>
      <c r="DT6" s="21" t="str">
        <f>IF(DT7="",NA(),DT7)</f>
        <v>-</v>
      </c>
      <c r="DU6" s="21" t="str">
        <f t="shared" ref="DU6:EC6" si="13">IF(DU7="",NA(),DU7)</f>
        <v>-</v>
      </c>
      <c r="DV6" s="21" t="str">
        <f t="shared" si="13"/>
        <v>-</v>
      </c>
      <c r="DW6" s="20">
        <f t="shared" si="13"/>
        <v>0</v>
      </c>
      <c r="DX6" s="20">
        <f t="shared" si="13"/>
        <v>0</v>
      </c>
      <c r="DY6" s="21" t="str">
        <f t="shared" si="13"/>
        <v>-</v>
      </c>
      <c r="DZ6" s="21" t="str">
        <f t="shared" si="13"/>
        <v>-</v>
      </c>
      <c r="EA6" s="21" t="str">
        <f t="shared" si="13"/>
        <v>-</v>
      </c>
      <c r="EB6" s="20">
        <f t="shared" si="13"/>
        <v>0</v>
      </c>
      <c r="EC6" s="20">
        <f t="shared" si="13"/>
        <v>0</v>
      </c>
      <c r="ED6" s="20" t="str">
        <f>IF(ED7="","",IF(ED7="-","【-】","【"&amp;SUBSTITUTE(TEXT(ED7,"#,##0.00"),"-","△")&amp;"】"))</f>
        <v>【0.00】</v>
      </c>
      <c r="EE6" s="21" t="str">
        <f>IF(EE7="",NA(),EE7)</f>
        <v>-</v>
      </c>
      <c r="EF6" s="21" t="str">
        <f t="shared" ref="EF6:EN6" si="14">IF(EF7="",NA(),EF7)</f>
        <v>-</v>
      </c>
      <c r="EG6" s="21" t="str">
        <f t="shared" si="14"/>
        <v>-</v>
      </c>
      <c r="EH6" s="20">
        <f t="shared" si="14"/>
        <v>0</v>
      </c>
      <c r="EI6" s="20">
        <f t="shared" si="14"/>
        <v>0</v>
      </c>
      <c r="EJ6" s="21" t="str">
        <f t="shared" si="14"/>
        <v>-</v>
      </c>
      <c r="EK6" s="21" t="str">
        <f t="shared" si="14"/>
        <v>-</v>
      </c>
      <c r="EL6" s="21" t="str">
        <f t="shared" si="14"/>
        <v>-</v>
      </c>
      <c r="EM6" s="21">
        <f t="shared" si="14"/>
        <v>0.25</v>
      </c>
      <c r="EN6" s="21">
        <f t="shared" si="14"/>
        <v>0.05</v>
      </c>
      <c r="EO6" s="20" t="str">
        <f>IF(EO7="","",IF(EO7="-","【-】","【"&amp;SUBSTITUTE(TEXT(EO7,"#,##0.00"),"-","△")&amp;"】"))</f>
        <v>【0.03】</v>
      </c>
    </row>
    <row r="7" spans="1:148" s="22" customFormat="1" x14ac:dyDescent="0.15">
      <c r="A7" s="14"/>
      <c r="B7" s="23">
        <v>2021</v>
      </c>
      <c r="C7" s="23">
        <v>82317</v>
      </c>
      <c r="D7" s="23">
        <v>46</v>
      </c>
      <c r="E7" s="23">
        <v>17</v>
      </c>
      <c r="F7" s="23">
        <v>5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81.39</v>
      </c>
      <c r="P7" s="24">
        <v>17.63</v>
      </c>
      <c r="Q7" s="24">
        <v>100</v>
      </c>
      <c r="R7" s="24">
        <v>4724</v>
      </c>
      <c r="S7" s="24">
        <v>39845</v>
      </c>
      <c r="T7" s="24">
        <v>180.06</v>
      </c>
      <c r="U7" s="24">
        <v>221.29</v>
      </c>
      <c r="V7" s="24">
        <v>6975</v>
      </c>
      <c r="W7" s="24">
        <v>5.64</v>
      </c>
      <c r="X7" s="24">
        <v>1236.7</v>
      </c>
      <c r="Y7" s="24" t="s">
        <v>102</v>
      </c>
      <c r="Z7" s="24" t="s">
        <v>102</v>
      </c>
      <c r="AA7" s="24" t="s">
        <v>102</v>
      </c>
      <c r="AB7" s="24">
        <v>135.05000000000001</v>
      </c>
      <c r="AC7" s="24">
        <v>129.46</v>
      </c>
      <c r="AD7" s="24" t="s">
        <v>102</v>
      </c>
      <c r="AE7" s="24" t="s">
        <v>102</v>
      </c>
      <c r="AF7" s="24" t="s">
        <v>102</v>
      </c>
      <c r="AG7" s="24">
        <v>106.37</v>
      </c>
      <c r="AH7" s="24">
        <v>106.07</v>
      </c>
      <c r="AI7" s="24">
        <v>104.16</v>
      </c>
      <c r="AJ7" s="24" t="s">
        <v>102</v>
      </c>
      <c r="AK7" s="24" t="s">
        <v>102</v>
      </c>
      <c r="AL7" s="24" t="s">
        <v>102</v>
      </c>
      <c r="AM7" s="24">
        <v>0</v>
      </c>
      <c r="AN7" s="24">
        <v>0</v>
      </c>
      <c r="AO7" s="24" t="s">
        <v>102</v>
      </c>
      <c r="AP7" s="24" t="s">
        <v>102</v>
      </c>
      <c r="AQ7" s="24" t="s">
        <v>102</v>
      </c>
      <c r="AR7" s="24">
        <v>139.02000000000001</v>
      </c>
      <c r="AS7" s="24">
        <v>132.04</v>
      </c>
      <c r="AT7" s="24">
        <v>128.22999999999999</v>
      </c>
      <c r="AU7" s="24" t="s">
        <v>102</v>
      </c>
      <c r="AV7" s="24" t="s">
        <v>102</v>
      </c>
      <c r="AW7" s="24" t="s">
        <v>102</v>
      </c>
      <c r="AX7" s="24">
        <v>56.67</v>
      </c>
      <c r="AY7" s="24">
        <v>55.43</v>
      </c>
      <c r="AZ7" s="24" t="s">
        <v>102</v>
      </c>
      <c r="BA7" s="24" t="s">
        <v>102</v>
      </c>
      <c r="BB7" s="24" t="s">
        <v>102</v>
      </c>
      <c r="BC7" s="24">
        <v>29.13</v>
      </c>
      <c r="BD7" s="24">
        <v>35.69</v>
      </c>
      <c r="BE7" s="24">
        <v>34.770000000000003</v>
      </c>
      <c r="BF7" s="24" t="s">
        <v>102</v>
      </c>
      <c r="BG7" s="24" t="s">
        <v>102</v>
      </c>
      <c r="BH7" s="24" t="s">
        <v>102</v>
      </c>
      <c r="BI7" s="24">
        <v>0</v>
      </c>
      <c r="BJ7" s="24">
        <v>0</v>
      </c>
      <c r="BK7" s="24" t="s">
        <v>102</v>
      </c>
      <c r="BL7" s="24" t="s">
        <v>102</v>
      </c>
      <c r="BM7" s="24" t="s">
        <v>102</v>
      </c>
      <c r="BN7" s="24">
        <v>867.83</v>
      </c>
      <c r="BO7" s="24">
        <v>791.76</v>
      </c>
      <c r="BP7" s="24">
        <v>786.37</v>
      </c>
      <c r="BQ7" s="24" t="s">
        <v>102</v>
      </c>
      <c r="BR7" s="24" t="s">
        <v>102</v>
      </c>
      <c r="BS7" s="24" t="s">
        <v>102</v>
      </c>
      <c r="BT7" s="24">
        <v>83.97</v>
      </c>
      <c r="BU7" s="24">
        <v>87.82</v>
      </c>
      <c r="BV7" s="24" t="s">
        <v>102</v>
      </c>
      <c r="BW7" s="24" t="s">
        <v>102</v>
      </c>
      <c r="BX7" s="24" t="s">
        <v>102</v>
      </c>
      <c r="BY7" s="24">
        <v>57.08</v>
      </c>
      <c r="BZ7" s="24">
        <v>56.26</v>
      </c>
      <c r="CA7" s="24">
        <v>60.65</v>
      </c>
      <c r="CB7" s="24" t="s">
        <v>102</v>
      </c>
      <c r="CC7" s="24" t="s">
        <v>102</v>
      </c>
      <c r="CD7" s="24" t="s">
        <v>102</v>
      </c>
      <c r="CE7" s="24">
        <v>186.49</v>
      </c>
      <c r="CF7" s="24">
        <v>208.82</v>
      </c>
      <c r="CG7" s="24" t="s">
        <v>102</v>
      </c>
      <c r="CH7" s="24" t="s">
        <v>102</v>
      </c>
      <c r="CI7" s="24" t="s">
        <v>102</v>
      </c>
      <c r="CJ7" s="24">
        <v>274.99</v>
      </c>
      <c r="CK7" s="24">
        <v>282.08999999999997</v>
      </c>
      <c r="CL7" s="24">
        <v>256.97000000000003</v>
      </c>
      <c r="CM7" s="24" t="s">
        <v>102</v>
      </c>
      <c r="CN7" s="24" t="s">
        <v>102</v>
      </c>
      <c r="CO7" s="24" t="s">
        <v>102</v>
      </c>
      <c r="CP7" s="24">
        <v>47.45</v>
      </c>
      <c r="CQ7" s="24">
        <v>47.45</v>
      </c>
      <c r="CR7" s="24" t="s">
        <v>102</v>
      </c>
      <c r="CS7" s="24" t="s">
        <v>102</v>
      </c>
      <c r="CT7" s="24" t="s">
        <v>102</v>
      </c>
      <c r="CU7" s="24">
        <v>54.83</v>
      </c>
      <c r="CV7" s="24">
        <v>66.53</v>
      </c>
      <c r="CW7" s="24">
        <v>61.14</v>
      </c>
      <c r="CX7" s="24" t="s">
        <v>102</v>
      </c>
      <c r="CY7" s="24" t="s">
        <v>102</v>
      </c>
      <c r="CZ7" s="24" t="s">
        <v>102</v>
      </c>
      <c r="DA7" s="24">
        <v>84.08</v>
      </c>
      <c r="DB7" s="24">
        <v>85.25</v>
      </c>
      <c r="DC7" s="24" t="s">
        <v>102</v>
      </c>
      <c r="DD7" s="24" t="s">
        <v>102</v>
      </c>
      <c r="DE7" s="24" t="s">
        <v>102</v>
      </c>
      <c r="DF7" s="24">
        <v>84.7</v>
      </c>
      <c r="DG7" s="24">
        <v>84.67</v>
      </c>
      <c r="DH7" s="24">
        <v>86.91</v>
      </c>
      <c r="DI7" s="24" t="s">
        <v>102</v>
      </c>
      <c r="DJ7" s="24" t="s">
        <v>102</v>
      </c>
      <c r="DK7" s="24" t="s">
        <v>102</v>
      </c>
      <c r="DL7" s="24">
        <v>3.57</v>
      </c>
      <c r="DM7" s="24">
        <v>6.56</v>
      </c>
      <c r="DN7" s="24" t="s">
        <v>102</v>
      </c>
      <c r="DO7" s="24" t="s">
        <v>102</v>
      </c>
      <c r="DP7" s="24" t="s">
        <v>102</v>
      </c>
      <c r="DQ7" s="24">
        <v>20.34</v>
      </c>
      <c r="DR7" s="24">
        <v>21.85</v>
      </c>
      <c r="DS7" s="24">
        <v>24.95</v>
      </c>
      <c r="DT7" s="24" t="s">
        <v>102</v>
      </c>
      <c r="DU7" s="24" t="s">
        <v>102</v>
      </c>
      <c r="DV7" s="24" t="s">
        <v>102</v>
      </c>
      <c r="DW7" s="24">
        <v>0</v>
      </c>
      <c r="DX7" s="24">
        <v>0</v>
      </c>
      <c r="DY7" s="24" t="s">
        <v>102</v>
      </c>
      <c r="DZ7" s="24" t="s">
        <v>102</v>
      </c>
      <c r="EA7" s="24" t="s">
        <v>102</v>
      </c>
      <c r="EB7" s="24">
        <v>0</v>
      </c>
      <c r="EC7" s="24">
        <v>0</v>
      </c>
      <c r="ED7" s="24">
        <v>0</v>
      </c>
      <c r="EE7" s="24" t="s">
        <v>102</v>
      </c>
      <c r="EF7" s="24" t="s">
        <v>102</v>
      </c>
      <c r="EG7" s="24" t="s">
        <v>102</v>
      </c>
      <c r="EH7" s="24">
        <v>0</v>
      </c>
      <c r="EI7" s="24">
        <v>0</v>
      </c>
      <c r="EJ7" s="24" t="s">
        <v>102</v>
      </c>
      <c r="EK7" s="24" t="s">
        <v>102</v>
      </c>
      <c r="EL7" s="24" t="s">
        <v>102</v>
      </c>
      <c r="EM7" s="24">
        <v>0.25</v>
      </c>
      <c r="EN7" s="24">
        <v>0.05</v>
      </c>
      <c r="EO7" s="24">
        <v>0.03</v>
      </c>
    </row>
    <row r="8" spans="1:148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15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15">
      <c r="A10" s="26" t="s">
        <v>46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109</v>
      </c>
    </row>
    <row r="13" spans="1:148" x14ac:dyDescent="0.15">
      <c r="B13" t="s">
        <v>110</v>
      </c>
      <c r="C13" t="s">
        <v>110</v>
      </c>
      <c r="D13" t="s">
        <v>111</v>
      </c>
      <c r="E13" t="s">
        <v>111</v>
      </c>
      <c r="F13" t="s">
        <v>111</v>
      </c>
      <c r="G13" t="s">
        <v>112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政策企画部情報システム課</cp:lastModifiedBy>
  <cp:lastPrinted>2023-01-20T05:12:22Z</cp:lastPrinted>
  <dcterms:created xsi:type="dcterms:W3CDTF">2022-12-01T01:33:14Z</dcterms:created>
  <dcterms:modified xsi:type="dcterms:W3CDTF">2023-02-16T06:45:51Z</dcterms:modified>
  <cp:category/>
</cp:coreProperties>
</file>