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32_小美玉市\"/>
    </mc:Choice>
  </mc:AlternateContent>
  <workbookProtection workbookAlgorithmName="SHA-512" workbookHashValue="//9G+EOQGz+us0wQDgXDCI7SX9cH4/lFWJbwOpDiRjfRakQIrTv5E1fRy8kGKq91wrlTOcVGWxykFGtVbkaXzQ==" workbookSaltValue="gz8RyNuU4MgD3ioylvsi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<sst xmlns="http://schemas.openxmlformats.org/spreadsheetml/2006/main" count="228" uniqueCount="113">
  <si>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</si>
  <si>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</si>
  <si>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</si>
  <si>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</si>
  <si>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</si>
  <si>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</si>
  <si>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</si>
  <si>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</si>
  <si>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</si>
  <si>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</si>
  <si>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</si>
  <si>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</si>
  <si>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</si>
  <si>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</si>
  <si>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</si>
  <si>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</si>
  <si>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</si>
  <si>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</si>
  <si>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</si>
  <si>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</si>
  <si>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</si>
  <si>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</si>
  <si>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</si>
  <si>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</si>
  <si>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</si>
  <si>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</si>
  <si>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</si>
  <si>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</si>
  <si>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</si>
  <si>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</si>
  <si>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</si>
  <si>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</si>
  <si>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</si>
  <si>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</si>
  <si>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</si>
  <si>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</si>
  <si>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</si>
  <si>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</si>
  <si>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</si>
  <si>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</si>
  <si>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</si>
  <si>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</si>
  <si>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</si>
  <si>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</si>
  <si>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</si>
  <si>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</si>
  <si>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</si>
  <si>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</si>
  <si>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</si>
  <si>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</si>
  <si>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</si>
  <si>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</si>
  <si>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</si>
  <si>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</si>
  <si>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</si>
  <si>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</si>
  <si>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</si>
  <si>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</si>
  <si>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</si>
  <si>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</si>
  <si>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</si>
  <si>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</si>
  <si>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</si>
  <si>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</si>
  <si>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</si>
  <si>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</si>
  <si>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</si>
  <si>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</si>
  <si>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</si>
  <si>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</si>
  <si>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</si>
  <si>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</si>
  <si>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</si>
  <si>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</si>
  <si>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</si>
  <si>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</si>
  <si>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</si>
  <si>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</si>
  <si>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</si>
  <si>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</si>
  <si>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</si>
  <si>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</si>
  <si>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</si>
  <si>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</si>
  <si>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</si>
  <si>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</si>
  <si>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</si>
  <si>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</si>
  <si>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</si>
  <si>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</si>
  <si>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</si>
  <si>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</si>
  <si>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</si>
  <si>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</si>
  <si>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</si>
  <si>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</si>
  <si>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</si>
  <si>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</si>
  <si>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</si>
  <si>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</si>
  <si>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</si>
  <si>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</si>
  <si>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</si>
  <si>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</si>
  <si>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</si>
  <si>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</si>
  <si>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</si>
  <si>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</si>
  <si>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</si>
  <si>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</si>
  <si>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古い水道管等施設の更新を継続しているためほぼ横ばいに推移して類似団体平均値も下回っており良好である。なお，今後はさらに計画的な更新投資に必要な財源を確保していくことが課題になると考える。
③管路更新率はH28年度より国庫補助事業を活用して継続的に更新投資しており類似団体平均値を大きく上回る値になったが，今後は法定耐用年数を経過する管路が年々増加していくことになるため、水道ビジョンと経営戦略に基づき計画的な更新投資に必要な財源の確保に努めていく。</t>
    <rPh sb="153" eb="155">
      <t>コンゴ</t>
    </rPh>
    <phoneticPr fontId="4"/>
  </si>
  <si>
    <t>①経常収支比率は100%以上である。前年度より増加した要因はコロナ禍による一般家庭での在宅水需要の増加によるものだが類似団体平均値と比較した場合は低い状態である。
③前年度より流動比率が減少した要因は建設工事費と企業債償還元金の支出の増加により内部留保資金を取崩したためである。
④類似団体平均値を大きく上回っているのは建設工事費の財源不足を企業債から継続的に借入していることが要因となっている。経営戦略に基づき財源不足を適正な料金改定の見直しなどにより今後の収支バランスの経営改善に努めていく。
⑤R1年度と比較し経常費用の減少に伴い給水原価が供給単価を下回ったことが要因となった。
⑥R1年度と比較し経常費用の減少により単価が下がったが依然同平均値より高い状態であるので引続き水道普及促進と併せて経常費用節減等の経営改善に努めていく。
⑦施設利用率は類似団体平均値と比較しても高い状態である。適切な施設規模で施設余剰能力割合を維持していると考えているが，引続き水道ビジョンに基づき適切な施設規模を検討していく。
⑧R1年度に複数の配水管で漏水箇所の特定が長期間できない状態が改善されたのと継続的な管路更新工事を行ったためR2年度の有収率が改善された。</t>
    <rPh sb="23" eb="25">
      <t>ゾウカ</t>
    </rPh>
    <rPh sb="33" eb="34">
      <t>カ</t>
    </rPh>
    <rPh sb="37" eb="39">
      <t>イッパン</t>
    </rPh>
    <rPh sb="39" eb="41">
      <t>カテイ</t>
    </rPh>
    <rPh sb="43" eb="45">
      <t>ザイタク</t>
    </rPh>
    <rPh sb="66" eb="68">
      <t>ヒカク</t>
    </rPh>
    <rPh sb="70" eb="72">
      <t>バアイ</t>
    </rPh>
    <rPh sb="75" eb="77">
      <t>ジョウタイ</t>
    </rPh>
    <rPh sb="211" eb="213">
      <t>テキセイ</t>
    </rPh>
    <rPh sb="219" eb="221">
      <t>ミナオ</t>
    </rPh>
    <rPh sb="227" eb="229">
      <t>コンゴ</t>
    </rPh>
    <rPh sb="252" eb="254">
      <t>ネンド</t>
    </rPh>
    <rPh sb="255" eb="257">
      <t>ヒカク</t>
    </rPh>
    <rPh sb="258" eb="260">
      <t>ケイジョウ</t>
    </rPh>
    <rPh sb="260" eb="262">
      <t>ヒヨウ</t>
    </rPh>
    <rPh sb="263" eb="265">
      <t>ゲンショウ</t>
    </rPh>
    <rPh sb="268" eb="270">
      <t>キュウスイ</t>
    </rPh>
    <rPh sb="270" eb="272">
      <t>ゲンカ</t>
    </rPh>
    <rPh sb="273" eb="275">
      <t>キョウキュウ</t>
    </rPh>
    <rPh sb="275" eb="277">
      <t>タンカ</t>
    </rPh>
    <rPh sb="278" eb="279">
      <t>シタ</t>
    </rPh>
    <rPh sb="299" eb="301">
      <t>ヒカク</t>
    </rPh>
    <rPh sb="307" eb="309">
      <t>ゲンショウ</t>
    </rPh>
    <rPh sb="312" eb="314">
      <t>タンカ</t>
    </rPh>
    <rPh sb="315" eb="316">
      <t>サ</t>
    </rPh>
    <rPh sb="320" eb="322">
      <t>イゼン</t>
    </rPh>
    <rPh sb="330" eb="332">
      <t>ジョウタイ</t>
    </rPh>
    <rPh sb="398" eb="400">
      <t>テキセツ</t>
    </rPh>
    <rPh sb="401" eb="403">
      <t>シセツ</t>
    </rPh>
    <rPh sb="403" eb="405">
      <t>キボ</t>
    </rPh>
    <rPh sb="406" eb="408">
      <t>シセツ</t>
    </rPh>
    <rPh sb="408" eb="410">
      <t>ヨジョウ</t>
    </rPh>
    <rPh sb="410" eb="412">
      <t>ノウリョク</t>
    </rPh>
    <rPh sb="412" eb="414">
      <t>ワリアイ</t>
    </rPh>
    <rPh sb="415" eb="417">
      <t>イジ</t>
    </rPh>
    <rPh sb="422" eb="423">
      <t>カンガ</t>
    </rPh>
    <rPh sb="429" eb="430">
      <t>ヒ</t>
    </rPh>
    <rPh sb="430" eb="431">
      <t>ツヅ</t>
    </rPh>
    <rPh sb="461" eb="463">
      <t>ネンド</t>
    </rPh>
    <rPh sb="489" eb="491">
      <t>カイゼン</t>
    </rPh>
    <rPh sb="496" eb="499">
      <t>ケイゾクテキ</t>
    </rPh>
    <rPh sb="500" eb="502">
      <t>カンロ</t>
    </rPh>
    <rPh sb="502" eb="504">
      <t>コウシン</t>
    </rPh>
    <rPh sb="504" eb="506">
      <t>コウジ</t>
    </rPh>
    <rPh sb="507" eb="508">
      <t>オコナ</t>
    </rPh>
    <rPh sb="514" eb="516">
      <t>ネンド</t>
    </rPh>
    <rPh sb="517" eb="520">
      <t>ユウシュウリツ</t>
    </rPh>
    <rPh sb="521" eb="523">
      <t>カイゼン</t>
    </rPh>
    <phoneticPr fontId="4"/>
  </si>
  <si>
    <t>　令和２年度は，一般家庭用給水収益の増加と経常支出の一部抑制によって経営指標の改善がみられたが新型コロナウイルス感染症拡大による社会的活動の一時的な変化によるものが要因と考える。
　過去統計から経営の健全性・効率性を見ると人口減少等による給水収益の増加が見込めない中，老朽化を迎える管路等は増加していくことから水道事業の運営はより厳しくなっていくものと考えられる。
　今後増大していく更新投資費用については，令和２年３月に策定した「水道ビジョン」，「経営戦略」の事業計画に基づき計画的な管路施設等の更新を行うとともに，必要財源の確保に向けて料金改定の見直しなどの検討を行っていく。</t>
    <rPh sb="1" eb="3">
      <t>レイワ</t>
    </rPh>
    <rPh sb="56" eb="59">
      <t>カンセンショウ</t>
    </rPh>
    <rPh sb="59" eb="61">
      <t>カクダイ</t>
    </rPh>
    <rPh sb="82" eb="84">
      <t>ヨウイン</t>
    </rPh>
    <rPh sb="85" eb="86">
      <t>カンガ</t>
    </rPh>
    <rPh sb="91" eb="93">
      <t>カコ</t>
    </rPh>
    <rPh sb="93" eb="95">
      <t>トウケイ</t>
    </rPh>
    <rPh sb="196" eb="198">
      <t>ヒヨウ</t>
    </rPh>
    <rPh sb="211" eb="213">
      <t>サクテイ</t>
    </rPh>
    <rPh sb="231" eb="233">
      <t>ジギョウ</t>
    </rPh>
    <rPh sb="233" eb="235">
      <t>ケイカク</t>
    </rPh>
    <rPh sb="239" eb="242">
      <t>ケイカクテキ</t>
    </rPh>
    <rPh sb="245" eb="247">
      <t>シセツ</t>
    </rPh>
    <rPh sb="252" eb="253">
      <t>オコナ</t>
    </rPh>
    <rPh sb="272" eb="274">
      <t>カイテイ</t>
    </rPh>
    <rPh sb="281" eb="283">
      <t>ケントウ</t>
    </rPh>
    <rPh sb="284" eb="2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</si>
</sst>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1.01</c:v>
                </c:pt>
                <c:pt idx="2">
                  <c:v>1.66</c:v>
                </c:pt>
                <c:pt idx="3">
                  <c:v>1.44</c:v>
                </c:pt>
                <c:pt idx="4">
                  <c:v>1.73</c:v>
                </c:pt>
              </c:numCache>
            </c:numRef>
          </c:val>
          <c:extLst>
            <c:ext xmlns:c16="http://schemas.microsoft.com/office/drawing/2014/chart" uri="{C3380CC4-5D6E-409C-BE32-E72D297353CC}">
              <c16:uniqueId val="{00000000-4B2A-4239-BD6A-0A268F4E8E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B2A-4239-BD6A-0A268F4E8E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69.98</c:v>
                </c:pt>
                <c:pt idx="1">
                  <c:v>69.58</c:v>
                </c:pt>
                <c:pt idx="2">
                  <c:v>69.27</c:v>
                </c:pt>
                <c:pt idx="3">
                  <c:v>70.989999999999995</c:v>
                </c:pt>
                <c:pt idx="4">
                  <c:v>69.91</c:v>
                </c:pt>
              </c:numCache>
            </c:numRef>
          </c:val>
          <c:extLst>
            <c:ext xmlns:c16="http://schemas.microsoft.com/office/drawing/2014/chart" uri="{C3380CC4-5D6E-409C-BE32-E72D297353CC}">
              <c16:uniqueId val="{00000000-9E3C-41D7-A6B4-447754A554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9E3C-41D7-A6B4-447754A554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84.95</c:v>
                </c:pt>
                <c:pt idx="1">
                  <c:v>86.17</c:v>
                </c:pt>
                <c:pt idx="2">
                  <c:v>86.44</c:v>
                </c:pt>
                <c:pt idx="3">
                  <c:v>83.83</c:v>
                </c:pt>
                <c:pt idx="4">
                  <c:v>87.19</c:v>
                </c:pt>
              </c:numCache>
            </c:numRef>
          </c:val>
          <c:extLst>
            <c:ext xmlns:c16="http://schemas.microsoft.com/office/drawing/2014/chart" uri="{C3380CC4-5D6E-409C-BE32-E72D297353CC}">
              <c16:uniqueId val="{00000000-3724-44A7-9D12-3E15789FC0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724-44A7-9D12-3E15789FC0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110.17</c:v>
                </c:pt>
                <c:pt idx="1">
                  <c:v>106.39</c:v>
                </c:pt>
                <c:pt idx="2">
                  <c:v>101.68</c:v>
                </c:pt>
                <c:pt idx="3">
                  <c:v>101.08</c:v>
                </c:pt>
                <c:pt idx="4">
                  <c:v>105.53</c:v>
                </c:pt>
              </c:numCache>
            </c:numRef>
          </c:val>
          <c:extLst>
            <c:ext xmlns:c16="http://schemas.microsoft.com/office/drawing/2014/chart" uri="{C3380CC4-5D6E-409C-BE32-E72D297353CC}">
              <c16:uniqueId val="{00000000-1132-4A47-BE7A-95E57248E0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1132-4A47-BE7A-95E57248E0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41.14</c:v>
                </c:pt>
                <c:pt idx="1">
                  <c:v>41.25</c:v>
                </c:pt>
                <c:pt idx="2">
                  <c:v>41.24</c:v>
                </c:pt>
                <c:pt idx="3">
                  <c:v>41.06</c:v>
                </c:pt>
                <c:pt idx="4">
                  <c:v>40.86</c:v>
                </c:pt>
              </c:numCache>
            </c:numRef>
          </c:val>
          <c:extLst>
            <c:ext xmlns:c16="http://schemas.microsoft.com/office/drawing/2014/chart" uri="{C3380CC4-5D6E-409C-BE32-E72D297353CC}">
              <c16:uniqueId val="{00000000-8AF6-4C12-86C1-42BEB3FED3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8AF6-4C12-86C1-42BEB3FED3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3B-40FC-A680-4D91F6FF3F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2F3B-40FC-A680-4D91F6FF3F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7-4D74-BE9E-70136A6CCF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D427-4D74-BE9E-70136A6CCF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415.06</c:v>
                </c:pt>
                <c:pt idx="1">
                  <c:v>355.21</c:v>
                </c:pt>
                <c:pt idx="2">
                  <c:v>277.37</c:v>
                </c:pt>
                <c:pt idx="3">
                  <c:v>241.91</c:v>
                </c:pt>
                <c:pt idx="4">
                  <c:v>232.12</c:v>
                </c:pt>
              </c:numCache>
            </c:numRef>
          </c:val>
          <c:extLst>
            <c:ext xmlns:c16="http://schemas.microsoft.com/office/drawing/2014/chart" uri="{C3380CC4-5D6E-409C-BE32-E72D297353CC}">
              <c16:uniqueId val="{00000000-6A53-4BF1-B1D0-3B39EA69B6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A53-4BF1-B1D0-3B39EA69B6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788.8</c:v>
                </c:pt>
                <c:pt idx="1">
                  <c:v>750.53</c:v>
                </c:pt>
                <c:pt idx="2">
                  <c:v>754.28</c:v>
                </c:pt>
                <c:pt idx="3">
                  <c:v>757.23</c:v>
                </c:pt>
                <c:pt idx="4">
                  <c:v>759.03</c:v>
                </c:pt>
              </c:numCache>
            </c:numRef>
          </c:val>
          <c:extLst>
            <c:ext xmlns:c16="http://schemas.microsoft.com/office/drawing/2014/chart" uri="{C3380CC4-5D6E-409C-BE32-E72D297353CC}">
              <c16:uniqueId val="{00000000-0AF9-4504-82EC-A8394A0523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AF9-4504-82EC-A8394A0523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107.95</c:v>
                </c:pt>
                <c:pt idx="1">
                  <c:v>104.34</c:v>
                </c:pt>
                <c:pt idx="2">
                  <c:v>99.2</c:v>
                </c:pt>
                <c:pt idx="3">
                  <c:v>98.58</c:v>
                </c:pt>
                <c:pt idx="4">
                  <c:v>102.93</c:v>
                </c:pt>
              </c:numCache>
            </c:numRef>
          </c:val>
          <c:extLst>
            <c:ext xmlns:c16="http://schemas.microsoft.com/office/drawing/2014/chart" uri="{C3380CC4-5D6E-409C-BE32-E72D297353CC}">
              <c16:uniqueId val="{00000000-EAD5-4F64-A094-7BFDF15D29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EAD5-4F64-A094-7BFDF15D29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174.47</c:v>
                </c:pt>
                <c:pt idx="1">
                  <c:v>180.56</c:v>
                </c:pt>
                <c:pt idx="2">
                  <c:v>190.01</c:v>
                </c:pt>
                <c:pt idx="3">
                  <c:v>191.45</c:v>
                </c:pt>
                <c:pt idx="4">
                  <c:v>182.66</c:v>
                </c:pt>
              </c:numCache>
            </c:numRef>
          </c:val>
          <c:extLst>
            <c:ext xmlns:c16="http://schemas.microsoft.com/office/drawing/2014/chart" uri="{C3380CC4-5D6E-409C-BE32-E72D297353CC}">
              <c16:uniqueId val="{00000000-FBFF-4717-A6F6-24351B5B0A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BFF-4717-A6F6-24351B5B0A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小美玉市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50250</v>
      </c>
      <c r="AM8" s="71"/>
      <c r="AN8" s="71"/>
      <c r="AO8" s="71"/>
      <c r="AP8" s="71"/>
      <c r="AQ8" s="71"/>
      <c r="AR8" s="71"/>
      <c r="AS8" s="71"/>
      <c r="AT8" s="67">
        <f>データ!$S$6</f>
        <v>144.74</v>
      </c>
      <c r="AU8" s="68"/>
      <c r="AV8" s="68"/>
      <c r="AW8" s="68"/>
      <c r="AX8" s="68"/>
      <c r="AY8" s="68"/>
      <c r="AZ8" s="68"/>
      <c r="BA8" s="68"/>
      <c r="BB8" s="70">
        <f>データ!$T$6</f>
        <v>347.17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49.58</v>
      </c>
      <c r="J10" s="68"/>
      <c r="K10" s="68"/>
      <c r="L10" s="68"/>
      <c r="M10" s="68"/>
      <c r="N10" s="68"/>
      <c r="O10" s="69"/>
      <c r="P10" s="70">
        <f>データ!$P$6</f>
        <v>76.64</v>
      </c>
      <c r="Q10" s="70"/>
      <c r="R10" s="70"/>
      <c r="S10" s="70"/>
      <c r="T10" s="70"/>
      <c r="U10" s="70"/>
      <c r="V10" s="70"/>
      <c r="W10" s="71">
        <f>データ!$Q$6</f>
        <v>3487</v>
      </c>
      <c r="X10" s="71"/>
      <c r="Y10" s="71"/>
      <c r="Z10" s="71"/>
      <c r="AA10" s="71"/>
      <c r="AB10" s="71"/>
      <c r="AC10" s="71"/>
      <c r="AD10" s="2"/>
      <c r="AE10" s="2"/>
      <c r="AF10" s="2"/>
      <c r="AG10" s="2"/>
      <c r="AH10" s="4"/>
      <c r="AI10" s="4"/>
      <c r="AJ10" s="4"/>
      <c r="AK10" s="4"/>
      <c r="AL10" s="71">
        <f>データ!$U$6</f>
        <v>38288</v>
      </c>
      <c r="AM10" s="71"/>
      <c r="AN10" s="71"/>
      <c r="AO10" s="71"/>
      <c r="AP10" s="71"/>
      <c r="AQ10" s="71"/>
      <c r="AR10" s="71"/>
      <c r="AS10" s="71"/>
      <c r="AT10" s="67">
        <f>データ!$V$6</f>
        <v>125.28</v>
      </c>
      <c r="AU10" s="68"/>
      <c r="AV10" s="68"/>
      <c r="AW10" s="68"/>
      <c r="AX10" s="68"/>
      <c r="AY10" s="68"/>
      <c r="AZ10" s="68"/>
      <c r="BA10" s="68"/>
      <c r="BB10" s="70">
        <f>データ!$W$6</f>
        <v>305.62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2dA3B3DBx9/vAqW4YQHiDiZ4hlTpSboMAQxz6b2gF/YxNvAzKQMuFh8f91bJLIA5tZ7QLZNwtYY/JyPZhM2wA==" saltValue="QJUJsCq3sdMua/WTAoqC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82368</v>
      </c>
      <c r="D6" s="34">
        <f t="shared" si="3"/>
        <v>46</v>
      </c>
      <c r="E6" s="34">
        <f t="shared" si="3"/>
        <v>1</v>
      </c>
      <c r="F6" s="34">
        <f t="shared" si="3"/>
        <v>0</v>
      </c>
      <c r="G6" s="34">
        <f t="shared" si="3"/>
        <v>1</v>
      </c>
      <c r="H6" s="34" t="str">
        <f t="shared" si="3"/>
        <v>茨城県　小美玉市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49.58</v>
      </c>
      <c r="P6" s="35">
        <f t="shared" si="3"/>
        <v>76.64</v>
      </c>
      <c r="Q6" s="35">
        <f t="shared" si="3"/>
        <v>3487</v>
      </c>
      <c r="R6" s="35">
        <f t="shared" si="3"/>
        <v>50250</v>
      </c>
      <c r="S6" s="35">
        <f t="shared" si="3"/>
        <v>144.74</v>
      </c>
      <c r="T6" s="35">
        <f t="shared" si="3"/>
        <v>347.17</v>
      </c>
      <c r="U6" s="35">
        <f t="shared" si="3"/>
        <v>38288</v>
      </c>
      <c r="V6" s="35">
        <f t="shared" si="3"/>
        <v>125.28</v>
      </c>
      <c r="W6" s="35">
        <f t="shared" si="3"/>
        <v>305.62</v>
      </c>
      <c r="X6" s="36">
        <f>IF(X7="",NA(),X7)</f>
        <v>110.17</v>
      </c>
      <c r="Y6" s="36">
        <f t="shared" ref="Y6:AG6" si="4">IF(Y7="",NA(),Y7)</f>
        <v>106.39</v>
      </c>
      <c r="Z6" s="36">
        <f t="shared" si="4"/>
        <v>101.68</v>
      </c>
      <c r="AA6" s="36">
        <f t="shared" si="4"/>
        <v>101.08</v>
      </c>
      <c r="AB6" s="36">
        <f t="shared" si="4"/>
        <v>105.53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415.06</v>
      </c>
      <c r="AU6" s="36">
        <f t="shared" ref="AU6:BC6" si="6">IF(AU7="",NA(),AU7)</f>
        <v>355.21</v>
      </c>
      <c r="AV6" s="36">
        <f t="shared" si="6"/>
        <v>277.37</v>
      </c>
      <c r="AW6" s="36">
        <f t="shared" si="6"/>
        <v>241.91</v>
      </c>
      <c r="AX6" s="36">
        <f t="shared" si="6"/>
        <v>232.12</v>
      </c>
      <c r="AY6" s="36">
        <f t="shared" si="6"/>
        <v>377.63</v>
      </c>
      <c r="AZ6" s="36">
        <f t="shared" si="6"/>
        <v>357.34</v>
      </c>
      <c r="BA6" s="36">
        <f t="shared" si="6"/>
        <v>366.03</v>
      </c>
      <c r="BB6" s="36">
        <f t="shared" si="6"/>
        <v>365.18</v>
      </c>
      <c r="BC6" s="36">
        <f t="shared" si="6"/>
        <v>327.77</v>
      </c>
      <c r="BD6" s="35" t="str">
        <f>IF(BD7="","",IF(BD7="-","【-】","【"&amp;SUBSTITUTE(TEXT(BD7,"#,##0.00"),"-","△")&amp;"】"))</f>
        <v>【260.31】</v>
      </c>
      <c r="BE6" s="36">
        <f>IF(BE7="",NA(),BE7)</f>
        <v>788.8</v>
      </c>
      <c r="BF6" s="36">
        <f t="shared" ref="BF6:BN6" si="7">IF(BF7="",NA(),BF7)</f>
        <v>750.53</v>
      </c>
      <c r="BG6" s="36">
        <f t="shared" si="7"/>
        <v>754.28</v>
      </c>
      <c r="BH6" s="36">
        <f t="shared" si="7"/>
        <v>757.23</v>
      </c>
      <c r="BI6" s="36">
        <f t="shared" si="7"/>
        <v>759.03</v>
      </c>
      <c r="BJ6" s="36">
        <f t="shared" si="7"/>
        <v>364.71</v>
      </c>
      <c r="BK6" s="36">
        <f t="shared" si="7"/>
        <v>373.69</v>
      </c>
      <c r="BL6" s="36">
        <f t="shared" si="7"/>
        <v>370.12</v>
      </c>
      <c r="BM6" s="36">
        <f t="shared" si="7"/>
        <v>371.65</v>
      </c>
      <c r="BN6" s="36">
        <f t="shared" si="7"/>
        <v>397.1</v>
      </c>
      <c r="BO6" s="35" t="str">
        <f>IF(BO7="","",IF(BO7="-","【-】","【"&amp;SUBSTITUTE(TEXT(BO7,"#,##0.00"),"-","△")&amp;"】"))</f>
        <v>【275.67】</v>
      </c>
      <c r="BP6" s="36">
        <f>IF(BP7="",NA(),BP7)</f>
        <v>107.95</v>
      </c>
      <c r="BQ6" s="36">
        <f t="shared" ref="BQ6:BY6" si="8">IF(BQ7="",NA(),BQ7)</f>
        <v>104.34</v>
      </c>
      <c r="BR6" s="36">
        <f t="shared" si="8"/>
        <v>99.2</v>
      </c>
      <c r="BS6" s="36">
        <f t="shared" si="8"/>
        <v>98.58</v>
      </c>
      <c r="BT6" s="36">
        <f t="shared" si="8"/>
        <v>102.93</v>
      </c>
      <c r="BU6" s="36">
        <f t="shared" si="8"/>
        <v>100.65</v>
      </c>
      <c r="BV6" s="36">
        <f t="shared" si="8"/>
        <v>99.87</v>
      </c>
      <c r="BW6" s="36">
        <f t="shared" si="8"/>
        <v>100.42</v>
      </c>
      <c r="BX6" s="36">
        <f t="shared" si="8"/>
        <v>98.77</v>
      </c>
      <c r="BY6" s="36">
        <f t="shared" si="8"/>
        <v>95.79</v>
      </c>
      <c r="BZ6" s="35" t="str">
        <f>IF(BZ7="","",IF(BZ7="-","【-】","【"&amp;SUBSTITUTE(TEXT(BZ7,"#,##0.00"),"-","△")&amp;"】"))</f>
        <v>【100.05】</v>
      </c>
      <c r="CA6" s="36">
        <f>IF(CA7="",NA(),CA7)</f>
        <v>174.47</v>
      </c>
      <c r="CB6" s="36">
        <f t="shared" ref="CB6:CJ6" si="9">IF(CB7="",NA(),CB7)</f>
        <v>180.56</v>
      </c>
      <c r="CC6" s="36">
        <f t="shared" si="9"/>
        <v>190.01</v>
      </c>
      <c r="CD6" s="36">
        <f t="shared" si="9"/>
        <v>191.45</v>
      </c>
      <c r="CE6" s="36">
        <f t="shared" si="9"/>
        <v>182.66</v>
      </c>
      <c r="CF6" s="36">
        <f t="shared" si="9"/>
        <v>170.19</v>
      </c>
      <c r="CG6" s="36">
        <f t="shared" si="9"/>
        <v>171.81</v>
      </c>
      <c r="CH6" s="36">
        <f t="shared" si="9"/>
        <v>171.67</v>
      </c>
      <c r="CI6" s="36">
        <f t="shared" si="9"/>
        <v>173.67</v>
      </c>
      <c r="CJ6" s="36">
        <f t="shared" si="9"/>
        <v>171.13</v>
      </c>
      <c r="CK6" s="35" t="str">
        <f>IF(CK7="","",IF(CK7="-","【-】","【"&amp;SUBSTITUTE(TEXT(CK7,"#,##0.00"),"-","△")&amp;"】"))</f>
        <v>【166.40】</v>
      </c>
      <c r="CL6" s="36">
        <f>IF(CL7="",NA(),CL7)</f>
        <v>69.98</v>
      </c>
      <c r="CM6" s="36">
        <f t="shared" ref="CM6:CU6" si="10">IF(CM7="",NA(),CM7)</f>
        <v>69.58</v>
      </c>
      <c r="CN6" s="36">
        <f t="shared" si="10"/>
        <v>69.27</v>
      </c>
      <c r="CO6" s="36">
        <f t="shared" si="10"/>
        <v>70.989999999999995</v>
      </c>
      <c r="CP6" s="36">
        <f t="shared" si="10"/>
        <v>69.91</v>
      </c>
      <c r="CQ6" s="36">
        <f t="shared" si="10"/>
        <v>59.01</v>
      </c>
      <c r="CR6" s="36">
        <f t="shared" si="10"/>
        <v>60.03</v>
      </c>
      <c r="CS6" s="36">
        <f t="shared" si="10"/>
        <v>59.74</v>
      </c>
      <c r="CT6" s="36">
        <f t="shared" si="10"/>
        <v>59.67</v>
      </c>
      <c r="CU6" s="36">
        <f t="shared" si="10"/>
        <v>60.12</v>
      </c>
      <c r="CV6" s="35" t="str">
        <f>IF(CV7="","",IF(CV7="-","【-】","【"&amp;SUBSTITUTE(TEXT(CV7,"#,##0.00"),"-","△")&amp;"】"))</f>
        <v>【60.69】</v>
      </c>
      <c r="CW6" s="36">
        <f>IF(CW7="",NA(),CW7)</f>
        <v>84.95</v>
      </c>
      <c r="CX6" s="36">
        <f t="shared" ref="CX6:DF6" si="11">IF(CX7="",NA(),CX7)</f>
        <v>86.17</v>
      </c>
      <c r="CY6" s="36">
        <f t="shared" si="11"/>
        <v>86.44</v>
      </c>
      <c r="CZ6" s="36">
        <f t="shared" si="11"/>
        <v>83.83</v>
      </c>
      <c r="DA6" s="36">
        <f t="shared" si="11"/>
        <v>87.19</v>
      </c>
      <c r="DB6" s="36">
        <f t="shared" si="11"/>
        <v>85.37</v>
      </c>
      <c r="DC6" s="36">
        <f t="shared" si="11"/>
        <v>84.81</v>
      </c>
      <c r="DD6" s="36">
        <f t="shared" si="11"/>
        <v>84.8</v>
      </c>
      <c r="DE6" s="36">
        <f t="shared" si="11"/>
        <v>84.6</v>
      </c>
      <c r="DF6" s="36">
        <f t="shared" si="11"/>
        <v>84.24</v>
      </c>
      <c r="DG6" s="35" t="str">
        <f>IF(DG7="","",IF(DG7="-","【-】","【"&amp;SUBSTITUTE(TEXT(DG7,"#,##0.00"),"-","△")&amp;"】"))</f>
        <v>【89.82】</v>
      </c>
      <c r="DH6" s="36">
        <f>IF(DH7="",NA(),DH7)</f>
        <v>41.14</v>
      </c>
      <c r="DI6" s="36">
        <f t="shared" ref="DI6:DQ6" si="12">IF(DI7="",NA(),DI7)</f>
        <v>41.25</v>
      </c>
      <c r="DJ6" s="36">
        <f t="shared" si="12"/>
        <v>41.24</v>
      </c>
      <c r="DK6" s="36">
        <f t="shared" si="12"/>
        <v>41.06</v>
      </c>
      <c r="DL6" s="36">
        <f t="shared" si="12"/>
        <v>40.86</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0.82</v>
      </c>
      <c r="EE6" s="36">
        <f t="shared" ref="EE6:EM6" si="14">IF(EE7="",NA(),EE7)</f>
        <v>1.01</v>
      </c>
      <c r="EF6" s="36">
        <f t="shared" si="14"/>
        <v>1.66</v>
      </c>
      <c r="EG6" s="36">
        <f t="shared" si="14"/>
        <v>1.44</v>
      </c>
      <c r="EH6" s="36">
        <f t="shared" si="14"/>
        <v>1.73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82368</v>
      </c>
      <c r="D7" s="38">
        <v>46</v>
      </c>
      <c r="E7" s="38">
        <v>1</v>
      </c>
      <c r="F7" s="38">
        <v>0</v>
      </c>
      <c r="G7" s="38">
        <v>1</v>
      </c>
      <c r="H7" s="38" t="s">
        <v>93</v>
      </c>
      <c r="I7" s="38" t="s">
        <v>94</v>
      </c>
      <c r="J7" s="38" t="s">
        <v>95</v>
      </c>
      <c r="K7" s="38" t="s">
        <v>96</v>
      </c>
      <c r="L7" s="38" t="s">
        <v>97</v>
      </c>
      <c r="M7" s="38" t="s">
        <v>98</v>
      </c>
      <c r="N7" s="39" t="s">
        <v>99</v>
      </c>
      <c r="O7" s="39">
        <v>49.58</v>
      </c>
      <c r="P7" s="39">
        <v>76.64</v>
      </c>
      <c r="Q7" s="39">
        <v>3487</v>
      </c>
      <c r="R7" s="39">
        <v>50250</v>
      </c>
      <c r="S7" s="39">
        <v>144.74</v>
      </c>
      <c r="T7" s="39">
        <v>347.17</v>
      </c>
      <c r="U7" s="39">
        <v>38288</v>
      </c>
      <c r="V7" s="39">
        <v>125.28</v>
      </c>
      <c r="W7" s="39">
        <v>305.62</v>
      </c>
      <c r="X7" s="39">
        <v>110.17</v>
      </c>
      <c r="Y7" s="39">
        <v>106.39</v>
      </c>
      <c r="Z7" s="39">
        <v>101.68</v>
      </c>
      <c r="AA7" s="39">
        <v>101.08</v>
      </c>
      <c r="AB7" s="39">
        <v>105.53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415.06</v>
      </c>
      <c r="AU7" s="39">
        <v>355.21</v>
      </c>
      <c r="AV7" s="39">
        <v>277.37</v>
      </c>
      <c r="AW7" s="39">
        <v>241.91</v>
      </c>
      <c r="AX7" s="39">
        <v>232.12</v>
      </c>
      <c r="AY7" s="39">
        <v>377.63</v>
      </c>
      <c r="AZ7" s="39">
        <v>357.34</v>
      </c>
      <c r="BA7" s="39">
        <v>366.03</v>
      </c>
      <c r="BB7" s="39">
        <v>365.18</v>
      </c>
      <c r="BC7" s="39">
        <v>327.77</v>
      </c>
      <c r="BD7" s="39">
        <v>260.31</v>
      </c>
      <c r="BE7" s="39">
        <v>788.8</v>
      </c>
      <c r="BF7" s="39">
        <v>750.53</v>
      </c>
      <c r="BG7" s="39">
        <v>754.28</v>
      </c>
      <c r="BH7" s="39">
        <v>757.23</v>
      </c>
      <c r="BI7" s="39">
        <v>759.03</v>
      </c>
      <c r="BJ7" s="39">
        <v>364.71</v>
      </c>
      <c r="BK7" s="39">
        <v>373.69</v>
      </c>
      <c r="BL7" s="39">
        <v>370.12</v>
      </c>
      <c r="BM7" s="39">
        <v>371.65</v>
      </c>
      <c r="BN7" s="39">
        <v>397.1</v>
      </c>
      <c r="BO7" s="39">
        <v>275.67</v>
      </c>
      <c r="BP7" s="39">
        <v>107.95</v>
      </c>
      <c r="BQ7" s="39">
        <v>104.34</v>
      </c>
      <c r="BR7" s="39">
        <v>99.2</v>
      </c>
      <c r="BS7" s="39">
        <v>98.58</v>
      </c>
      <c r="BT7" s="39">
        <v>102.93</v>
      </c>
      <c r="BU7" s="39">
        <v>100.65</v>
      </c>
      <c r="BV7" s="39">
        <v>99.87</v>
      </c>
      <c r="BW7" s="39">
        <v>100.42</v>
      </c>
      <c r="BX7" s="39">
        <v>98.77</v>
      </c>
      <c r="BY7" s="39">
        <v>95.79</v>
      </c>
      <c r="BZ7" s="39">
        <v>100.05</v>
      </c>
      <c r="CA7" s="39">
        <v>174.47</v>
      </c>
      <c r="CB7" s="39">
        <v>180.56</v>
      </c>
      <c r="CC7" s="39">
        <v>190.01</v>
      </c>
      <c r="CD7" s="39">
        <v>191.45</v>
      </c>
      <c r="CE7" s="39">
        <v>182.66</v>
      </c>
      <c r="CF7" s="39">
        <v>170.19</v>
      </c>
      <c r="CG7" s="39">
        <v>171.81</v>
      </c>
      <c r="CH7" s="39">
        <v>171.67</v>
      </c>
      <c r="CI7" s="39">
        <v>173.67</v>
      </c>
      <c r="CJ7" s="39">
        <v>171.13</v>
      </c>
      <c r="CK7" s="39">
        <v>166.4</v>
      </c>
      <c r="CL7" s="39">
        <v>69.98</v>
      </c>
      <c r="CM7" s="39">
        <v>69.58</v>
      </c>
      <c r="CN7" s="39">
        <v>69.27</v>
      </c>
      <c r="CO7" s="39">
        <v>70.989999999999995</v>
      </c>
      <c r="CP7" s="39">
        <v>69.91</v>
      </c>
      <c r="CQ7" s="39">
        <v>59.01</v>
      </c>
      <c r="CR7" s="39">
        <v>60.03</v>
      </c>
      <c r="CS7" s="39">
        <v>59.74</v>
      </c>
      <c r="CT7" s="39">
        <v>59.67</v>
      </c>
      <c r="CU7" s="39">
        <v>60.12</v>
      </c>
      <c r="CV7" s="39">
        <v>60.69</v>
      </c>
      <c r="CW7" s="39">
        <v>84.95</v>
      </c>
      <c r="CX7" s="39">
        <v>86.17</v>
      </c>
      <c r="CY7" s="39">
        <v>86.44</v>
      </c>
      <c r="CZ7" s="39">
        <v>83.83</v>
      </c>
      <c r="DA7" s="39">
        <v>87.19</v>
      </c>
      <c r="DB7" s="39">
        <v>85.37</v>
      </c>
      <c r="DC7" s="39">
        <v>84.81</v>
      </c>
      <c r="DD7" s="39">
        <v>84.8</v>
      </c>
      <c r="DE7" s="39">
        <v>84.6</v>
      </c>
      <c r="DF7" s="39">
        <v>84.24</v>
      </c>
      <c r="DG7" s="39">
        <v>89.82</v>
      </c>
      <c r="DH7" s="39">
        <v>41.14</v>
      </c>
      <c r="DI7" s="39">
        <v>41.25</v>
      </c>
      <c r="DJ7" s="39">
        <v>41.24</v>
      </c>
      <c r="DK7" s="39">
        <v>41.06</v>
      </c>
      <c r="DL7" s="39">
        <v>40.86</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0.82</v>
      </c>
      <c r="EE7" s="39">
        <v>1.01</v>
      </c>
      <c r="EF7" s="39">
        <v>1.66</v>
      </c>
      <c r="EG7" s="39">
        <v>1.44</v>
      </c>
      <c r="EH7" s="39">
        <v>1.73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2022-02-16T01:49:57Z</cp:lastPrinted>
  <dcterms:created xsi:type="dcterms:W3CDTF">2021-12-03T06:45:22Z</dcterms:created>
  <dcterms:modified xsi:type="dcterms:W3CDTF">2022-02-16T07:46:55Z</dcterms:modified>
  <cp:category/>
</cp:coreProperties>
</file>