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財政\理財\Ｒ４理財\05_公営企業関係\15_経営比較分析表\01経営比較分析表の分析等\04確認作業・確認後修正データ\10_公共下水道（法非適）6\"/>
    </mc:Choice>
  </mc:AlternateContent>
  <workbookProtection workbookAlgorithmName="SHA-512" workbookHashValue="4LtuR96F7LP9HN8R8plUzEgBaTRUA4YVF9tu0mOEHH4v+7o7Ftn+l5mnZ5wrZUe019EzHiFebXttd/wwAyH1Vg==" workbookSaltValue="VB0ridwCB7x4paS8L4sYMw==" workbookSpinCount="100000" lockStructure="1"/>
  <bookViews>
    <workbookView xWindow="0" yWindow="0" windowWidth="28800" windowHeight="1221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alcChain>
</file>

<file path=xl/sharedStrings.xml><?xml version="1.0" encoding="utf-8"?>
<sst xmlns="http://schemas.openxmlformats.org/spreadsheetml/2006/main" count="241" uniqueCount="121">
  <si>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</si>
  <si>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</si>
  <si>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</si>
  <si>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</si>
  <si>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</si>
  <si>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</si>
  <si>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</si>
  <si>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</si>
  <si>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</si>
  <si>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</si>
  <si>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</si>
  <si>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</si>
  <si>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</si>
  <si>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</si>
  <si>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</si>
  <si>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</si>
  <si>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</si>
  <si>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</si>
  <si>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</si>
  <si>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</si>
  <si>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</si>
  <si>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</si>
  <si>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</si>
  <si>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</si>
  <si>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</si>
  <si>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</si>
  <si>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</si>
  <si>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</si>
  <si>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</si>
  <si>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</si>
  <si>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</si>
  <si>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</si>
  <si>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</si>
  <si>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</si>
  <si>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</si>
  <si>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</si>
  <si>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</si>
  <si>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</si>
  <si>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</si>
  <si>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</si>
  <si>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</si>
  <si>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</si>
  <si>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</si>
  <si>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</si>
  <si>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</si>
  <si>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</si>
  <si>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</si>
  <si>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</si>
  <si>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</si>
  <si>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</si>
  <si>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</si>
  <si>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</si>
  <si>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</si>
  <si>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</si>
  <si>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</si>
  <si>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</si>
  <si>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</si>
  <si>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</si>
  <si>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</si>
  <si>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</si>
  <si>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</si>
  <si>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</si>
  <si>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</si>
  <si>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</si>
  <si>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</si>
  <si>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</si>
  <si>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</si>
  <si>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</si>
  <si>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</si>
  <si>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</si>
  <si>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</si>
  <si>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</si>
  <si>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</si>
  <si>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</si>
  <si>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</si>
  <si>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</si>
  <si>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</si>
  <si>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</si>
  <si>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</si>
  <si>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</si>
  <si>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</si>
  <si>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</si>
  <si>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</si>
  <si>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</si>
  <si>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</si>
  <si>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</si>
  <si>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</si>
  <si>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</si>
  <si>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</si>
  <si>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</si>
  <si>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</si>
  <si>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</si>
  <si>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</si>
  <si>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</si>
  <si>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</si>
  <si>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</si>
  <si>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</si>
  <si>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</si>
  <si>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大洗町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</si>
  <si>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</si>
  <si>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</si>
  <si>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</si>
  <si>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</si>
  <si>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</si>
  <si>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</si>
  <si>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</si>
  <si>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</si>
  <si>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</si>
  <si>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</si>
  <si>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</si>
  <si>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</si>
  <si>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</si>
  <si>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</si>
  <si>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</si>
  <si>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</si>
  <si>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</si>
  <si>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</si>
  <si>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</si>
  <si>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当町では、下水道の供用開始から約25年を経過しているが、現時点ではすべての管渠で耐用年数に達してはいない状況である。平成30年度から計上されている管渠改善率の数値については、耐震化工事の実施に伴うものである。令和3年度は実施していないが、今後はストックマネジメント計画の作成などを行い、老朽化の進行状況に応じて、適切な修繕時期の把握や実施及び、新設工事等も含めて、当町の公共下水道事業について健全に運営をしていくために、修繕と新設・改良工事を計画的に行っていく必要があると考える。</t>
    <rPh sb="21" eb="23">
      <t>ケイカ</t>
    </rPh>
    <rPh sb="29" eb="32">
      <t>ゲンジテン</t>
    </rPh>
    <phoneticPr fontId="4"/>
  </si>
  <si>
    <t>　当町では、企業債残高対事業規模比率や水洗化率の数値は他の類似団体と比較すると良好な数値であり、健全な運営ができているように見えるが、実際は一般会計からの繰入金により、収入の一部を補てんしている状況である。そのため、新設工事による公共下水道の拡大を図り、接続推進事業を積極的に行い、下水道接続率の向上と使用料収入の増加に努め、長期的に健全な運営を行える体制を整えていく必要がある。
　既設の管渠等については、今後、修繕が必要になるものが出てくることは必然であるため、突発的な故障やそれに伴う修繕の必要がないように、耐用年数に達する前から、ストックマネジメント計画等の老朽化対策を実施して、適切に改修等を行い健全な運営を目指していく必要があると考える。</t>
    <rPh sb="108" eb="110">
      <t>シンセツ</t>
    </rPh>
    <rPh sb="124" eb="125">
      <t>ハカ</t>
    </rPh>
    <rPh sb="197" eb="198">
      <t>トウ</t>
    </rPh>
    <rPh sb="225" eb="227">
      <t>ヒツゼン</t>
    </rPh>
    <rPh sb="289" eb="291">
      <t>ジッシ</t>
    </rPh>
    <rPh sb="301" eb="302">
      <t>オコナ</t>
    </rPh>
    <rPh sb="303" eb="305">
      <t>ケンゼン</t>
    </rPh>
    <rPh sb="306" eb="308">
      <t>ウンエイ</t>
    </rPh>
    <rPh sb="309" eb="311">
      <t>メザ</t>
    </rPh>
    <phoneticPr fontId="4"/>
  </si>
  <si>
    <t>　①収益的収支比率については、支払利息などが減少したことに伴い総費用が減少したことや、令和2年10月にコミュニティプラント地区から公共下水道への切り替えに伴う下水道使用料の増加により、昨年度と比較して数値が回復したものと考えられる。
　⑤経費回収率は、昨年の数値から微増となっており、類似団体と比較すると高い値となっているが、全国平均には届いていない状況が続いている。
　⑥汚水処理原価については、昨年度とほぼ同額となっており、類似団体平均値より約20円低く抑えられているが、全国平均と比較すると高い数値となっている。
　⑧水洗化率は、下水道の新設工事や、戸別訪問などの接続推進事業による新規接続者の増加により、昨年度より水洗化率は増加している。しかしながら、類似団体平均値よりも低い値が続いている状態となっている。
　上記項目については、今後も下水道新規接続者数や使用料収入の向上のための取り組みを行い、数値の改善を推し進めていく必要がある。
　④企業債残高対事業規模比率については、類似団体が増加傾向にある中で当町も微増となったが、昨年度とほぼ横ばいの数値であり、類似団体の平均値の半分以下を保っている。しかし、市街化区域においても下水道整備が完了おらず、新設の整備を進めるためにも地方債の借入れは必須であるため、今後も下水道整備の推進と健全な経営の両立をするために、計画的に借り入れを行う必要があると考える。</t>
    <rPh sb="15" eb="17">
      <t>シハライ</t>
    </rPh>
    <rPh sb="17" eb="19">
      <t>リソク</t>
    </rPh>
    <rPh sb="43" eb="44">
      <t>レイ</t>
    </rPh>
    <rPh sb="243" eb="245">
      <t>ヒカク</t>
    </rPh>
    <rPh sb="298" eb="299">
      <t>シャ</t>
    </rPh>
    <rPh sb="344" eb="345">
      <t>ツヅ</t>
    </rPh>
    <rPh sb="349" eb="351">
      <t>ジョウタイ</t>
    </rPh>
    <rPh sb="551" eb="553">
      <t>ヒッス</t>
    </rPh>
    <rPh sb="568" eb="570">
      <t>スイシン</t>
    </rPh>
    <rPh sb="571" eb="573">
      <t>ケンゼン</t>
    </rPh>
    <rPh sb="574" eb="576">
      <t>ケイエイ</t>
    </rPh>
    <rPh sb="577" eb="579">
      <t>リョウリツ</t>
    </rPh>
    <rPh sb="586" eb="589">
      <t>ケイカクテキ</t>
    </rPh>
    <rPh sb="590" eb="591">
      <t>カ</t>
    </rPh>
    <rPh sb="592" eb="593">
      <t>イ</t>
    </rPh>
    <rPh sb="595" eb="596">
      <t>オコナ</t>
    </rPh>
    <rPh sb="597" eb="599">
      <t>ヒツヨウ</t>
    </rPh>
    <rPh sb="603" eb="604">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</si>
</sst>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formatCode="#,##0.00;&quot;△&quot;#,##0.00">
                  <c:v>0</c:v>
                </c:pt>
                <c:pt idx="1">
                  <c:v>0.14000000000000001</c:v>
                </c:pt>
                <c:pt idx="2">
                  <c:v>0.19</c:v>
                </c:pt>
                <c:pt idx="3">
                  <c:v>0.16</c:v>
                </c:pt>
                <c:pt idx="4" formatCode="#,##0.00;&quot;△&quot;#,##0.00">
                  <c:v>0</c:v>
                </c:pt>
              </c:numCache>
            </c:numRef>
          </c:val>
          <c:extLst>
            <c:ext xmlns:c16="http://schemas.microsoft.com/office/drawing/2014/chart" uri="{C3380CC4-5D6E-409C-BE32-E72D297353CC}">
              <c16:uniqueId val="{00000000-235F-4F5B-B88E-D1BB8FE76F5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0.16</c:v>
                </c:pt>
                <c:pt idx="1">
                  <c:v>0.13</c:v>
                </c:pt>
                <c:pt idx="2">
                  <c:v>0.15</c:v>
                </c:pt>
                <c:pt idx="3">
                  <c:v>1.65</c:v>
                </c:pt>
                <c:pt idx="4">
                  <c:v>0.14000000000000001</c:v>
                </c:pt>
              </c:numCache>
            </c:numRef>
          </c:val>
          <c:smooth val="0"/>
          <c:extLst>
            <c:ext xmlns:c16="http://schemas.microsoft.com/office/drawing/2014/chart" uri="{C3380CC4-5D6E-409C-BE32-E72D297353CC}">
              <c16:uniqueId val="{00000001-235F-4F5B-B88E-D1BB8FE76F5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7B8-44F8-9D95-77D7DF4004E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53.5</c:v>
                </c:pt>
                <c:pt idx="1">
                  <c:v>52.58</c:v>
                </c:pt>
                <c:pt idx="2">
                  <c:v>50.94</c:v>
                </c:pt>
                <c:pt idx="3">
                  <c:v>50.53</c:v>
                </c:pt>
                <c:pt idx="4">
                  <c:v>51.42</c:v>
                </c:pt>
              </c:numCache>
            </c:numRef>
          </c:val>
          <c:smooth val="0"/>
          <c:extLst>
            <c:ext xmlns:c16="http://schemas.microsoft.com/office/drawing/2014/chart" uri="{C3380CC4-5D6E-409C-BE32-E72D297353CC}">
              <c16:uniqueId val="{00000001-37B8-44F8-9D95-77D7DF4004E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63.56</c:v>
                </c:pt>
                <c:pt idx="1">
                  <c:v>64.88</c:v>
                </c:pt>
                <c:pt idx="2">
                  <c:v>65.760000000000005</c:v>
                </c:pt>
                <c:pt idx="3">
                  <c:v>68.03</c:v>
                </c:pt>
                <c:pt idx="4">
                  <c:v>68.86</c:v>
                </c:pt>
              </c:numCache>
            </c:numRef>
          </c:val>
          <c:extLst>
            <c:ext xmlns:c16="http://schemas.microsoft.com/office/drawing/2014/chart" uri="{C3380CC4-5D6E-409C-BE32-E72D297353CC}">
              <c16:uniqueId val="{00000000-3769-427B-8E5D-5A888E26D87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83.51</c:v>
                </c:pt>
                <c:pt idx="1">
                  <c:v>83.02</c:v>
                </c:pt>
                <c:pt idx="2">
                  <c:v>82.55</c:v>
                </c:pt>
                <c:pt idx="3">
                  <c:v>82.08</c:v>
                </c:pt>
                <c:pt idx="4">
                  <c:v>81.34</c:v>
                </c:pt>
              </c:numCache>
            </c:numRef>
          </c:val>
          <c:smooth val="0"/>
          <c:extLst>
            <c:ext xmlns:c16="http://schemas.microsoft.com/office/drawing/2014/chart" uri="{C3380CC4-5D6E-409C-BE32-E72D297353CC}">
              <c16:uniqueId val="{00000001-3769-427B-8E5D-5A888E26D87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85.06</c:v>
                </c:pt>
                <c:pt idx="1">
                  <c:v>83.64</c:v>
                </c:pt>
                <c:pt idx="2">
                  <c:v>86.74</c:v>
                </c:pt>
                <c:pt idx="3">
                  <c:v>86.02</c:v>
                </c:pt>
                <c:pt idx="4">
                  <c:v>86.57</c:v>
                </c:pt>
              </c:numCache>
            </c:numRef>
          </c:val>
          <c:extLst>
            <c:ext xmlns:c16="http://schemas.microsoft.com/office/drawing/2014/chart" uri="{C3380CC4-5D6E-409C-BE32-E72D297353CC}">
              <c16:uniqueId val="{00000000-F6AD-4F29-8802-4DBB8B80838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6AD-4F29-8802-4DBB8B80838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370-4786-AE37-714BC973C85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370-4786-AE37-714BC973C85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9D5-40AC-986D-AF3585BF959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9D5-40AC-986D-AF3585BF959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278-4B38-8DA6-8305E6D1C41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278-4B38-8DA6-8305E6D1C41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BF0-4D3A-B918-DBF8C3F35DE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BF0-4D3A-B918-DBF8C3F35DE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585.76</c:v>
                </c:pt>
                <c:pt idx="1">
                  <c:v>513.13</c:v>
                </c:pt>
                <c:pt idx="2">
                  <c:v>460.6</c:v>
                </c:pt>
                <c:pt idx="3">
                  <c:v>396.11</c:v>
                </c:pt>
                <c:pt idx="4">
                  <c:v>399.87</c:v>
                </c:pt>
              </c:numCache>
            </c:numRef>
          </c:val>
          <c:extLst>
            <c:ext xmlns:c16="http://schemas.microsoft.com/office/drawing/2014/chart" uri="{C3380CC4-5D6E-409C-BE32-E72D297353CC}">
              <c16:uniqueId val="{00000000-1F16-4E9B-9BA8-8F86C0411F5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966.33</c:v>
                </c:pt>
                <c:pt idx="1">
                  <c:v>958.81</c:v>
                </c:pt>
                <c:pt idx="2">
                  <c:v>1001.3</c:v>
                </c:pt>
                <c:pt idx="3">
                  <c:v>1050.51</c:v>
                </c:pt>
                <c:pt idx="4">
                  <c:v>1102.01</c:v>
                </c:pt>
              </c:numCache>
            </c:numRef>
          </c:val>
          <c:smooth val="0"/>
          <c:extLst>
            <c:ext xmlns:c16="http://schemas.microsoft.com/office/drawing/2014/chart" uri="{C3380CC4-5D6E-409C-BE32-E72D297353CC}">
              <c16:uniqueId val="{00000001-1F16-4E9B-9BA8-8F86C0411F5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97.89</c:v>
                </c:pt>
                <c:pt idx="1">
                  <c:v>98.15</c:v>
                </c:pt>
                <c:pt idx="2">
                  <c:v>98.63</c:v>
                </c:pt>
                <c:pt idx="3">
                  <c:v>98.6</c:v>
                </c:pt>
                <c:pt idx="4">
                  <c:v>99.01</c:v>
                </c:pt>
              </c:numCache>
            </c:numRef>
          </c:val>
          <c:extLst>
            <c:ext xmlns:c16="http://schemas.microsoft.com/office/drawing/2014/chart" uri="{C3380CC4-5D6E-409C-BE32-E72D297353CC}">
              <c16:uniqueId val="{00000000-4B95-4118-9840-F82E69DF40A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81.739999999999995</c:v>
                </c:pt>
                <c:pt idx="1">
                  <c:v>82.88</c:v>
                </c:pt>
                <c:pt idx="2">
                  <c:v>81.88</c:v>
                </c:pt>
                <c:pt idx="3">
                  <c:v>82.65</c:v>
                </c:pt>
                <c:pt idx="4">
                  <c:v>82.55</c:v>
                </c:pt>
              </c:numCache>
            </c:numRef>
          </c:val>
          <c:smooth val="0"/>
          <c:extLst>
            <c:ext xmlns:c16="http://schemas.microsoft.com/office/drawing/2014/chart" uri="{C3380CC4-5D6E-409C-BE32-E72D297353CC}">
              <c16:uniqueId val="{00000001-4B95-4118-9840-F82E69DF40A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167.14</c:v>
                </c:pt>
                <c:pt idx="1">
                  <c:v>167.15</c:v>
                </c:pt>
                <c:pt idx="2">
                  <c:v>170.05</c:v>
                </c:pt>
                <c:pt idx="3">
                  <c:v>167.59</c:v>
                </c:pt>
                <c:pt idx="4">
                  <c:v>167.46</c:v>
                </c:pt>
              </c:numCache>
            </c:numRef>
          </c:val>
          <c:extLst>
            <c:ext xmlns:c16="http://schemas.microsoft.com/office/drawing/2014/chart" uri="{C3380CC4-5D6E-409C-BE32-E72D297353CC}">
              <c16:uniqueId val="{00000000-440F-44D6-AC42-36038E57BAA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194.31</c:v>
                </c:pt>
                <c:pt idx="1">
                  <c:v>190.99</c:v>
                </c:pt>
                <c:pt idx="2">
                  <c:v>187.55</c:v>
                </c:pt>
                <c:pt idx="3">
                  <c:v>186.3</c:v>
                </c:pt>
                <c:pt idx="4">
                  <c:v>188.38</c:v>
                </c:pt>
              </c:numCache>
            </c:numRef>
          </c:val>
          <c:smooth val="0"/>
          <c:extLst>
            <c:ext xmlns:c16="http://schemas.microsoft.com/office/drawing/2014/chart" uri="{C3380CC4-5D6E-409C-BE32-E72D297353CC}">
              <c16:uniqueId val="{00000001-440F-44D6-AC42-36038E57BAA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茨城県　大洗町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Cc2</v>
      </c>
      <c r="X8" s="65"/>
      <c r="Y8" s="65"/>
      <c r="Z8" s="65"/>
      <c r="AA8" s="65"/>
      <c r="AB8" s="65"/>
      <c r="AC8" s="65"/>
      <c r="AD8" s="66" t="str">
        <f>データ!$M$6</f>
        <v>非設置</v>
      </c>
      <c r="AE8" s="66"/>
      <c r="AF8" s="66"/>
      <c r="AG8" s="66"/>
      <c r="AH8" s="66"/>
      <c r="AI8" s="66"/>
      <c r="AJ8" s="66"/>
      <c r="AK8" s="3"/>
      <c r="AL8" s="45">
        <f>データ!S6</f>
        <v>16094</v>
      </c>
      <c r="AM8" s="45"/>
      <c r="AN8" s="45"/>
      <c r="AO8" s="45"/>
      <c r="AP8" s="45"/>
      <c r="AQ8" s="45"/>
      <c r="AR8" s="45"/>
      <c r="AS8" s="45"/>
      <c r="AT8" s="46">
        <f>データ!T6</f>
        <v>23.89</v>
      </c>
      <c r="AU8" s="46"/>
      <c r="AV8" s="46"/>
      <c r="AW8" s="46"/>
      <c r="AX8" s="46"/>
      <c r="AY8" s="46"/>
      <c r="AZ8" s="46"/>
      <c r="BA8" s="46"/>
      <c r="BB8" s="46">
        <f>データ!U6</f>
        <v>673.67</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58.9</v>
      </c>
      <c r="Q10" s="46"/>
      <c r="R10" s="46"/>
      <c r="S10" s="46"/>
      <c r="T10" s="46"/>
      <c r="U10" s="46"/>
      <c r="V10" s="46"/>
      <c r="W10" s="46">
        <f>データ!Q6</f>
        <v>100</v>
      </c>
      <c r="X10" s="46"/>
      <c r="Y10" s="46"/>
      <c r="Z10" s="46"/>
      <c r="AA10" s="46"/>
      <c r="AB10" s="46"/>
      <c r="AC10" s="46"/>
      <c r="AD10" s="45">
        <f>データ!R6</f>
        <v>2750</v>
      </c>
      <c r="AE10" s="45"/>
      <c r="AF10" s="45"/>
      <c r="AG10" s="45"/>
      <c r="AH10" s="45"/>
      <c r="AI10" s="45"/>
      <c r="AJ10" s="45"/>
      <c r="AK10" s="2"/>
      <c r="AL10" s="45">
        <f>データ!V6</f>
        <v>9435</v>
      </c>
      <c r="AM10" s="45"/>
      <c r="AN10" s="45"/>
      <c r="AO10" s="45"/>
      <c r="AP10" s="45"/>
      <c r="AQ10" s="45"/>
      <c r="AR10" s="45"/>
      <c r="AS10" s="45"/>
      <c r="AT10" s="46">
        <f>データ!W6</f>
        <v>2.4500000000000002</v>
      </c>
      <c r="AU10" s="46"/>
      <c r="AV10" s="46"/>
      <c r="AW10" s="46"/>
      <c r="AX10" s="46"/>
      <c r="AY10" s="46"/>
      <c r="AZ10" s="46"/>
      <c r="BA10" s="46"/>
      <c r="BB10" s="46">
        <f>データ!X6</f>
        <v>3851.02</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120</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118</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119</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【669.12】</v>
      </c>
      <c r="I86" s="12" t="str">
        <f>データ!CA6</f>
        <v>【99.73】</v>
      </c>
      <c r="J86" s="12" t="str">
        <f>データ!CL6</f>
        <v>【134.98】</v>
      </c>
      <c r="K86" s="12" t="str">
        <f>データ!CW6</f>
        <v>【59.99】</v>
      </c>
      <c r="L86" s="12" t="str">
        <f>データ!DH6</f>
        <v>【95.72】</v>
      </c>
      <c r="M86" s="12" t="s">
        <v>44</v>
      </c>
      <c r="N86" s="12" t="s">
        <v>43</v>
      </c>
      <c r="O86" s="12" t="str">
        <f>データ!EO6</f>
        <v>【0.24】</v>
      </c>
    </row>
  </sheetData>
  <sheetProtection algorithmName="SHA-512" hashValue="5artzW7v7F/GHdGxCmn0ae7LYTQLNlaEUKeuVpoQSO4lSxE0NhgIXdPiOKn9LsX22Xcl4v53Xfd1T7KxHhFBbg==" saltValue="C3fFAQ1kx2HZM+xaRM77H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83097</v>
      </c>
      <c r="D6" s="19">
        <f t="shared" si="3"/>
        <v>47</v>
      </c>
      <c r="E6" s="19">
        <f t="shared" si="3"/>
        <v>17</v>
      </c>
      <c r="F6" s="19">
        <f t="shared" si="3"/>
        <v>1</v>
      </c>
      <c r="G6" s="19">
        <f t="shared" si="3"/>
        <v>0</v>
      </c>
      <c r="H6" s="19" t="str">
        <f t="shared" si="3"/>
        <v>茨城県　大洗町</v>
      </c>
      <c r="I6" s="19" t="str">
        <f t="shared" si="3"/>
        <v>法非適用</v>
      </c>
      <c r="J6" s="19" t="str">
        <f t="shared" si="3"/>
        <v>下水道事業</v>
      </c>
      <c r="K6" s="19" t="str">
        <f t="shared" si="3"/>
        <v>公共下水道</v>
      </c>
      <c r="L6" s="19" t="str">
        <f t="shared" si="3"/>
        <v>Cc2</v>
      </c>
      <c r="M6" s="19" t="str">
        <f t="shared" si="3"/>
        <v>非設置</v>
      </c>
      <c r="N6" s="20" t="str">
        <f t="shared" si="3"/>
        <v>-</v>
      </c>
      <c r="O6" s="20" t="str">
        <f t="shared" si="3"/>
        <v>該当数値なし</v>
      </c>
      <c r="P6" s="20">
        <f t="shared" si="3"/>
        <v>58.9</v>
      </c>
      <c r="Q6" s="20">
        <f t="shared" si="3"/>
        <v>100</v>
      </c>
      <c r="R6" s="20">
        <f t="shared" si="3"/>
        <v>2750</v>
      </c>
      <c r="S6" s="20">
        <f t="shared" si="3"/>
        <v>16094</v>
      </c>
      <c r="T6" s="20">
        <f t="shared" si="3"/>
        <v>23.89</v>
      </c>
      <c r="U6" s="20">
        <f t="shared" si="3"/>
        <v>673.67</v>
      </c>
      <c r="V6" s="20">
        <f t="shared" si="3"/>
        <v>9435</v>
      </c>
      <c r="W6" s="20">
        <f t="shared" si="3"/>
        <v>2.4500000000000002</v>
      </c>
      <c r="X6" s="20">
        <f t="shared" si="3"/>
        <v>3851.02</v>
      </c>
      <c r="Y6" s="21">
        <f>IF(Y7="",NA(),Y7)</f>
        <v>85.06</v>
      </c>
      <c r="Z6" s="21">
        <f t="shared" ref="Z6:AH6" si="4">IF(Z7="",NA(),Z7)</f>
        <v>83.64</v>
      </c>
      <c r="AA6" s="21">
        <f t="shared" si="4"/>
        <v>86.74</v>
      </c>
      <c r="AB6" s="21">
        <f t="shared" si="4"/>
        <v>86.02</v>
      </c>
      <c r="AC6" s="21">
        <f t="shared" si="4"/>
        <v>86.57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585.76</v>
      </c>
      <c r="BG6" s="21">
        <f t="shared" ref="BG6:BO6" si="7">IF(BG7="",NA(),BG7)</f>
        <v>513.13</v>
      </c>
      <c r="BH6" s="21">
        <f t="shared" si="7"/>
        <v>460.6</v>
      </c>
      <c r="BI6" s="21">
        <f t="shared" si="7"/>
        <v>396.11</v>
      </c>
      <c r="BJ6" s="21">
        <f t="shared" si="7"/>
        <v>399.87</v>
      </c>
      <c r="BK6" s="21">
        <f t="shared" si="7"/>
        <v>966.33</v>
      </c>
      <c r="BL6" s="21">
        <f t="shared" si="7"/>
        <v>958.81</v>
      </c>
      <c r="BM6" s="21">
        <f t="shared" si="7"/>
        <v>1001.3</v>
      </c>
      <c r="BN6" s="21">
        <f t="shared" si="7"/>
        <v>1050.51</v>
      </c>
      <c r="BO6" s="21">
        <f t="shared" si="7"/>
        <v>1102.01</v>
      </c>
      <c r="BP6" s="20" t="str">
        <f>IF(BP7="","",IF(BP7="-","【-】","【"&amp;SUBSTITUTE(TEXT(BP7,"#,##0.00"),"-","△")&amp;"】"))</f>
        <v>【669.12】</v>
      </c>
      <c r="BQ6" s="21">
        <f>IF(BQ7="",NA(),BQ7)</f>
        <v>97.89</v>
      </c>
      <c r="BR6" s="21">
        <f t="shared" ref="BR6:BZ6" si="8">IF(BR7="",NA(),BR7)</f>
        <v>98.15</v>
      </c>
      <c r="BS6" s="21">
        <f t="shared" si="8"/>
        <v>98.63</v>
      </c>
      <c r="BT6" s="21">
        <f t="shared" si="8"/>
        <v>98.6</v>
      </c>
      <c r="BU6" s="21">
        <f t="shared" si="8"/>
        <v>99.01</v>
      </c>
      <c r="BV6" s="21">
        <f t="shared" si="8"/>
        <v>81.739999999999995</v>
      </c>
      <c r="BW6" s="21">
        <f t="shared" si="8"/>
        <v>82.88</v>
      </c>
      <c r="BX6" s="21">
        <f t="shared" si="8"/>
        <v>81.88</v>
      </c>
      <c r="BY6" s="21">
        <f t="shared" si="8"/>
        <v>82.65</v>
      </c>
      <c r="BZ6" s="21">
        <f t="shared" si="8"/>
        <v>82.55</v>
      </c>
      <c r="CA6" s="20" t="str">
        <f>IF(CA7="","",IF(CA7="-","【-】","【"&amp;SUBSTITUTE(TEXT(CA7,"#,##0.00"),"-","△")&amp;"】"))</f>
        <v>【99.73】</v>
      </c>
      <c r="CB6" s="21">
        <f>IF(CB7="",NA(),CB7)</f>
        <v>167.14</v>
      </c>
      <c r="CC6" s="21">
        <f t="shared" ref="CC6:CK6" si="9">IF(CC7="",NA(),CC7)</f>
        <v>167.15</v>
      </c>
      <c r="CD6" s="21">
        <f t="shared" si="9"/>
        <v>170.05</v>
      </c>
      <c r="CE6" s="21">
        <f t="shared" si="9"/>
        <v>167.59</v>
      </c>
      <c r="CF6" s="21">
        <f t="shared" si="9"/>
        <v>167.46</v>
      </c>
      <c r="CG6" s="21">
        <f t="shared" si="9"/>
        <v>194.31</v>
      </c>
      <c r="CH6" s="21">
        <f t="shared" si="9"/>
        <v>190.99</v>
      </c>
      <c r="CI6" s="21">
        <f t="shared" si="9"/>
        <v>187.55</v>
      </c>
      <c r="CJ6" s="21">
        <f t="shared" si="9"/>
        <v>186.3</v>
      </c>
      <c r="CK6" s="21">
        <f t="shared" si="9"/>
        <v>188.38</v>
      </c>
      <c r="CL6" s="20" t="str">
        <f>IF(CL7="","",IF(CL7="-","【-】","【"&amp;SUBSTITUTE(TEXT(CL7,"#,##0.00"),"-","△")&amp;"】"))</f>
        <v>【134.98】</v>
      </c>
      <c r="CM6" s="21" t="str">
        <f>IF(CM7="",NA(),CM7)</f>
        <v>-</v>
      </c>
      <c r="CN6" s="21" t="str">
        <f t="shared" ref="CN6:CV6" si="10">IF(CN7="",NA(),CN7)</f>
        <v>-</v>
      </c>
      <c r="CO6" s="21" t="str">
        <f t="shared" si="10"/>
        <v>-</v>
      </c>
      <c r="CP6" s="21" t="str">
        <f t="shared" si="10"/>
        <v>-</v>
      </c>
      <c r="CQ6" s="21" t="str">
        <f t="shared" si="10"/>
        <v>-</v>
      </c>
      <c r="CR6" s="21">
        <f t="shared" si="10"/>
        <v>53.5</v>
      </c>
      <c r="CS6" s="21">
        <f t="shared" si="10"/>
        <v>52.58</v>
      </c>
      <c r="CT6" s="21">
        <f t="shared" si="10"/>
        <v>50.94</v>
      </c>
      <c r="CU6" s="21">
        <f t="shared" si="10"/>
        <v>50.53</v>
      </c>
      <c r="CV6" s="21">
        <f t="shared" si="10"/>
        <v>51.42</v>
      </c>
      <c r="CW6" s="20" t="str">
        <f>IF(CW7="","",IF(CW7="-","【-】","【"&amp;SUBSTITUTE(TEXT(CW7,"#,##0.00"),"-","△")&amp;"】"))</f>
        <v>【59.99】</v>
      </c>
      <c r="CX6" s="21">
        <f>IF(CX7="",NA(),CX7)</f>
        <v>63.56</v>
      </c>
      <c r="CY6" s="21">
        <f t="shared" ref="CY6:DG6" si="11">IF(CY7="",NA(),CY7)</f>
        <v>64.88</v>
      </c>
      <c r="CZ6" s="21">
        <f t="shared" si="11"/>
        <v>65.760000000000005</v>
      </c>
      <c r="DA6" s="21">
        <f t="shared" si="11"/>
        <v>68.03</v>
      </c>
      <c r="DB6" s="21">
        <f t="shared" si="11"/>
        <v>68.86</v>
      </c>
      <c r="DC6" s="21">
        <f t="shared" si="11"/>
        <v>83.51</v>
      </c>
      <c r="DD6" s="21">
        <f t="shared" si="11"/>
        <v>83.02</v>
      </c>
      <c r="DE6" s="21">
        <f t="shared" si="11"/>
        <v>82.55</v>
      </c>
      <c r="DF6" s="21">
        <f t="shared" si="11"/>
        <v>82.08</v>
      </c>
      <c r="DG6" s="21">
        <f t="shared" si="11"/>
        <v>81.34</v>
      </c>
      <c r="DH6" s="20" t="str">
        <f>IF(DH7="","",IF(DH7="-","【-】","【"&amp;SUBSTITUTE(TEXT(DH7,"#,##0.00"),"-","△")&amp;"】"))</f>
        <v>【95.72】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1">
        <f t="shared" ref="EF6:EN6" si="14">IF(EF7="",NA(),EF7)</f>
        <v>0.14000000000000001</v>
      </c>
      <c r="EG6" s="21">
        <f t="shared" si="14"/>
        <v>0.19</v>
      </c>
      <c r="EH6" s="21">
        <f t="shared" si="14"/>
        <v>0.16</v>
      </c>
      <c r="EI6" s="20">
        <f t="shared" si="14"/>
        <v>0</v>
      </c>
      <c r="EJ6" s="21">
        <f t="shared" si="14"/>
        <v>0.16</v>
      </c>
      <c r="EK6" s="21">
        <f t="shared" si="14"/>
        <v>0.13</v>
      </c>
      <c r="EL6" s="21">
        <f t="shared" si="14"/>
        <v>0.15</v>
      </c>
      <c r="EM6" s="21">
        <f t="shared" si="14"/>
        <v>1.65</v>
      </c>
      <c r="EN6" s="21">
        <f t="shared" si="14"/>
        <v>0.14000000000000001</v>
      </c>
      <c r="EO6" s="20" t="str">
        <f>IF(EO7="","",IF(EO7="-","【-】","【"&amp;SUBSTITUTE(TEXT(EO7,"#,##0.00"),"-","△")&amp;"】"))</f>
        <v>【0.24】</v>
      </c>
    </row>
    <row r="7" spans="1:145" s="22" customFormat="1" x14ac:dyDescent="0.15">
      <c r="A7" s="14"/>
      <c r="B7" s="23">
        <v>2021</v>
      </c>
      <c r="C7" s="23">
        <v>83097</v>
      </c>
      <c r="D7" s="23">
        <v>47</v>
      </c>
      <c r="E7" s="23">
        <v>17</v>
      </c>
      <c r="F7" s="23">
        <v>1</v>
      </c>
      <c r="G7" s="23">
        <v>0</v>
      </c>
      <c r="H7" s="23" t="s">
        <v>98</v>
      </c>
      <c r="I7" s="23" t="s">
        <v>99</v>
      </c>
      <c r="J7" s="23" t="s">
        <v>100</v>
      </c>
      <c r="K7" s="23" t="s">
        <v>101</v>
      </c>
      <c r="L7" s="23" t="s">
        <v>102</v>
      </c>
      <c r="M7" s="23" t="s">
        <v>103</v>
      </c>
      <c r="N7" s="24" t="s">
        <v>104</v>
      </c>
      <c r="O7" s="24" t="s">
        <v>105</v>
      </c>
      <c r="P7" s="24">
        <v>58.9</v>
      </c>
      <c r="Q7" s="24">
        <v>100</v>
      </c>
      <c r="R7" s="24">
        <v>2750</v>
      </c>
      <c r="S7" s="24">
        <v>16094</v>
      </c>
      <c r="T7" s="24">
        <v>23.89</v>
      </c>
      <c r="U7" s="24">
        <v>673.67</v>
      </c>
      <c r="V7" s="24">
        <v>9435</v>
      </c>
      <c r="W7" s="24">
        <v>2.4500000000000002</v>
      </c>
      <c r="X7" s="24">
        <v>3851.02</v>
      </c>
      <c r="Y7" s="24">
        <v>85.06</v>
      </c>
      <c r="Z7" s="24">
        <v>83.64</v>
      </c>
      <c r="AA7" s="24">
        <v>86.74</v>
      </c>
      <c r="AB7" s="24">
        <v>86.02</v>
      </c>
      <c r="AC7" s="24">
        <v>86.57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585.76</v>
      </c>
      <c r="BG7" s="24">
        <v>513.13</v>
      </c>
      <c r="BH7" s="24">
        <v>460.6</v>
      </c>
      <c r="BI7" s="24">
        <v>396.11</v>
      </c>
      <c r="BJ7" s="24">
        <v>399.87</v>
      </c>
      <c r="BK7" s="24">
        <v>966.33</v>
      </c>
      <c r="BL7" s="24">
        <v>958.81</v>
      </c>
      <c r="BM7" s="24">
        <v>1001.3</v>
      </c>
      <c r="BN7" s="24">
        <v>1050.51</v>
      </c>
      <c r="BO7" s="24">
        <v>1102.01</v>
      </c>
      <c r="BP7" s="24">
        <v>669.12</v>
      </c>
      <c r="BQ7" s="24">
        <v>97.89</v>
      </c>
      <c r="BR7" s="24">
        <v>98.15</v>
      </c>
      <c r="BS7" s="24">
        <v>98.63</v>
      </c>
      <c r="BT7" s="24">
        <v>98.6</v>
      </c>
      <c r="BU7" s="24">
        <v>99.01</v>
      </c>
      <c r="BV7" s="24">
        <v>81.739999999999995</v>
      </c>
      <c r="BW7" s="24">
        <v>82.88</v>
      </c>
      <c r="BX7" s="24">
        <v>81.88</v>
      </c>
      <c r="BY7" s="24">
        <v>82.65</v>
      </c>
      <c r="BZ7" s="24">
        <v>82.55</v>
      </c>
      <c r="CA7" s="24">
        <v>99.73</v>
      </c>
      <c r="CB7" s="24">
        <v>167.14</v>
      </c>
      <c r="CC7" s="24">
        <v>167.15</v>
      </c>
      <c r="CD7" s="24">
        <v>170.05</v>
      </c>
      <c r="CE7" s="24">
        <v>167.59</v>
      </c>
      <c r="CF7" s="24">
        <v>167.46</v>
      </c>
      <c r="CG7" s="24">
        <v>194.31</v>
      </c>
      <c r="CH7" s="24">
        <v>190.99</v>
      </c>
      <c r="CI7" s="24">
        <v>187.55</v>
      </c>
      <c r="CJ7" s="24">
        <v>186.3</v>
      </c>
      <c r="CK7" s="24">
        <v>188.38</v>
      </c>
      <c r="CL7" s="24">
        <v>134.97999999999999</v>
      </c>
      <c r="CM7" s="24" t="s">
        <v>104</v>
      </c>
      <c r="CN7" s="24" t="s">
        <v>104</v>
      </c>
      <c r="CO7" s="24" t="s">
        <v>104</v>
      </c>
      <c r="CP7" s="24" t="s">
        <v>104</v>
      </c>
      <c r="CQ7" s="24" t="s">
        <v>104</v>
      </c>
      <c r="CR7" s="24">
        <v>53.5</v>
      </c>
      <c r="CS7" s="24">
        <v>52.58</v>
      </c>
      <c r="CT7" s="24">
        <v>50.94</v>
      </c>
      <c r="CU7" s="24">
        <v>50.53</v>
      </c>
      <c r="CV7" s="24">
        <v>51.42</v>
      </c>
      <c r="CW7" s="24">
        <v>59.99</v>
      </c>
      <c r="CX7" s="24">
        <v>63.56</v>
      </c>
      <c r="CY7" s="24">
        <v>64.88</v>
      </c>
      <c r="CZ7" s="24">
        <v>65.760000000000005</v>
      </c>
      <c r="DA7" s="24">
        <v>68.03</v>
      </c>
      <c r="DB7" s="24">
        <v>68.86</v>
      </c>
      <c r="DC7" s="24">
        <v>83.51</v>
      </c>
      <c r="DD7" s="24">
        <v>83.02</v>
      </c>
      <c r="DE7" s="24">
        <v>82.55</v>
      </c>
      <c r="DF7" s="24">
        <v>82.08</v>
      </c>
      <c r="DG7" s="24">
        <v>81.34</v>
      </c>
      <c r="DH7" s="24">
        <v>95.72</v>
      </c>
      <c r="DI7" s="24"/>
      <c r="DJ7" s="24"/>
      <c r="DK7" s="24"/>
      <c r="DL7" s="24"/>
      <c r="DM7" s="24"/>
      <c r="DN7" s="24"/>
      <c r="DO7" s="24"/>
      <c r="DP7" s="24"/>
      <c r="DQ7" s="24"/>
      <c r="DR7" s="24"/>
      <c r="DS7" s="24"/>
      <c r="DT7" s="24"/>
      <c r="DU7" s="24"/>
      <c r="DV7" s="24"/>
      <c r="DW7" s="24"/>
      <c r="DX7" s="24"/>
      <c r="DY7" s="24"/>
      <c r="DZ7" s="24"/>
      <c r="EA7" s="24"/>
      <c r="EB7" s="24"/>
      <c r="EC7" s="24"/>
      <c r="ED7" s="24"/>
      <c r="EE7" s="24">
        <v>0</v>
      </c>
      <c r="EF7" s="24">
        <v>0.14000000000000001</v>
      </c>
      <c r="EG7" s="24">
        <v>0.19</v>
      </c>
      <c r="EH7" s="24">
        <v>0.16</v>
      </c>
      <c r="EI7" s="24">
        <v>0</v>
      </c>
      <c r="EJ7" s="24">
        <v>0.16</v>
      </c>
      <c r="EK7" s="24">
        <v>0.13</v>
      </c>
      <c r="EL7" s="24">
        <v>0.15</v>
      </c>
      <c r="EM7" s="24">
        <v>1.65</v>
      </c>
      <c r="EN7" s="24">
        <v>0.14000000000000001</v>
      </c>
      <c r="EO7" s="24">
        <v>0.24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114</v>
      </c>
      <c r="D13" t="s">
        <v>115</v>
      </c>
      <c r="E13" t="s">
        <v>116</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政策企画部情報システム課</cp:lastModifiedBy>
  <cp:lastPrinted>2023-01-24T02:45:23Z</cp:lastPrinted>
  <dcterms:created xsi:type="dcterms:W3CDTF">2022-12-01T01:45:22Z</dcterms:created>
  <dcterms:modified xsi:type="dcterms:W3CDTF">2023-02-08T23:48:59Z</dcterms:modified>
  <cp:category/>
</cp:coreProperties>
</file>