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36_東海村【済】\"/>
    </mc:Choice>
  </mc:AlternateContent>
  <workbookProtection workbookAlgorithmName="SHA-512" workbookHashValue="21+8teDE1Wtljsfw8t5sRa9I8AAI7PTSZcEX7gwFoDbOqAGAa2l7oO7Rfs9ZSMrclKo6F/SYWiM21gkFhfOGXQ==" workbookSaltValue="1cgozkhKG3Xua65owNPTwQ=="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<sst xmlns="http://schemas.openxmlformats.org/spreadsheetml/2006/main" count="228" uniqueCount="115">
  <si>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</si>
  <si>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</si>
  <si>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</si>
  <si>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</si>
  <si>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</si>
  <si>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</si>
  <si>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</si>
  <si>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</si>
  <si>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</si>
  <si>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</si>
  <si>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</si>
  <si>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</si>
  <si>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</si>
  <si>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</si>
  <si>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</si>
  <si>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</si>
  <si>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</si>
  <si>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</si>
  <si>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</si>
  <si>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</si>
  <si>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</si>
  <si>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</si>
  <si>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</si>
  <si>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</si>
  <si>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</si>
  <si>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</si>
  <si>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</si>
  <si>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</si>
  <si>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</si>
  <si>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</si>
  <si>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</si>
  <si>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</si>
  <si>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</si>
  <si>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</si>
  <si>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</si>
  <si>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</si>
  <si>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</si>
  <si>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</si>
  <si>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</si>
  <si>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</si>
  <si>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</si>
  <si>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</si>
  <si>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</si>
  <si>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</si>
  <si>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</si>
  <si>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</si>
  <si>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</si>
  <si>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</si>
  <si>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</si>
  <si>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</si>
  <si>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</si>
  <si>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</si>
  <si>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</si>
  <si>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</si>
  <si>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</si>
  <si>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</si>
  <si>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</si>
  <si>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</si>
  <si>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</si>
  <si>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</si>
  <si>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</si>
  <si>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</si>
  <si>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</si>
  <si>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</si>
  <si>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</si>
  <si>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</si>
  <si>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</si>
  <si>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</si>
  <si>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</si>
  <si>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</si>
  <si>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</si>
  <si>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</si>
  <si>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</si>
  <si>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</si>
  <si>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</si>
  <si>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</si>
  <si>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</si>
  <si>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</si>
  <si>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</si>
  <si>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</si>
  <si>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</si>
  <si>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</si>
  <si>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</si>
  <si>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</si>
  <si>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</si>
  <si>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</si>
  <si>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</si>
  <si>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</si>
  <si>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</si>
  <si>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</si>
  <si>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</si>
  <si>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</si>
  <si>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</si>
  <si>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東海村</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</si>
  <si>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</si>
  <si>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</si>
  <si>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</si>
  <si>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</si>
  <si>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</si>
  <si>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</si>
  <si>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</si>
  <si>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</si>
  <si>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</si>
  <si>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</si>
  <si>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</si>
  <si>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</si>
  <si>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</si>
  <si>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</si>
  <si>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</si>
  <si>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</si>
  <si>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</si>
  <si>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</si>
  <si>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初の水道管が整備されてから法定耐用年数の４０年を過ぎ，更新時期を迎えていることから，老朽化が進んでいる状況である。今後の維持管理や有収率向上のために水道管更新時に耐震管への布設替えを順次行っている。また，令和元年度で導水管更新工事が完了したところであり，今後は基幹管路更新工事を行う予定である。更新には多大な費用と時間を要するが，水道事業ビジョンやインフラ長寿命化計画を基に進めていく必要がある。</t>
    <rPh sb="1" eb="3">
      <t>トウショ</t>
    </rPh>
    <rPh sb="26" eb="27">
      <t>ス</t>
    </rPh>
    <rPh sb="29" eb="31">
      <t>コウシン</t>
    </rPh>
    <rPh sb="31" eb="33">
      <t>ジキ</t>
    </rPh>
    <rPh sb="34" eb="35">
      <t>ムカ</t>
    </rPh>
    <rPh sb="104" eb="106">
      <t>レイワ</t>
    </rPh>
    <rPh sb="106" eb="108">
      <t>ガンネン</t>
    </rPh>
    <rPh sb="108" eb="109">
      <t>ド</t>
    </rPh>
    <rPh sb="113" eb="115">
      <t>コウシン</t>
    </rPh>
    <rPh sb="118" eb="120">
      <t>カンリョウ</t>
    </rPh>
    <rPh sb="129" eb="131">
      <t>コンゴ</t>
    </rPh>
    <rPh sb="167" eb="169">
      <t>スイドウ</t>
    </rPh>
    <rPh sb="169" eb="171">
      <t>ジギョウ</t>
    </rPh>
    <phoneticPr fontId="4"/>
  </si>
  <si>
    <t xml:space="preserve"> 本村ではこれまで一般会計より補助金及び出資金を繰り入れており，令和元年度には補助金の割合を極力低くする措置をとったものの，令和２年度に新型コロナウイルス感染症の影響等もあり，その補填が未だ収支上大きな比重を占めている状況にある。独立採算制の原則からいうと，本来ならば水道料金によって経費を賄わなければならないことから，今後も経営改善に向けて対策を講じる必要がある。
　改善策として平成３０年度に料金改定を行った一方で，今後も老朽化する水道管の更新工事の費用等が見込まれ，経営にあたっては厳しい状況が継続する見込みである。企業としての経済性を発揮して効率的な経営を図るために，経営計画等を基に，一層の維持管理費用等の削減や，財源を確保していく必要がある。</t>
    <rPh sb="32" eb="34">
      <t>レイワ</t>
    </rPh>
    <rPh sb="34" eb="36">
      <t>ガンネン</t>
    </rPh>
    <rPh sb="36" eb="37">
      <t>ド</t>
    </rPh>
    <rPh sb="39" eb="42">
      <t>ホジョキン</t>
    </rPh>
    <rPh sb="43" eb="45">
      <t>ワリアイ</t>
    </rPh>
    <rPh sb="46" eb="48">
      <t>キョクリョク</t>
    </rPh>
    <rPh sb="48" eb="49">
      <t>ヒク</t>
    </rPh>
    <rPh sb="52" eb="54">
      <t>ソチ</t>
    </rPh>
    <rPh sb="62" eb="64">
      <t>レイワ</t>
    </rPh>
    <rPh sb="65" eb="67">
      <t>ネンド</t>
    </rPh>
    <rPh sb="68" eb="70">
      <t>シンガタ</t>
    </rPh>
    <rPh sb="77" eb="80">
      <t>カンセンショウ</t>
    </rPh>
    <rPh sb="81" eb="83">
      <t>エイキョウ</t>
    </rPh>
    <rPh sb="83" eb="84">
      <t>ナド</t>
    </rPh>
    <rPh sb="93" eb="94">
      <t>イマ</t>
    </rPh>
    <rPh sb="95" eb="97">
      <t>シュウシ</t>
    </rPh>
    <rPh sb="97" eb="98">
      <t>ジョウ</t>
    </rPh>
    <rPh sb="98" eb="99">
      <t>オオ</t>
    </rPh>
    <rPh sb="101" eb="103">
      <t>ヒジュウ</t>
    </rPh>
    <rPh sb="104" eb="105">
      <t>シ</t>
    </rPh>
    <rPh sb="160" eb="162">
      <t>コンゴ</t>
    </rPh>
    <rPh sb="210" eb="212">
      <t>コンゴ</t>
    </rPh>
    <rPh sb="229" eb="230">
      <t>ナド</t>
    </rPh>
    <rPh sb="288" eb="290">
      <t>ケイエイ</t>
    </rPh>
    <rPh sb="290" eb="292">
      <t>ケイカク</t>
    </rPh>
    <rPh sb="292" eb="293">
      <t>ナド</t>
    </rPh>
    <rPh sb="294" eb="295">
      <t>モト</t>
    </rPh>
    <phoneticPr fontId="4"/>
  </si>
  <si>
    <t>①本村ではこれまで給水収益以外の収入として，一般会計より補助金を繰り入れて収益の不足を補填しているのが実状であった。このため令和元年度では経営健全化として補助金額を極力低くしたこと等で経常収支比率が減少したが，令和２年度は新型コロナウイルス感染症の影響への補填等による補助金で，以前の状況へ戻るかたちとなった。今後経営の改善を図る上では，適切な料金収入の確保が必要となる。
④企業債残高対給水収益比率は，平成３０年度に全国平均よりも低くなり，令和２年度は微増となったが，依然減少傾向は続いており，良好な状態にある。
⑤料金回収率は全国平均や類似団体平均値と比較して低いものとなっている。そのため，給水費用を給水収益で賄うべくこれまで料金改定を段階的に行っているところであり，平成３０年に改定を実施し，回収率も徐々に上昇してきたが，更なる減少傾向に対応する対策が必要である。
⑥給水原価は前年度と比較すると１７．３３円低くなっており，類似団体平均値と同程度となったが，依然として全国平均に比べ高い傾向にある。
⑦施設利用率は減少傾向にあるものの，全国平均，類似団体平均値と同程度となり，概ね適切な施設規模であると考えられる。しかし一方で施設の規模についても検討する必要がある。
⑧有収率は前年度と比較すると３．５４％上昇し，全国平均や類似団体平均値より高い値となり，概ね良好な状況である。</t>
    <rPh sb="1" eb="3">
      <t>ホンソン</t>
    </rPh>
    <rPh sb="105" eb="107">
      <t>レイワ</t>
    </rPh>
    <rPh sb="108" eb="110">
      <t>ネンド</t>
    </rPh>
    <rPh sb="111" eb="112">
      <t>シン</t>
    </rPh>
    <rPh sb="112" eb="113">
      <t>カタ</t>
    </rPh>
    <rPh sb="120" eb="123">
      <t>カンセンショウ</t>
    </rPh>
    <rPh sb="124" eb="126">
      <t>エイキョウ</t>
    </rPh>
    <rPh sb="128" eb="130">
      <t>ホテン</t>
    </rPh>
    <rPh sb="130" eb="131">
      <t>ナド</t>
    </rPh>
    <rPh sb="134" eb="136">
      <t>ホジョ</t>
    </rPh>
    <rPh sb="136" eb="137">
      <t>キン</t>
    </rPh>
    <rPh sb="139" eb="141">
      <t>イゼン</t>
    </rPh>
    <rPh sb="142" eb="144">
      <t>ジョウキョウ</t>
    </rPh>
    <rPh sb="145" eb="146">
      <t>モド</t>
    </rPh>
    <rPh sb="221" eb="223">
      <t>レイワ</t>
    </rPh>
    <rPh sb="224" eb="226">
      <t>ネンド</t>
    </rPh>
    <rPh sb="227" eb="229">
      <t>ビゾウ</t>
    </rPh>
    <rPh sb="235" eb="237">
      <t>イゼン</t>
    </rPh>
    <rPh sb="265" eb="267">
      <t>ゼンコク</t>
    </rPh>
    <rPh sb="267" eb="269">
      <t>ヘイキン</t>
    </rPh>
    <rPh sb="274" eb="277">
      <t>ヘイキンチ</t>
    </rPh>
    <rPh sb="298" eb="300">
      <t>キュウスイ</t>
    </rPh>
    <rPh sb="300" eb="302">
      <t>ヒヨウ</t>
    </rPh>
    <rPh sb="303" eb="305">
      <t>キュウスイ</t>
    </rPh>
    <rPh sb="305" eb="307">
      <t>シュウエキ</t>
    </rPh>
    <rPh sb="308" eb="309">
      <t>マカナ</t>
    </rPh>
    <rPh sb="365" eb="366">
      <t>サラ</t>
    </rPh>
    <rPh sb="368" eb="370">
      <t>ゲンショウ</t>
    </rPh>
    <rPh sb="370" eb="372">
      <t>ケイコウ</t>
    </rPh>
    <rPh sb="373" eb="375">
      <t>タイオウ</t>
    </rPh>
    <rPh sb="377" eb="379">
      <t>タイサク</t>
    </rPh>
    <rPh sb="380" eb="382">
      <t>ヒツヨウ</t>
    </rPh>
    <rPh sb="408" eb="409">
      <t>ヒク</t>
    </rPh>
    <rPh sb="420" eb="422">
      <t>ヘイキン</t>
    </rPh>
    <rPh sb="422" eb="423">
      <t>アタイ</t>
    </rPh>
    <rPh sb="424" eb="427">
      <t>ドウテイド</t>
    </rPh>
    <rPh sb="433" eb="435">
      <t>イゼン</t>
    </rPh>
    <rPh sb="438" eb="440">
      <t>ゼンコク</t>
    </rPh>
    <rPh sb="440" eb="442">
      <t>ヘイキン</t>
    </rPh>
    <rPh sb="443" eb="444">
      <t>クラ</t>
    </rPh>
    <rPh sb="445" eb="446">
      <t>タカ</t>
    </rPh>
    <rPh sb="447" eb="449">
      <t>ケイコウ</t>
    </rPh>
    <rPh sb="514" eb="516">
      <t>イッポウ</t>
    </rPh>
    <rPh sb="517" eb="519">
      <t>シセツ</t>
    </rPh>
    <rPh sb="520" eb="522">
      <t>キボ</t>
    </rPh>
    <rPh sb="527" eb="529">
      <t>ケントウ</t>
    </rPh>
    <rPh sb="531" eb="533">
      <t>ヒツヨウ</t>
    </rPh>
    <rPh sb="538" eb="540">
      <t>ゲンショウ</t>
    </rPh>
    <rPh sb="557" eb="559">
      <t>ジョウショウ</t>
    </rPh>
    <rPh sb="561" eb="565">
      <t>ゼンコクヘイキン</t>
    </rPh>
    <rPh sb="566" eb="568">
      <t>ゼンコク</t>
    </rPh>
    <rPh sb="568" eb="570">
      <t>ヘイキン</t>
    </rPh>
    <rPh sb="570" eb="573">
      <t>ヘイキンチ</t>
    </rPh>
    <rPh sb="576" eb="577">
      <t>ヒク</t>
    </rPh>
    <rPh sb="582" eb="583">
      <t>オオム</t>
    </rPh>
    <rPh sb="584" eb="586">
      <t>リョウコウ</t>
    </rPh>
    <rPh sb="587" eb="58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</si>
</sst>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0.64</c:v>
                </c:pt>
                <c:pt idx="1">
                  <c:v>0</c:v>
                </c:pt>
                <c:pt idx="2">
                  <c:v>0</c:v>
                </c:pt>
                <c:pt idx="3">
                  <c:v>0</c:v>
                </c:pt>
                <c:pt idx="4">
                  <c:v>0</c:v>
                </c:pt>
              </c:numCache>
            </c:numRef>
          </c:val>
          <c:extLst>
            <c:ext xmlns:c16="http://schemas.microsoft.com/office/drawing/2014/chart" uri="{C3380CC4-5D6E-409C-BE32-E72D297353CC}">
              <c16:uniqueId val="{00000000-7410-4DFD-BC6C-08ED2188726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7410-4DFD-BC6C-08ED2188726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62.61</c:v>
                </c:pt>
                <c:pt idx="1">
                  <c:v>62.94</c:v>
                </c:pt>
                <c:pt idx="2">
                  <c:v>61.89</c:v>
                </c:pt>
                <c:pt idx="3">
                  <c:v>61.32</c:v>
                </c:pt>
                <c:pt idx="4">
                  <c:v>60.58</c:v>
                </c:pt>
              </c:numCache>
            </c:numRef>
          </c:val>
          <c:extLst>
            <c:ext xmlns:c16="http://schemas.microsoft.com/office/drawing/2014/chart" uri="{C3380CC4-5D6E-409C-BE32-E72D297353CC}">
              <c16:uniqueId val="{00000000-EAB9-4C46-9139-6A2359D0200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EAB9-4C46-9139-6A2359D0200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85.03</c:v>
                </c:pt>
                <c:pt idx="1">
                  <c:v>86</c:v>
                </c:pt>
                <c:pt idx="2">
                  <c:v>88.58</c:v>
                </c:pt>
                <c:pt idx="3">
                  <c:v>87.36</c:v>
                </c:pt>
                <c:pt idx="4">
                  <c:v>90.9</c:v>
                </c:pt>
              </c:numCache>
            </c:numRef>
          </c:val>
          <c:extLst>
            <c:ext xmlns:c16="http://schemas.microsoft.com/office/drawing/2014/chart" uri="{C3380CC4-5D6E-409C-BE32-E72D297353CC}">
              <c16:uniqueId val="{00000000-1C3F-4503-A1DD-71FE90B8950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1C3F-4503-A1DD-71FE90B8950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106.53</c:v>
                </c:pt>
                <c:pt idx="1">
                  <c:v>108.22</c:v>
                </c:pt>
                <c:pt idx="2">
                  <c:v>109.01</c:v>
                </c:pt>
                <c:pt idx="3">
                  <c:v>103.32</c:v>
                </c:pt>
                <c:pt idx="4">
                  <c:v>109.43</c:v>
                </c:pt>
              </c:numCache>
            </c:numRef>
          </c:val>
          <c:extLst>
            <c:ext xmlns:c16="http://schemas.microsoft.com/office/drawing/2014/chart" uri="{C3380CC4-5D6E-409C-BE32-E72D297353CC}">
              <c16:uniqueId val="{00000000-7181-4F35-9A9D-74DFB4C4671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7181-4F35-9A9D-74DFB4C4671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44.67</c:v>
                </c:pt>
                <c:pt idx="1">
                  <c:v>46.14</c:v>
                </c:pt>
                <c:pt idx="2">
                  <c:v>47.28</c:v>
                </c:pt>
                <c:pt idx="3">
                  <c:v>48.56</c:v>
                </c:pt>
                <c:pt idx="4">
                  <c:v>49.78</c:v>
                </c:pt>
              </c:numCache>
            </c:numRef>
          </c:val>
          <c:extLst>
            <c:ext xmlns:c16="http://schemas.microsoft.com/office/drawing/2014/chart" uri="{C3380CC4-5D6E-409C-BE32-E72D297353CC}">
              <c16:uniqueId val="{00000000-65A7-4EDE-A80E-910A79EEC70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65A7-4EDE-A80E-910A79EEC70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64-4590-A318-6E66EABC7A7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F064-4590-A318-6E66EABC7A7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26-4F79-A813-DCB30BEA3F5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0B26-4F79-A813-DCB30BEA3F5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279.55</c:v>
                </c:pt>
                <c:pt idx="1">
                  <c:v>379.97</c:v>
                </c:pt>
                <c:pt idx="2">
                  <c:v>340.65</c:v>
                </c:pt>
                <c:pt idx="3">
                  <c:v>312.8</c:v>
                </c:pt>
                <c:pt idx="4">
                  <c:v>284.97000000000003</c:v>
                </c:pt>
              </c:numCache>
            </c:numRef>
          </c:val>
          <c:extLst>
            <c:ext xmlns:c16="http://schemas.microsoft.com/office/drawing/2014/chart" uri="{C3380CC4-5D6E-409C-BE32-E72D297353CC}">
              <c16:uniqueId val="{00000000-0645-45A7-B65F-C0D32F560BE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0645-45A7-B65F-C0D32F560BE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317.95999999999998</c:v>
                </c:pt>
                <c:pt idx="1">
                  <c:v>300.66000000000003</c:v>
                </c:pt>
                <c:pt idx="2">
                  <c:v>260.94</c:v>
                </c:pt>
                <c:pt idx="3">
                  <c:v>243.73</c:v>
                </c:pt>
                <c:pt idx="4">
                  <c:v>264.39999999999998</c:v>
                </c:pt>
              </c:numCache>
            </c:numRef>
          </c:val>
          <c:extLst>
            <c:ext xmlns:c16="http://schemas.microsoft.com/office/drawing/2014/chart" uri="{C3380CC4-5D6E-409C-BE32-E72D297353CC}">
              <c16:uniqueId val="{00000000-40CF-4902-9DF9-0E8E545EACF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40CF-4902-9DF9-0E8E545EACF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86.49</c:v>
                </c:pt>
                <c:pt idx="1">
                  <c:v>89.05</c:v>
                </c:pt>
                <c:pt idx="2">
                  <c:v>93.61</c:v>
                </c:pt>
                <c:pt idx="3">
                  <c:v>91.79</c:v>
                </c:pt>
                <c:pt idx="4">
                  <c:v>83.28</c:v>
                </c:pt>
              </c:numCache>
            </c:numRef>
          </c:val>
          <c:extLst>
            <c:ext xmlns:c16="http://schemas.microsoft.com/office/drawing/2014/chart" uri="{C3380CC4-5D6E-409C-BE32-E72D297353CC}">
              <c16:uniqueId val="{00000000-0592-4DF3-AB67-67395B7C1D3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0592-4DF3-AB67-67395B7C1D3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186.95</c:v>
                </c:pt>
                <c:pt idx="1">
                  <c:v>181.44</c:v>
                </c:pt>
                <c:pt idx="2">
                  <c:v>183.49</c:v>
                </c:pt>
                <c:pt idx="3">
                  <c:v>192</c:v>
                </c:pt>
                <c:pt idx="4">
                  <c:v>174.67</c:v>
                </c:pt>
              </c:numCache>
            </c:numRef>
          </c:val>
          <c:extLst>
            <c:ext xmlns:c16="http://schemas.microsoft.com/office/drawing/2014/chart" uri="{C3380CC4-5D6E-409C-BE32-E72D297353CC}">
              <c16:uniqueId val="{00000000-898E-4E1D-9493-6AB9B5E42BF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898E-4E1D-9493-6AB9B5E42BF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52"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茨城県　東海村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38376</v>
      </c>
      <c r="AM8" s="71"/>
      <c r="AN8" s="71"/>
      <c r="AO8" s="71"/>
      <c r="AP8" s="71"/>
      <c r="AQ8" s="71"/>
      <c r="AR8" s="71"/>
      <c r="AS8" s="71"/>
      <c r="AT8" s="67">
        <f>データ!$S$6</f>
        <v>38</v>
      </c>
      <c r="AU8" s="68"/>
      <c r="AV8" s="68"/>
      <c r="AW8" s="68"/>
      <c r="AX8" s="68"/>
      <c r="AY8" s="68"/>
      <c r="AZ8" s="68"/>
      <c r="BA8" s="68"/>
      <c r="BB8" s="70">
        <f>データ!$T$6</f>
        <v>1009.89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75.77</v>
      </c>
      <c r="J10" s="68"/>
      <c r="K10" s="68"/>
      <c r="L10" s="68"/>
      <c r="M10" s="68"/>
      <c r="N10" s="68"/>
      <c r="O10" s="69"/>
      <c r="P10" s="70">
        <f>データ!$P$6</f>
        <v>99.65</v>
      </c>
      <c r="Q10" s="70"/>
      <c r="R10" s="70"/>
      <c r="S10" s="70"/>
      <c r="T10" s="70"/>
      <c r="U10" s="70"/>
      <c r="V10" s="70"/>
      <c r="W10" s="71">
        <f>データ!$Q$6</f>
        <v>3361</v>
      </c>
      <c r="X10" s="71"/>
      <c r="Y10" s="71"/>
      <c r="Z10" s="71"/>
      <c r="AA10" s="71"/>
      <c r="AB10" s="71"/>
      <c r="AC10" s="71"/>
      <c r="AD10" s="2"/>
      <c r="AE10" s="2"/>
      <c r="AF10" s="2"/>
      <c r="AG10" s="2"/>
      <c r="AH10" s="4"/>
      <c r="AI10" s="4"/>
      <c r="AJ10" s="4"/>
      <c r="AK10" s="4"/>
      <c r="AL10" s="71">
        <f>データ!$U$6</f>
        <v>37560</v>
      </c>
      <c r="AM10" s="71"/>
      <c r="AN10" s="71"/>
      <c r="AO10" s="71"/>
      <c r="AP10" s="71"/>
      <c r="AQ10" s="71"/>
      <c r="AR10" s="71"/>
      <c r="AS10" s="71"/>
      <c r="AT10" s="67">
        <f>データ!$V$6</f>
        <v>36.44</v>
      </c>
      <c r="AU10" s="68"/>
      <c r="AV10" s="68"/>
      <c r="AW10" s="68"/>
      <c r="AX10" s="68"/>
      <c r="AY10" s="68"/>
      <c r="AZ10" s="68"/>
      <c r="BA10" s="68"/>
      <c r="BB10" s="70">
        <f>データ!$W$6</f>
        <v>1030.74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4TuXlhShjRlSZgPtJrMjdxlOhSp3FvTjp2izGsYlfumVfrRb0rYVcn1RNxsvxZqNJTHTT3sJ6fc1/8dzmDyKA==" saltValue="VFfOCQHdoGNiy6UcLbCGY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83411</v>
      </c>
      <c r="D6" s="34">
        <f t="shared" si="3"/>
        <v>46</v>
      </c>
      <c r="E6" s="34">
        <f t="shared" si="3"/>
        <v>1</v>
      </c>
      <c r="F6" s="34">
        <f t="shared" si="3"/>
        <v>0</v>
      </c>
      <c r="G6" s="34">
        <f t="shared" si="3"/>
        <v>1</v>
      </c>
      <c r="H6" s="34" t="str">
        <f t="shared" si="3"/>
        <v>茨城県　東海村</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75.77</v>
      </c>
      <c r="P6" s="35">
        <f t="shared" si="3"/>
        <v>99.65</v>
      </c>
      <c r="Q6" s="35">
        <f t="shared" si="3"/>
        <v>3361</v>
      </c>
      <c r="R6" s="35">
        <f t="shared" si="3"/>
        <v>38376</v>
      </c>
      <c r="S6" s="35">
        <f t="shared" si="3"/>
        <v>38</v>
      </c>
      <c r="T6" s="35">
        <f t="shared" si="3"/>
        <v>1009.89</v>
      </c>
      <c r="U6" s="35">
        <f t="shared" si="3"/>
        <v>37560</v>
      </c>
      <c r="V6" s="35">
        <f t="shared" si="3"/>
        <v>36.44</v>
      </c>
      <c r="W6" s="35">
        <f t="shared" si="3"/>
        <v>1030.74</v>
      </c>
      <c r="X6" s="36">
        <f>IF(X7="",NA(),X7)</f>
        <v>106.53</v>
      </c>
      <c r="Y6" s="36">
        <f t="shared" ref="Y6:AG6" si="4">IF(Y7="",NA(),Y7)</f>
        <v>108.22</v>
      </c>
      <c r="Z6" s="36">
        <f t="shared" si="4"/>
        <v>109.01</v>
      </c>
      <c r="AA6" s="36">
        <f t="shared" si="4"/>
        <v>103.32</v>
      </c>
      <c r="AB6" s="36">
        <f t="shared" si="4"/>
        <v>109.43</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279.55</v>
      </c>
      <c r="AU6" s="36">
        <f t="shared" ref="AU6:BC6" si="6">IF(AU7="",NA(),AU7)</f>
        <v>379.97</v>
      </c>
      <c r="AV6" s="36">
        <f t="shared" si="6"/>
        <v>340.65</v>
      </c>
      <c r="AW6" s="36">
        <f t="shared" si="6"/>
        <v>312.8</v>
      </c>
      <c r="AX6" s="36">
        <f t="shared" si="6"/>
        <v>284.97000000000003</v>
      </c>
      <c r="AY6" s="36">
        <f t="shared" si="6"/>
        <v>377.63</v>
      </c>
      <c r="AZ6" s="36">
        <f t="shared" si="6"/>
        <v>357.34</v>
      </c>
      <c r="BA6" s="36">
        <f t="shared" si="6"/>
        <v>366.03</v>
      </c>
      <c r="BB6" s="36">
        <f t="shared" si="6"/>
        <v>365.18</v>
      </c>
      <c r="BC6" s="36">
        <f t="shared" si="6"/>
        <v>327.77</v>
      </c>
      <c r="BD6" s="35" t="str">
        <f>IF(BD7="","",IF(BD7="-","【-】","【"&amp;SUBSTITUTE(TEXT(BD7,"#,##0.00"),"-","△")&amp;"】"))</f>
        <v>【260.31】</v>
      </c>
      <c r="BE6" s="36">
        <f>IF(BE7="",NA(),BE7)</f>
        <v>317.95999999999998</v>
      </c>
      <c r="BF6" s="36">
        <f t="shared" ref="BF6:BN6" si="7">IF(BF7="",NA(),BF7)</f>
        <v>300.66000000000003</v>
      </c>
      <c r="BG6" s="36">
        <f t="shared" si="7"/>
        <v>260.94</v>
      </c>
      <c r="BH6" s="36">
        <f t="shared" si="7"/>
        <v>243.73</v>
      </c>
      <c r="BI6" s="36">
        <f t="shared" si="7"/>
        <v>264.39999999999998</v>
      </c>
      <c r="BJ6" s="36">
        <f t="shared" si="7"/>
        <v>364.71</v>
      </c>
      <c r="BK6" s="36">
        <f t="shared" si="7"/>
        <v>373.69</v>
      </c>
      <c r="BL6" s="36">
        <f t="shared" si="7"/>
        <v>370.12</v>
      </c>
      <c r="BM6" s="36">
        <f t="shared" si="7"/>
        <v>371.65</v>
      </c>
      <c r="BN6" s="36">
        <f t="shared" si="7"/>
        <v>397.1</v>
      </c>
      <c r="BO6" s="35" t="str">
        <f>IF(BO7="","",IF(BO7="-","【-】","【"&amp;SUBSTITUTE(TEXT(BO7,"#,##0.00"),"-","△")&amp;"】"))</f>
        <v>【275.67】</v>
      </c>
      <c r="BP6" s="36">
        <f>IF(BP7="",NA(),BP7)</f>
        <v>86.49</v>
      </c>
      <c r="BQ6" s="36">
        <f t="shared" ref="BQ6:BY6" si="8">IF(BQ7="",NA(),BQ7)</f>
        <v>89.05</v>
      </c>
      <c r="BR6" s="36">
        <f t="shared" si="8"/>
        <v>93.61</v>
      </c>
      <c r="BS6" s="36">
        <f t="shared" si="8"/>
        <v>91.79</v>
      </c>
      <c r="BT6" s="36">
        <f t="shared" si="8"/>
        <v>83.28</v>
      </c>
      <c r="BU6" s="36">
        <f t="shared" si="8"/>
        <v>100.65</v>
      </c>
      <c r="BV6" s="36">
        <f t="shared" si="8"/>
        <v>99.87</v>
      </c>
      <c r="BW6" s="36">
        <f t="shared" si="8"/>
        <v>100.42</v>
      </c>
      <c r="BX6" s="36">
        <f t="shared" si="8"/>
        <v>98.77</v>
      </c>
      <c r="BY6" s="36">
        <f t="shared" si="8"/>
        <v>95.79</v>
      </c>
      <c r="BZ6" s="35" t="str">
        <f>IF(BZ7="","",IF(BZ7="-","【-】","【"&amp;SUBSTITUTE(TEXT(BZ7,"#,##0.00"),"-","△")&amp;"】"))</f>
        <v>【100.05】</v>
      </c>
      <c r="CA6" s="36">
        <f>IF(CA7="",NA(),CA7)</f>
        <v>186.95</v>
      </c>
      <c r="CB6" s="36">
        <f t="shared" ref="CB6:CJ6" si="9">IF(CB7="",NA(),CB7)</f>
        <v>181.44</v>
      </c>
      <c r="CC6" s="36">
        <f t="shared" si="9"/>
        <v>183.49</v>
      </c>
      <c r="CD6" s="36">
        <f t="shared" si="9"/>
        <v>192</v>
      </c>
      <c r="CE6" s="36">
        <f t="shared" si="9"/>
        <v>174.67</v>
      </c>
      <c r="CF6" s="36">
        <f t="shared" si="9"/>
        <v>170.19</v>
      </c>
      <c r="CG6" s="36">
        <f t="shared" si="9"/>
        <v>171.81</v>
      </c>
      <c r="CH6" s="36">
        <f t="shared" si="9"/>
        <v>171.67</v>
      </c>
      <c r="CI6" s="36">
        <f t="shared" si="9"/>
        <v>173.67</v>
      </c>
      <c r="CJ6" s="36">
        <f t="shared" si="9"/>
        <v>171.13</v>
      </c>
      <c r="CK6" s="35" t="str">
        <f>IF(CK7="","",IF(CK7="-","【-】","【"&amp;SUBSTITUTE(TEXT(CK7,"#,##0.00"),"-","△")&amp;"】"))</f>
        <v>【166.40】</v>
      </c>
      <c r="CL6" s="36">
        <f>IF(CL7="",NA(),CL7)</f>
        <v>62.61</v>
      </c>
      <c r="CM6" s="36">
        <f t="shared" ref="CM6:CU6" si="10">IF(CM7="",NA(),CM7)</f>
        <v>62.94</v>
      </c>
      <c r="CN6" s="36">
        <f t="shared" si="10"/>
        <v>61.89</v>
      </c>
      <c r="CO6" s="36">
        <f t="shared" si="10"/>
        <v>61.32</v>
      </c>
      <c r="CP6" s="36">
        <f t="shared" si="10"/>
        <v>60.58</v>
      </c>
      <c r="CQ6" s="36">
        <f t="shared" si="10"/>
        <v>59.01</v>
      </c>
      <c r="CR6" s="36">
        <f t="shared" si="10"/>
        <v>60.03</v>
      </c>
      <c r="CS6" s="36">
        <f t="shared" si="10"/>
        <v>59.74</v>
      </c>
      <c r="CT6" s="36">
        <f t="shared" si="10"/>
        <v>59.67</v>
      </c>
      <c r="CU6" s="36">
        <f t="shared" si="10"/>
        <v>60.12</v>
      </c>
      <c r="CV6" s="35" t="str">
        <f>IF(CV7="","",IF(CV7="-","【-】","【"&amp;SUBSTITUTE(TEXT(CV7,"#,##0.00"),"-","△")&amp;"】"))</f>
        <v>【60.69】</v>
      </c>
      <c r="CW6" s="36">
        <f>IF(CW7="",NA(),CW7)</f>
        <v>85.03</v>
      </c>
      <c r="CX6" s="36">
        <f t="shared" ref="CX6:DF6" si="11">IF(CX7="",NA(),CX7)</f>
        <v>86</v>
      </c>
      <c r="CY6" s="36">
        <f t="shared" si="11"/>
        <v>88.58</v>
      </c>
      <c r="CZ6" s="36">
        <f t="shared" si="11"/>
        <v>87.36</v>
      </c>
      <c r="DA6" s="36">
        <f t="shared" si="11"/>
        <v>90.9</v>
      </c>
      <c r="DB6" s="36">
        <f t="shared" si="11"/>
        <v>85.37</v>
      </c>
      <c r="DC6" s="36">
        <f t="shared" si="11"/>
        <v>84.81</v>
      </c>
      <c r="DD6" s="36">
        <f t="shared" si="11"/>
        <v>84.8</v>
      </c>
      <c r="DE6" s="36">
        <f t="shared" si="11"/>
        <v>84.6</v>
      </c>
      <c r="DF6" s="36">
        <f t="shared" si="11"/>
        <v>84.24</v>
      </c>
      <c r="DG6" s="35" t="str">
        <f>IF(DG7="","",IF(DG7="-","【-】","【"&amp;SUBSTITUTE(TEXT(DG7,"#,##0.00"),"-","△")&amp;"】"))</f>
        <v>【89.82】</v>
      </c>
      <c r="DH6" s="36">
        <f>IF(DH7="",NA(),DH7)</f>
        <v>44.67</v>
      </c>
      <c r="DI6" s="36">
        <f t="shared" ref="DI6:DQ6" si="12">IF(DI7="",NA(),DI7)</f>
        <v>46.14</v>
      </c>
      <c r="DJ6" s="36">
        <f t="shared" si="12"/>
        <v>47.28</v>
      </c>
      <c r="DK6" s="36">
        <f t="shared" si="12"/>
        <v>48.56</v>
      </c>
      <c r="DL6" s="36">
        <f t="shared" si="12"/>
        <v>49.78</v>
      </c>
      <c r="DM6" s="36">
        <f t="shared" si="12"/>
        <v>46.9</v>
      </c>
      <c r="DN6" s="36">
        <f t="shared" si="12"/>
        <v>47.28</v>
      </c>
      <c r="DO6" s="36">
        <f t="shared" si="12"/>
        <v>47.66</v>
      </c>
      <c r="DP6" s="36">
        <f t="shared" si="12"/>
        <v>48.17</v>
      </c>
      <c r="DQ6" s="36">
        <f t="shared" si="12"/>
        <v>48.83</v>
      </c>
      <c r="DR6" s="35" t="str">
        <f>IF(DR7="","",IF(DR7="-","【-】","【"&amp;SUBSTITUTE(TEXT(DR7,"#,##0.00"),"-","△")&amp;"】"))</f>
        <v>【50.19】</v>
      </c>
      <c r="DS6" s="35">
        <f>IF(DS7="",NA(),DS7)</f>
        <v>0</v>
      </c>
      <c r="DT6" s="35">
        <f t="shared" ref="DT6:EB6" si="13">IF(DT7="",NA(),DT7)</f>
        <v>0</v>
      </c>
      <c r="DU6" s="35">
        <f t="shared" si="13"/>
        <v>0</v>
      </c>
      <c r="DV6" s="35">
        <f t="shared" si="13"/>
        <v>0</v>
      </c>
      <c r="DW6" s="35">
        <f t="shared" si="13"/>
        <v>0</v>
      </c>
      <c r="DX6" s="36">
        <f t="shared" si="13"/>
        <v>12.03</v>
      </c>
      <c r="DY6" s="36">
        <f t="shared" si="13"/>
        <v>12.19</v>
      </c>
      <c r="DZ6" s="36">
        <f t="shared" si="13"/>
        <v>15.1</v>
      </c>
      <c r="EA6" s="36">
        <f t="shared" si="13"/>
        <v>17.12</v>
      </c>
      <c r="EB6" s="36">
        <f t="shared" si="13"/>
        <v>18.18</v>
      </c>
      <c r="EC6" s="35" t="str">
        <f>IF(EC7="","",IF(EC7="-","【-】","【"&amp;SUBSTITUTE(TEXT(EC7,"#,##0.00"),"-","△")&amp;"】"))</f>
        <v>【20.63】</v>
      </c>
      <c r="ED6" s="36">
        <f>IF(ED7="",NA(),ED7)</f>
        <v>0.64</v>
      </c>
      <c r="EE6" s="35">
        <f t="shared" ref="EE6:EM6" si="14">IF(EE7="",NA(),EE7)</f>
        <v>0</v>
      </c>
      <c r="EF6" s="35">
        <f t="shared" si="14"/>
        <v>0</v>
      </c>
      <c r="EG6" s="35">
        <f t="shared" si="14"/>
        <v>0</v>
      </c>
      <c r="EH6" s="35">
        <f t="shared" si="14"/>
        <v>0</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2">
      <c r="A7" s="29"/>
      <c r="B7" s="38">
        <v>2020</v>
      </c>
      <c r="C7" s="38">
        <v>83411</v>
      </c>
      <c r="D7" s="38">
        <v>46</v>
      </c>
      <c r="E7" s="38">
        <v>1</v>
      </c>
      <c r="F7" s="38">
        <v>0</v>
      </c>
      <c r="G7" s="38">
        <v>1</v>
      </c>
      <c r="H7" s="38" t="s">
        <v>93</v>
      </c>
      <c r="I7" s="38" t="s">
        <v>94</v>
      </c>
      <c r="J7" s="38" t="s">
        <v>95</v>
      </c>
      <c r="K7" s="38" t="s">
        <v>96</v>
      </c>
      <c r="L7" s="38" t="s">
        <v>97</v>
      </c>
      <c r="M7" s="38" t="s">
        <v>98</v>
      </c>
      <c r="N7" s="39" t="s">
        <v>99</v>
      </c>
      <c r="O7" s="39">
        <v>75.77</v>
      </c>
      <c r="P7" s="39">
        <v>99.65</v>
      </c>
      <c r="Q7" s="39">
        <v>3361</v>
      </c>
      <c r="R7" s="39">
        <v>38376</v>
      </c>
      <c r="S7" s="39">
        <v>38</v>
      </c>
      <c r="T7" s="39">
        <v>1009.89</v>
      </c>
      <c r="U7" s="39">
        <v>37560</v>
      </c>
      <c r="V7" s="39">
        <v>36.44</v>
      </c>
      <c r="W7" s="39">
        <v>1030.74</v>
      </c>
      <c r="X7" s="39">
        <v>106.53</v>
      </c>
      <c r="Y7" s="39">
        <v>108.22</v>
      </c>
      <c r="Z7" s="39">
        <v>109.01</v>
      </c>
      <c r="AA7" s="39">
        <v>103.32</v>
      </c>
      <c r="AB7" s="39">
        <v>109.43</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279.55</v>
      </c>
      <c r="AU7" s="39">
        <v>379.97</v>
      </c>
      <c r="AV7" s="39">
        <v>340.65</v>
      </c>
      <c r="AW7" s="39">
        <v>312.8</v>
      </c>
      <c r="AX7" s="39">
        <v>284.97000000000003</v>
      </c>
      <c r="AY7" s="39">
        <v>377.63</v>
      </c>
      <c r="AZ7" s="39">
        <v>357.34</v>
      </c>
      <c r="BA7" s="39">
        <v>366.03</v>
      </c>
      <c r="BB7" s="39">
        <v>365.18</v>
      </c>
      <c r="BC7" s="39">
        <v>327.77</v>
      </c>
      <c r="BD7" s="39">
        <v>260.31</v>
      </c>
      <c r="BE7" s="39">
        <v>317.95999999999998</v>
      </c>
      <c r="BF7" s="39">
        <v>300.66000000000003</v>
      </c>
      <c r="BG7" s="39">
        <v>260.94</v>
      </c>
      <c r="BH7" s="39">
        <v>243.73</v>
      </c>
      <c r="BI7" s="39">
        <v>264.39999999999998</v>
      </c>
      <c r="BJ7" s="39">
        <v>364.71</v>
      </c>
      <c r="BK7" s="39">
        <v>373.69</v>
      </c>
      <c r="BL7" s="39">
        <v>370.12</v>
      </c>
      <c r="BM7" s="39">
        <v>371.65</v>
      </c>
      <c r="BN7" s="39">
        <v>397.1</v>
      </c>
      <c r="BO7" s="39">
        <v>275.67</v>
      </c>
      <c r="BP7" s="39">
        <v>86.49</v>
      </c>
      <c r="BQ7" s="39">
        <v>89.05</v>
      </c>
      <c r="BR7" s="39">
        <v>93.61</v>
      </c>
      <c r="BS7" s="39">
        <v>91.79</v>
      </c>
      <c r="BT7" s="39">
        <v>83.28</v>
      </c>
      <c r="BU7" s="39">
        <v>100.65</v>
      </c>
      <c r="BV7" s="39">
        <v>99.87</v>
      </c>
      <c r="BW7" s="39">
        <v>100.42</v>
      </c>
      <c r="BX7" s="39">
        <v>98.77</v>
      </c>
      <c r="BY7" s="39">
        <v>95.79</v>
      </c>
      <c r="BZ7" s="39">
        <v>100.05</v>
      </c>
      <c r="CA7" s="39">
        <v>186.95</v>
      </c>
      <c r="CB7" s="39">
        <v>181.44</v>
      </c>
      <c r="CC7" s="39">
        <v>183.49</v>
      </c>
      <c r="CD7" s="39">
        <v>192</v>
      </c>
      <c r="CE7" s="39">
        <v>174.67</v>
      </c>
      <c r="CF7" s="39">
        <v>170.19</v>
      </c>
      <c r="CG7" s="39">
        <v>171.81</v>
      </c>
      <c r="CH7" s="39">
        <v>171.67</v>
      </c>
      <c r="CI7" s="39">
        <v>173.67</v>
      </c>
      <c r="CJ7" s="39">
        <v>171.13</v>
      </c>
      <c r="CK7" s="39">
        <v>166.4</v>
      </c>
      <c r="CL7" s="39">
        <v>62.61</v>
      </c>
      <c r="CM7" s="39">
        <v>62.94</v>
      </c>
      <c r="CN7" s="39">
        <v>61.89</v>
      </c>
      <c r="CO7" s="39">
        <v>61.32</v>
      </c>
      <c r="CP7" s="39">
        <v>60.58</v>
      </c>
      <c r="CQ7" s="39">
        <v>59.01</v>
      </c>
      <c r="CR7" s="39">
        <v>60.03</v>
      </c>
      <c r="CS7" s="39">
        <v>59.74</v>
      </c>
      <c r="CT7" s="39">
        <v>59.67</v>
      </c>
      <c r="CU7" s="39">
        <v>60.12</v>
      </c>
      <c r="CV7" s="39">
        <v>60.69</v>
      </c>
      <c r="CW7" s="39">
        <v>85.03</v>
      </c>
      <c r="CX7" s="39">
        <v>86</v>
      </c>
      <c r="CY7" s="39">
        <v>88.58</v>
      </c>
      <c r="CZ7" s="39">
        <v>87.36</v>
      </c>
      <c r="DA7" s="39">
        <v>90.9</v>
      </c>
      <c r="DB7" s="39">
        <v>85.37</v>
      </c>
      <c r="DC7" s="39">
        <v>84.81</v>
      </c>
      <c r="DD7" s="39">
        <v>84.8</v>
      </c>
      <c r="DE7" s="39">
        <v>84.6</v>
      </c>
      <c r="DF7" s="39">
        <v>84.24</v>
      </c>
      <c r="DG7" s="39">
        <v>89.82</v>
      </c>
      <c r="DH7" s="39">
        <v>44.67</v>
      </c>
      <c r="DI7" s="39">
        <v>46.14</v>
      </c>
      <c r="DJ7" s="39">
        <v>47.28</v>
      </c>
      <c r="DK7" s="39">
        <v>48.56</v>
      </c>
      <c r="DL7" s="39">
        <v>49.78</v>
      </c>
      <c r="DM7" s="39">
        <v>46.9</v>
      </c>
      <c r="DN7" s="39">
        <v>47.28</v>
      </c>
      <c r="DO7" s="39">
        <v>47.66</v>
      </c>
      <c r="DP7" s="39">
        <v>48.17</v>
      </c>
      <c r="DQ7" s="39">
        <v>48.83</v>
      </c>
      <c r="DR7" s="39">
        <v>50.19</v>
      </c>
      <c r="DS7" s="39">
        <v>0</v>
      </c>
      <c r="DT7" s="39">
        <v>0</v>
      </c>
      <c r="DU7" s="39">
        <v>0</v>
      </c>
      <c r="DV7" s="39">
        <v>0</v>
      </c>
      <c r="DW7" s="39">
        <v>0</v>
      </c>
      <c r="DX7" s="39">
        <v>12.03</v>
      </c>
      <c r="DY7" s="39">
        <v>12.19</v>
      </c>
      <c r="DZ7" s="39">
        <v>15.1</v>
      </c>
      <c r="EA7" s="39">
        <v>17.12</v>
      </c>
      <c r="EB7" s="39">
        <v>18.18</v>
      </c>
      <c r="EC7" s="39">
        <v>20.63</v>
      </c>
      <c r="ED7" s="39">
        <v>0.64</v>
      </c>
      <c r="EE7" s="39">
        <v>0</v>
      </c>
      <c r="EF7" s="39">
        <v>0</v>
      </c>
      <c r="EG7" s="39">
        <v>0</v>
      </c>
      <c r="EH7" s="39">
        <v>0</v>
      </c>
      <c r="EI7" s="39">
        <v>0.61</v>
      </c>
      <c r="EJ7" s="39">
        <v>0.51</v>
      </c>
      <c r="EK7" s="39">
        <v>0.57999999999999996</v>
      </c>
      <c r="EL7" s="39">
        <v>0.54</v>
      </c>
      <c r="EM7" s="39">
        <v>0.56999999999999995</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2022-02-15T07:25:45Z</cp:lastPrinted>
  <dcterms:created xsi:type="dcterms:W3CDTF">2021-12-03T06:45:25Z</dcterms:created>
  <dcterms:modified xsi:type="dcterms:W3CDTF">2022-02-15T07:25:55Z</dcterms:modified>
  <cp:category/>
</cp:coreProperties>
</file>