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hiho7\理財\理財\Ｒ３理財\04_公営企業関係\15_経営比較分析表\03_★経営比較分析表の分析等\04_確認後\11_特定環境保全公共下水道（法非適）4\40_河内町\"/>
    </mc:Choice>
  </mc:AlternateContent>
  <workbookProtection workbookAlgorithmName="SHA-512" workbookHashValue="hVxQuIhrAZIgSVcP0J4U/7b2z0SHcgRfLVKwIU8H0lOXesgE0vaGSsxUCkx97PpKvOcAF2BtVkdPmDrOlz9C4w==" workbookSaltValue="A7sRSGKajSPrQdg7Uqu2pA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U6" i="5"/>
  <c r="BB8" i="4" s="1"/>
  <c r="T6" i="5"/>
  <c r="S6" i="5"/>
  <c r="AL8" i="4" s="1"/>
  <c r="R6" i="5"/>
  <c r="Q6" i="5"/>
  <c r="W10" i="4" s="1"/>
  <c r="P6" i="5"/>
  <c r="O6" i="5"/>
  <c r="I10" i="4" s="1"/>
  <c r="N6" i="5"/>
  <c r="M6" i="5"/>
  <c r="L6" i="5"/>
  <c r="K6" i="5"/>
  <c r="P8" i="4" s="1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H86" i="4"/>
  <c r="E86" i="4"/>
  <c r="BB10" i="4"/>
  <c r="AL10" i="4"/>
  <c r="AD10" i="4"/>
  <c r="P10" i="4"/>
  <c r="B10" i="4"/>
  <c r="AT8" i="4"/>
  <c r="AD8" i="4"/>
  <c r="W8" i="4"/>
  <c r="I8" i="4"/>
  <c r="B8" i="4"/>
  <c r="B6" i="4"/>
</calcChain>
</file>

<file path=xl/sharedStrings.xml><?xml version="1.0" encoding="utf-8"?>
<sst xmlns="http://schemas.openxmlformats.org/spreadsheetml/2006/main" count="241" uniqueCount="120">
  <si>
    <t>経営比較分析表（令和2年度決算）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</si>
  <si>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</si>
  <si>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</si>
  <si>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</si>
  <si>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</si>
  <si>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</si>
  <si>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</si>
  <si>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</si>
  <si>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</si>
  <si>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</si>
  <si>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</si>
  <si>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</si>
  <si>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</si>
  <si>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</si>
  <si>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</si>
  <si>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</si>
  <si>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</si>
  <si>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</si>
  <si>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</si>
  <si>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</si>
  <si>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</si>
  <si>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</si>
  <si>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</si>
  <si>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令和2年度全国平均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</si>
  <si>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</si>
  <si>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</si>
  <si>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</si>
  <si>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</si>
  <si>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</si>
  <si>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</si>
  <si>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</si>
  <si>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</si>
  <si>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</si>
  <si>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</si>
  <si>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</si>
  <si>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</si>
  <si>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</si>
  <si>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</si>
  <si>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</si>
  <si>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</si>
  <si>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</si>
  <si>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</si>
  <si>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</si>
  <si>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</si>
  <si>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</si>
  <si>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</si>
  <si>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</si>
  <si>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</si>
  <si>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</si>
  <si>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</si>
  <si>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</si>
  <si>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</si>
  <si>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</si>
  <si>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</si>
  <si>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</si>
  <si>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</si>
  <si>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</si>
  <si>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</si>
  <si>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</si>
  <si>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</si>
  <si>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</si>
  <si>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</si>
  <si>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</si>
  <si>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</si>
  <si>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</si>
  <si>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</si>
  <si>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</si>
  <si>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</si>
  <si>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</si>
  <si>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</si>
  <si>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</si>
  <si>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</si>
  <si>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</si>
  <si>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</si>
  <si>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</si>
  <si>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</si>
  <si>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</si>
  <si>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</si>
  <si>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</si>
  <si>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</si>
  <si>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</si>
  <si>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</si>
  <si>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</si>
  <si>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</si>
  <si>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</si>
  <si>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</si>
  <si>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</si>
  <si>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</si>
  <si>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</si>
  <si>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</si>
  <si>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</si>
  <si>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</si>
  <si>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</si>
  <si>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</si>
  <si>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</si>
  <si>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</si>
  <si>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</si>
  <si>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河内町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</si>
  <si>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</si>
  <si>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</si>
  <si>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</si>
  <si>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</si>
  <si>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</si>
  <si>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</si>
  <si>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</si>
  <si>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</si>
  <si>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</si>
  <si>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</si>
  <si>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</si>
  <si>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</si>
  <si>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</si>
  <si>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</si>
  <si>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</si>
  <si>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</si>
  <si>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</si>
  <si>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</si>
  <si>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</si>
  <si>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各年度とも100％を下回っていますが、収支不足は前年度からの繰越金にて対応しており、経営の健全性に支障はない。
④企業債残高対事業規模比率
　地方債償還金の全部を一般会計繰入金により賄っているため０となっており、料金収入の更なる確保のため、引き続き接続推進をはかる必要がある。
⑤経費回収率
　平成２９年度以降、使用料にて回収すべき経費を賄えていないが、今後、汚水処理費に含まれる支払利息が逓減していくこと、また、現在整備中の区域が令和５年度に供用開始される事及び、継続した接続推進を行うことにより、使用料金の増による経費回収率の向上を見込んでいます。
⑥汚水処理原価
　今後、汚水処理費に含まれる支払利息が逓減していくこと及び、年間有収水量は、増えることにより、汚水処理原価は逓減していく見込みです。
⑧水洗化率
　類似団体平均より下回っているが、年々上昇しており、更なる上昇を目指し接続推進に取り組んでいきたい。
　</t>
    <rPh sb="1" eb="8">
      <t>シュウエキテキシュウシヒリツ</t>
    </rPh>
    <rPh sb="10" eb="13">
      <t>カクネンド</t>
    </rPh>
    <rPh sb="20" eb="22">
      <t>シタマワ</t>
    </rPh>
    <rPh sb="29" eb="33">
      <t>シュウシブソク</t>
    </rPh>
    <rPh sb="34" eb="37">
      <t>ゼンネンド</t>
    </rPh>
    <rPh sb="40" eb="43">
      <t>クリコシキン</t>
    </rPh>
    <rPh sb="45" eb="47">
      <t>タイオウ</t>
    </rPh>
    <rPh sb="52" eb="54">
      <t>ケイエイ</t>
    </rPh>
    <rPh sb="55" eb="58">
      <t>ケンゼンセイ</t>
    </rPh>
    <rPh sb="59" eb="61">
      <t>シショウ</t>
    </rPh>
    <rPh sb="68" eb="73">
      <t>キギョウサイザンダカ</t>
    </rPh>
    <rPh sb="73" eb="74">
      <t>タイ</t>
    </rPh>
    <rPh sb="74" eb="76">
      <t>ジギョウ</t>
    </rPh>
    <rPh sb="76" eb="80">
      <t>キボヒリツ</t>
    </rPh>
    <rPh sb="82" eb="88">
      <t>チホウサイショウカンキン</t>
    </rPh>
    <rPh sb="89" eb="91">
      <t>ゼンブ</t>
    </rPh>
    <rPh sb="92" eb="99">
      <t>イッパンカイケイクリイレキン</t>
    </rPh>
    <rPh sb="102" eb="103">
      <t>マカナ</t>
    </rPh>
    <rPh sb="117" eb="121">
      <t>リョウキンシュウニュウ</t>
    </rPh>
    <rPh sb="122" eb="123">
      <t>サラ</t>
    </rPh>
    <rPh sb="125" eb="127">
      <t>カクホ</t>
    </rPh>
    <rPh sb="159" eb="161">
      <t>ヘイセイ</t>
    </rPh>
    <rPh sb="163" eb="165">
      <t>ネンド</t>
    </rPh>
    <rPh sb="165" eb="167">
      <t>イコウ</t>
    </rPh>
    <rPh sb="168" eb="171">
      <t>シヨウリョウ</t>
    </rPh>
    <rPh sb="173" eb="175">
      <t>カイシュウ</t>
    </rPh>
    <rPh sb="178" eb="180">
      <t>ケイヒ</t>
    </rPh>
    <rPh sb="181" eb="182">
      <t>マカナ</t>
    </rPh>
    <rPh sb="189" eb="191">
      <t>コンゴ</t>
    </rPh>
    <rPh sb="192" eb="197">
      <t>オスイショリヒ</t>
    </rPh>
    <rPh sb="198" eb="199">
      <t>フク</t>
    </rPh>
    <rPh sb="202" eb="206">
      <t>シハライリソク</t>
    </rPh>
    <rPh sb="207" eb="209">
      <t>テイゲン</t>
    </rPh>
    <rPh sb="219" eb="221">
      <t>ゲンザイ</t>
    </rPh>
    <rPh sb="221" eb="223">
      <t>セイビ</t>
    </rPh>
    <rPh sb="223" eb="224">
      <t>チュウ</t>
    </rPh>
    <rPh sb="225" eb="227">
      <t>クイキ</t>
    </rPh>
    <rPh sb="228" eb="230">
      <t>レイワ</t>
    </rPh>
    <rPh sb="231" eb="233">
      <t>ネンド</t>
    </rPh>
    <rPh sb="234" eb="238">
      <t>キョウヨウカイシ</t>
    </rPh>
    <rPh sb="241" eb="242">
      <t>コト</t>
    </rPh>
    <rPh sb="242" eb="243">
      <t>オヨ</t>
    </rPh>
    <rPh sb="245" eb="247">
      <t>ケイゾク</t>
    </rPh>
    <rPh sb="249" eb="253">
      <t>セツゾクスイシン</t>
    </rPh>
    <rPh sb="254" eb="255">
      <t>オコナ</t>
    </rPh>
    <rPh sb="262" eb="265">
      <t>シヨウリョウ</t>
    </rPh>
    <rPh sb="265" eb="266">
      <t>キン</t>
    </rPh>
    <rPh sb="267" eb="268">
      <t>ゾウ</t>
    </rPh>
    <rPh sb="271" eb="276">
      <t>ケイヒカイシュウリツ</t>
    </rPh>
    <rPh sb="277" eb="279">
      <t>コウジョウ</t>
    </rPh>
    <rPh sb="280" eb="282">
      <t>ミコ</t>
    </rPh>
    <rPh sb="291" eb="297">
      <t>オスイショリゲンカ</t>
    </rPh>
    <rPh sb="299" eb="301">
      <t>コンゴ</t>
    </rPh>
    <rPh sb="302" eb="307">
      <t>オスイショリヒ</t>
    </rPh>
    <rPh sb="308" eb="309">
      <t>フク</t>
    </rPh>
    <rPh sb="312" eb="316">
      <t>シハライリソク</t>
    </rPh>
    <rPh sb="317" eb="319">
      <t>テイゲン</t>
    </rPh>
    <rPh sb="325" eb="326">
      <t>オヨ</t>
    </rPh>
    <rPh sb="328" eb="330">
      <t>ネンカン</t>
    </rPh>
    <rPh sb="330" eb="334">
      <t>ユウシュウスイリョウ</t>
    </rPh>
    <rPh sb="336" eb="337">
      <t>フ</t>
    </rPh>
    <rPh sb="345" eb="351">
      <t>オスイショリゲンカ</t>
    </rPh>
    <rPh sb="352" eb="354">
      <t>テイゲン</t>
    </rPh>
    <rPh sb="358" eb="360">
      <t>ミコ</t>
    </rPh>
    <rPh sb="367" eb="371">
      <t>スイセンカリツ</t>
    </rPh>
    <rPh sb="373" eb="379">
      <t>ルイジダンタイヘイキン</t>
    </rPh>
    <rPh sb="381" eb="383">
      <t>シタマワ</t>
    </rPh>
    <rPh sb="389" eb="393">
      <t>ネンネンジョウショウ</t>
    </rPh>
    <rPh sb="398" eb="399">
      <t>サラ</t>
    </rPh>
    <rPh sb="401" eb="403">
      <t>ジョウショウ</t>
    </rPh>
    <rPh sb="404" eb="406">
      <t>メザ</t>
    </rPh>
    <rPh sb="407" eb="411">
      <t>セツゾクスイシン</t>
    </rPh>
    <rPh sb="412" eb="413">
      <t>ト</t>
    </rPh>
    <rPh sb="414" eb="415">
      <t>ク</t>
    </rPh>
    <phoneticPr fontId="4"/>
  </si>
  <si>
    <t>③管渠改善率
　耐用年数内であるため大規模な修繕工事はない。今後は策定予定のストックマネジメント計画に基づき、維持管理に取り組む必要がある。</t>
    <rPh sb="1" eb="3">
      <t>カンキョ</t>
    </rPh>
    <rPh sb="3" eb="6">
      <t>カイゼンリツ</t>
    </rPh>
    <rPh sb="8" eb="12">
      <t>タイヨウネンスウ</t>
    </rPh>
    <rPh sb="12" eb="13">
      <t>ナイ</t>
    </rPh>
    <rPh sb="18" eb="21">
      <t>ダイキボ</t>
    </rPh>
    <rPh sb="22" eb="26">
      <t>シュウゼンコウジ</t>
    </rPh>
    <rPh sb="30" eb="32">
      <t>コンゴ</t>
    </rPh>
    <rPh sb="33" eb="37">
      <t>サクテイヨテイ</t>
    </rPh>
    <rPh sb="48" eb="50">
      <t>ケイカク</t>
    </rPh>
    <rPh sb="51" eb="52">
      <t>モト</t>
    </rPh>
    <rPh sb="55" eb="57">
      <t>イジ</t>
    </rPh>
    <rPh sb="57" eb="59">
      <t>カンリ</t>
    </rPh>
    <rPh sb="60" eb="61">
      <t>ト</t>
    </rPh>
    <rPh sb="62" eb="63">
      <t>ク</t>
    </rPh>
    <rPh sb="64" eb="66">
      <t>ヒツヨウ</t>
    </rPh>
    <phoneticPr fontId="4"/>
  </si>
  <si>
    <t>　現在、認可済の事業は令和４年度に終了予定となっており、今後は、管渠などの老朽化に伴う修繕に向けた財源確保のため、ストックマネジメント計画を策定活用し、維持管理のコスト削減及び、使用料収入増に向け接続推進を図ることが必要と思われる。</t>
    <rPh sb="1" eb="3">
      <t>ゲンザイ</t>
    </rPh>
    <rPh sb="4" eb="6">
      <t>ニンカ</t>
    </rPh>
    <rPh sb="6" eb="7">
      <t>スミ</t>
    </rPh>
    <rPh sb="8" eb="10">
      <t>ジギョウ</t>
    </rPh>
    <rPh sb="11" eb="13">
      <t>レイワ</t>
    </rPh>
    <rPh sb="14" eb="16">
      <t>ネンド</t>
    </rPh>
    <rPh sb="17" eb="19">
      <t>シュウリョウ</t>
    </rPh>
    <rPh sb="19" eb="21">
      <t>ヨテイ</t>
    </rPh>
    <rPh sb="28" eb="30">
      <t>コンゴ</t>
    </rPh>
    <rPh sb="32" eb="34">
      <t>カンキョ</t>
    </rPh>
    <rPh sb="37" eb="40">
      <t>ロウキュウカ</t>
    </rPh>
    <rPh sb="41" eb="42">
      <t>トモナ</t>
    </rPh>
    <rPh sb="43" eb="45">
      <t>シュウゼン</t>
    </rPh>
    <rPh sb="46" eb="47">
      <t>ム</t>
    </rPh>
    <rPh sb="49" eb="53">
      <t>ザイゲンカクホ</t>
    </rPh>
    <rPh sb="67" eb="69">
      <t>ケイカク</t>
    </rPh>
    <rPh sb="70" eb="72">
      <t>サクテイ</t>
    </rPh>
    <rPh sb="72" eb="74">
      <t>カツヨウ</t>
    </rPh>
    <rPh sb="76" eb="80">
      <t>イジカンリ</t>
    </rPh>
    <rPh sb="84" eb="86">
      <t>サクゲン</t>
    </rPh>
    <rPh sb="86" eb="87">
      <t>オヨ</t>
    </rPh>
    <rPh sb="89" eb="92">
      <t>シヨウリョウ</t>
    </rPh>
    <rPh sb="92" eb="94">
      <t>シュウニュウ</t>
    </rPh>
    <rPh sb="94" eb="95">
      <t>ゾウ</t>
    </rPh>
    <rPh sb="96" eb="97">
      <t>ム</t>
    </rPh>
    <rPh sb="98" eb="102">
      <t>セツゾクスイシン</t>
    </rPh>
    <rPh sb="103" eb="104">
      <t>ハカ</t>
    </rPh>
    <rPh sb="108" eb="110">
      <t>ヒツヨウ</t>
    </rPh>
    <rPh sb="111" eb="112">
      <t>オモ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</si>
</sst>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1.02</c:v>
                </c:pt>
                <c:pt idx="2">
                  <c:v>0.11</c:v>
                </c:pt>
                <c:pt idx="3" formatCode="#,##0.00;&quot;△&quot;#,##0.00">
                  <c:v>0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94-43A9-BE58-E8A4DC220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0.09</c:v>
                </c:pt>
                <c:pt idx="2">
                  <c:v>0.13</c:v>
                </c:pt>
                <c:pt idx="3">
                  <c:v>0.36</c:v>
                </c:pt>
                <c:pt idx="4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94-43A9-BE58-E8A4DC220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E7-4FBF-BFB3-36597D627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42.9</c:v>
                </c:pt>
                <c:pt idx="1">
                  <c:v>43.36</c:v>
                </c:pt>
                <c:pt idx="2">
                  <c:v>42.56</c:v>
                </c:pt>
                <c:pt idx="3">
                  <c:v>42.47</c:v>
                </c:pt>
                <c:pt idx="4">
                  <c:v>42.4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1E7-4FBF-BFB3-36597D627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57.09</c:v>
                </c:pt>
                <c:pt idx="1">
                  <c:v>56.69</c:v>
                </c:pt>
                <c:pt idx="2">
                  <c:v>60.44</c:v>
                </c:pt>
                <c:pt idx="3">
                  <c:v>62.57</c:v>
                </c:pt>
                <c:pt idx="4">
                  <c:v>66.989999999999995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F8-4190-B7FD-89258A942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</c:v>
                </c:pt>
                <c:pt idx="1">
                  <c:v>83.06</c:v>
                </c:pt>
                <c:pt idx="2">
                  <c:v>83.32</c:v>
                </c:pt>
                <c:pt idx="3">
                  <c:v>83.75</c:v>
                </c:pt>
                <c:pt idx="4">
                  <c:v>84.19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7F8-4190-B7FD-89258A9428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100.63</c:v>
                </c:pt>
                <c:pt idx="1">
                  <c:v>99.62</c:v>
                </c:pt>
                <c:pt idx="2">
                  <c:v>94.92</c:v>
                </c:pt>
                <c:pt idx="3">
                  <c:v>98.45</c:v>
                </c:pt>
                <c:pt idx="4">
                  <c:v>96.31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32-47CE-A3B6-EC12777E7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2-47CE-A3B6-EC12777E72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E-43FB-8670-A9148C6BA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E-43FB-8670-A9148C6BA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25-4CBF-8549-1CF4810CF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25-4CBF-8549-1CF4810CFE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9-4E4F-BA67-87328DBA9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8F9-4E4F-BA67-87328DBA9A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9-42E4-90B2-703D561D1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9-42E4-90B2-703D561D13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BA-4B39-A1B0-9B11B8F47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1298.9100000000001</c:v>
                </c:pt>
                <c:pt idx="1">
                  <c:v>1243.71</c:v>
                </c:pt>
                <c:pt idx="2">
                  <c:v>1194.1500000000001</c:v>
                </c:pt>
                <c:pt idx="3">
                  <c:v>1206.79</c:v>
                </c:pt>
                <c:pt idx="4">
                  <c:v>1258.43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BA-4B39-A1B0-9B11B8F474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104.44</c:v>
                </c:pt>
                <c:pt idx="1">
                  <c:v>57.39</c:v>
                </c:pt>
                <c:pt idx="2">
                  <c:v>70.27</c:v>
                </c:pt>
                <c:pt idx="3">
                  <c:v>82.82</c:v>
                </c:pt>
                <c:pt idx="4">
                  <c:v>61.75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8B-4B66-B5D8-65AC81092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69.87</c:v>
                </c:pt>
                <c:pt idx="1">
                  <c:v>74.3</c:v>
                </c:pt>
                <c:pt idx="2">
                  <c:v>72.260000000000005</c:v>
                </c:pt>
                <c:pt idx="3">
                  <c:v>71.84</c:v>
                </c:pt>
                <c:pt idx="4">
                  <c:v>73.36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28B-4B66-B5D8-65AC81092A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46753</c:v>
                </c:pt>
                <c:pt idx="1">
                  <c:v>47119</c:v>
                </c:pt>
                <c:pt idx="2">
                  <c:v>47484</c:v>
                </c:pt>
                <c:pt idx="3" formatCode="&quot;R&quot;dd">
                  <c:v>47849</c:v>
                </c:pt>
                <c:pt idx="4" formatCode="&quot;R&quot;dd">
                  <c:v>48215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150.25</c:v>
                </c:pt>
                <c:pt idx="1">
                  <c:v>253.01</c:v>
                </c:pt>
                <c:pt idx="2">
                  <c:v>223.75</c:v>
                </c:pt>
                <c:pt idx="3">
                  <c:v>194.54</c:v>
                </c:pt>
                <c:pt idx="4">
                  <c:v>256.89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FF-482B-82E6-7416A0D5B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234.96</c:v>
                </c:pt>
                <c:pt idx="1">
                  <c:v>221.81</c:v>
                </c:pt>
                <c:pt idx="2">
                  <c:v>230.02</c:v>
                </c:pt>
                <c:pt idx="3">
                  <c:v>228.47</c:v>
                </c:pt>
                <c:pt idx="4">
                  <c:v>224.88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FF-482B-82E6-7416A0D5B3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【1,260.21】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【84.75】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【215.41】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【0.30】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>
      <selection activeCell="B6" sqref="B6:AC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茨城県　河内町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特定環境保全公共下水道</v>
      </c>
      <c r="Q8" s="49"/>
      <c r="R8" s="49"/>
      <c r="S8" s="49"/>
      <c r="T8" s="49"/>
      <c r="U8" s="49"/>
      <c r="V8" s="49"/>
      <c r="W8" s="49" t="str">
        <f>データ!L6</f>
        <v>D2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8578</v>
      </c>
      <c r="AM8" s="51"/>
      <c r="AN8" s="51"/>
      <c r="AO8" s="51"/>
      <c r="AP8" s="51"/>
      <c r="AQ8" s="51"/>
      <c r="AR8" s="51"/>
      <c r="AS8" s="51"/>
      <c r="AT8" s="46">
        <f>データ!T6</f>
        <v>44.3</v>
      </c>
      <c r="AU8" s="46"/>
      <c r="AV8" s="46"/>
      <c r="AW8" s="46"/>
      <c r="AX8" s="46"/>
      <c r="AY8" s="46"/>
      <c r="AZ8" s="46"/>
      <c r="BA8" s="46"/>
      <c r="BB8" s="46">
        <f>データ!U6</f>
        <v>193.63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38.81</v>
      </c>
      <c r="Q10" s="46"/>
      <c r="R10" s="46"/>
      <c r="S10" s="46"/>
      <c r="T10" s="46"/>
      <c r="U10" s="46"/>
      <c r="V10" s="46"/>
      <c r="W10" s="46">
        <f>データ!Q6</f>
        <v>101</v>
      </c>
      <c r="X10" s="46"/>
      <c r="Y10" s="46"/>
      <c r="Z10" s="46"/>
      <c r="AA10" s="46"/>
      <c r="AB10" s="46"/>
      <c r="AC10" s="46"/>
      <c r="AD10" s="51">
        <f>データ!R6</f>
        <v>2860</v>
      </c>
      <c r="AE10" s="51"/>
      <c r="AF10" s="51"/>
      <c r="AG10" s="51"/>
      <c r="AH10" s="51"/>
      <c r="AI10" s="51"/>
      <c r="AJ10" s="51"/>
      <c r="AK10" s="2"/>
      <c r="AL10" s="51">
        <f>データ!V6</f>
        <v>3305</v>
      </c>
      <c r="AM10" s="51"/>
      <c r="AN10" s="51"/>
      <c r="AO10" s="51"/>
      <c r="AP10" s="51"/>
      <c r="AQ10" s="51"/>
      <c r="AR10" s="51"/>
      <c r="AS10" s="51"/>
      <c r="AT10" s="46">
        <f>データ!W6</f>
        <v>1.91</v>
      </c>
      <c r="AU10" s="46"/>
      <c r="AV10" s="46"/>
      <c r="AW10" s="46"/>
      <c r="AX10" s="46"/>
      <c r="AY10" s="46"/>
      <c r="AZ10" s="46"/>
      <c r="BA10" s="46"/>
      <c r="BB10" s="46">
        <f>データ!X6</f>
        <v>1730.37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117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118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119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【1,260.21】</v>
      </c>
      <c r="I86" s="26" t="str">
        <f>データ!CA6</f>
        <v>【75.29】</v>
      </c>
      <c r="J86" s="26" t="str">
        <f>データ!CL6</f>
        <v>【215.41】</v>
      </c>
      <c r="K86" s="26" t="str">
        <f>データ!CW6</f>
        <v>【42.90】</v>
      </c>
      <c r="L86" s="26" t="str">
        <f>データ!DH6</f>
        <v>【84.75】</v>
      </c>
      <c r="M86" s="26" t="s">
        <v>43</v>
      </c>
      <c r="N86" s="26" t="s">
        <v>43</v>
      </c>
      <c r="O86" s="26" t="str">
        <f>データ!EO6</f>
        <v>【0.30】</v>
      </c>
    </row>
  </sheetData>
  <sheetProtection algorithmName="SHA-512" hashValue="9+no+Z62ifsqtrwiFFBk0MDzfLe3T40sphpH7nsWS9lOYlDOGvlZ0aNmtNEdAsc0Wl0Gm85UXWoZ1mLrbwtOvQ==" saltValue="xk9fjon8gow77H5F3JxEl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45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46</v>
      </c>
      <c r="B3" s="29" t="s">
        <v>47</v>
      </c>
      <c r="C3" s="29" t="s">
        <v>48</v>
      </c>
      <c r="D3" s="29" t="s">
        <v>49</v>
      </c>
      <c r="E3" s="29" t="s">
        <v>50</v>
      </c>
      <c r="F3" s="29" t="s">
        <v>51</v>
      </c>
      <c r="G3" s="29" t="s">
        <v>52</v>
      </c>
      <c r="H3" s="77" t="s">
        <v>53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54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55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56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57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58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59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60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61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62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63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64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65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66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67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68</v>
      </c>
      <c r="B5" s="31"/>
      <c r="C5" s="31"/>
      <c r="D5" s="31"/>
      <c r="E5" s="31"/>
      <c r="F5" s="31"/>
      <c r="G5" s="31"/>
      <c r="H5" s="32" t="s">
        <v>69</v>
      </c>
      <c r="I5" s="32" t="s">
        <v>70</v>
      </c>
      <c r="J5" s="32" t="s">
        <v>71</v>
      </c>
      <c r="K5" s="32" t="s">
        <v>72</v>
      </c>
      <c r="L5" s="32" t="s">
        <v>73</v>
      </c>
      <c r="M5" s="32" t="s">
        <v>5</v>
      </c>
      <c r="N5" s="32" t="s">
        <v>74</v>
      </c>
      <c r="O5" s="32" t="s">
        <v>75</v>
      </c>
      <c r="P5" s="32" t="s">
        <v>76</v>
      </c>
      <c r="Q5" s="32" t="s">
        <v>77</v>
      </c>
      <c r="R5" s="32" t="s">
        <v>78</v>
      </c>
      <c r="S5" s="32" t="s">
        <v>79</v>
      </c>
      <c r="T5" s="32" t="s">
        <v>80</v>
      </c>
      <c r="U5" s="32" t="s">
        <v>81</v>
      </c>
      <c r="V5" s="32" t="s">
        <v>82</v>
      </c>
      <c r="W5" s="32" t="s">
        <v>83</v>
      </c>
      <c r="X5" s="32" t="s">
        <v>84</v>
      </c>
      <c r="Y5" s="32" t="s">
        <v>85</v>
      </c>
      <c r="Z5" s="32" t="s">
        <v>86</v>
      </c>
      <c r="AA5" s="32" t="s">
        <v>87</v>
      </c>
      <c r="AB5" s="32" t="s">
        <v>88</v>
      </c>
      <c r="AC5" s="32" t="s">
        <v>89</v>
      </c>
      <c r="AD5" s="32" t="s">
        <v>90</v>
      </c>
      <c r="AE5" s="32" t="s">
        <v>91</v>
      </c>
      <c r="AF5" s="32" t="s">
        <v>92</v>
      </c>
      <c r="AG5" s="32" t="s">
        <v>93</v>
      </c>
      <c r="AH5" s="32" t="s">
        <v>94</v>
      </c>
      <c r="AI5" s="32" t="s">
        <v>31</v>
      </c>
      <c r="AJ5" s="32" t="s">
        <v>85</v>
      </c>
      <c r="AK5" s="32" t="s">
        <v>86</v>
      </c>
      <c r="AL5" s="32" t="s">
        <v>87</v>
      </c>
      <c r="AM5" s="32" t="s">
        <v>88</v>
      </c>
      <c r="AN5" s="32" t="s">
        <v>89</v>
      </c>
      <c r="AO5" s="32" t="s">
        <v>90</v>
      </c>
      <c r="AP5" s="32" t="s">
        <v>91</v>
      </c>
      <c r="AQ5" s="32" t="s">
        <v>92</v>
      </c>
      <c r="AR5" s="32" t="s">
        <v>93</v>
      </c>
      <c r="AS5" s="32" t="s">
        <v>94</v>
      </c>
      <c r="AT5" s="32" t="s">
        <v>95</v>
      </c>
      <c r="AU5" s="32" t="s">
        <v>85</v>
      </c>
      <c r="AV5" s="32" t="s">
        <v>86</v>
      </c>
      <c r="AW5" s="32" t="s">
        <v>87</v>
      </c>
      <c r="AX5" s="32" t="s">
        <v>88</v>
      </c>
      <c r="AY5" s="32" t="s">
        <v>89</v>
      </c>
      <c r="AZ5" s="32" t="s">
        <v>90</v>
      </c>
      <c r="BA5" s="32" t="s">
        <v>91</v>
      </c>
      <c r="BB5" s="32" t="s">
        <v>92</v>
      </c>
      <c r="BC5" s="32" t="s">
        <v>93</v>
      </c>
      <c r="BD5" s="32" t="s">
        <v>94</v>
      </c>
      <c r="BE5" s="32" t="s">
        <v>95</v>
      </c>
      <c r="BF5" s="32" t="s">
        <v>85</v>
      </c>
      <c r="BG5" s="32" t="s">
        <v>86</v>
      </c>
      <c r="BH5" s="32" t="s">
        <v>87</v>
      </c>
      <c r="BI5" s="32" t="s">
        <v>88</v>
      </c>
      <c r="BJ5" s="32" t="s">
        <v>89</v>
      </c>
      <c r="BK5" s="32" t="s">
        <v>90</v>
      </c>
      <c r="BL5" s="32" t="s">
        <v>91</v>
      </c>
      <c r="BM5" s="32" t="s">
        <v>92</v>
      </c>
      <c r="BN5" s="32" t="s">
        <v>93</v>
      </c>
      <c r="BO5" s="32" t="s">
        <v>94</v>
      </c>
      <c r="BP5" s="32" t="s">
        <v>95</v>
      </c>
      <c r="BQ5" s="32" t="s">
        <v>85</v>
      </c>
      <c r="BR5" s="32" t="s">
        <v>86</v>
      </c>
      <c r="BS5" s="32" t="s">
        <v>87</v>
      </c>
      <c r="BT5" s="32" t="s">
        <v>88</v>
      </c>
      <c r="BU5" s="32" t="s">
        <v>89</v>
      </c>
      <c r="BV5" s="32" t="s">
        <v>90</v>
      </c>
      <c r="BW5" s="32" t="s">
        <v>91</v>
      </c>
      <c r="BX5" s="32" t="s">
        <v>92</v>
      </c>
      <c r="BY5" s="32" t="s">
        <v>93</v>
      </c>
      <c r="BZ5" s="32" t="s">
        <v>94</v>
      </c>
      <c r="CA5" s="32" t="s">
        <v>95</v>
      </c>
      <c r="CB5" s="32" t="s">
        <v>85</v>
      </c>
      <c r="CC5" s="32" t="s">
        <v>86</v>
      </c>
      <c r="CD5" s="32" t="s">
        <v>87</v>
      </c>
      <c r="CE5" s="32" t="s">
        <v>88</v>
      </c>
      <c r="CF5" s="32" t="s">
        <v>89</v>
      </c>
      <c r="CG5" s="32" t="s">
        <v>90</v>
      </c>
      <c r="CH5" s="32" t="s">
        <v>91</v>
      </c>
      <c r="CI5" s="32" t="s">
        <v>92</v>
      </c>
      <c r="CJ5" s="32" t="s">
        <v>93</v>
      </c>
      <c r="CK5" s="32" t="s">
        <v>94</v>
      </c>
      <c r="CL5" s="32" t="s">
        <v>95</v>
      </c>
      <c r="CM5" s="32" t="s">
        <v>85</v>
      </c>
      <c r="CN5" s="32" t="s">
        <v>86</v>
      </c>
      <c r="CO5" s="32" t="s">
        <v>87</v>
      </c>
      <c r="CP5" s="32" t="s">
        <v>88</v>
      </c>
      <c r="CQ5" s="32" t="s">
        <v>89</v>
      </c>
      <c r="CR5" s="32" t="s">
        <v>90</v>
      </c>
      <c r="CS5" s="32" t="s">
        <v>91</v>
      </c>
      <c r="CT5" s="32" t="s">
        <v>92</v>
      </c>
      <c r="CU5" s="32" t="s">
        <v>93</v>
      </c>
      <c r="CV5" s="32" t="s">
        <v>94</v>
      </c>
      <c r="CW5" s="32" t="s">
        <v>95</v>
      </c>
      <c r="CX5" s="32" t="s">
        <v>85</v>
      </c>
      <c r="CY5" s="32" t="s">
        <v>86</v>
      </c>
      <c r="CZ5" s="32" t="s">
        <v>87</v>
      </c>
      <c r="DA5" s="32" t="s">
        <v>88</v>
      </c>
      <c r="DB5" s="32" t="s">
        <v>89</v>
      </c>
      <c r="DC5" s="32" t="s">
        <v>90</v>
      </c>
      <c r="DD5" s="32" t="s">
        <v>91</v>
      </c>
      <c r="DE5" s="32" t="s">
        <v>92</v>
      </c>
      <c r="DF5" s="32" t="s">
        <v>93</v>
      </c>
      <c r="DG5" s="32" t="s">
        <v>94</v>
      </c>
      <c r="DH5" s="32" t="s">
        <v>95</v>
      </c>
      <c r="DI5" s="32" t="s">
        <v>85</v>
      </c>
      <c r="DJ5" s="32" t="s">
        <v>86</v>
      </c>
      <c r="DK5" s="32" t="s">
        <v>87</v>
      </c>
      <c r="DL5" s="32" t="s">
        <v>88</v>
      </c>
      <c r="DM5" s="32" t="s">
        <v>89</v>
      </c>
      <c r="DN5" s="32" t="s">
        <v>90</v>
      </c>
      <c r="DO5" s="32" t="s">
        <v>91</v>
      </c>
      <c r="DP5" s="32" t="s">
        <v>92</v>
      </c>
      <c r="DQ5" s="32" t="s">
        <v>93</v>
      </c>
      <c r="DR5" s="32" t="s">
        <v>94</v>
      </c>
      <c r="DS5" s="32" t="s">
        <v>95</v>
      </c>
      <c r="DT5" s="32" t="s">
        <v>85</v>
      </c>
      <c r="DU5" s="32" t="s">
        <v>86</v>
      </c>
      <c r="DV5" s="32" t="s">
        <v>87</v>
      </c>
      <c r="DW5" s="32" t="s">
        <v>88</v>
      </c>
      <c r="DX5" s="32" t="s">
        <v>89</v>
      </c>
      <c r="DY5" s="32" t="s">
        <v>90</v>
      </c>
      <c r="DZ5" s="32" t="s">
        <v>91</v>
      </c>
      <c r="EA5" s="32" t="s">
        <v>92</v>
      </c>
      <c r="EB5" s="32" t="s">
        <v>93</v>
      </c>
      <c r="EC5" s="32" t="s">
        <v>94</v>
      </c>
      <c r="ED5" s="32" t="s">
        <v>95</v>
      </c>
      <c r="EE5" s="32" t="s">
        <v>85</v>
      </c>
      <c r="EF5" s="32" t="s">
        <v>86</v>
      </c>
      <c r="EG5" s="32" t="s">
        <v>87</v>
      </c>
      <c r="EH5" s="32" t="s">
        <v>88</v>
      </c>
      <c r="EI5" s="32" t="s">
        <v>89</v>
      </c>
      <c r="EJ5" s="32" t="s">
        <v>90</v>
      </c>
      <c r="EK5" s="32" t="s">
        <v>91</v>
      </c>
      <c r="EL5" s="32" t="s">
        <v>92</v>
      </c>
      <c r="EM5" s="32" t="s">
        <v>93</v>
      </c>
      <c r="EN5" s="32" t="s">
        <v>94</v>
      </c>
      <c r="EO5" s="32" t="s">
        <v>95</v>
      </c>
    </row>
    <row r="6" spans="1:145" s="36" customFormat="1" x14ac:dyDescent="0.15">
      <c r="A6" s="28" t="s">
        <v>96</v>
      </c>
      <c r="B6" s="33">
        <f>B7</f>
        <v>2020</v>
      </c>
      <c r="C6" s="33">
        <f t="shared" ref="C6:X6" si="3">C7</f>
        <v>84476</v>
      </c>
      <c r="D6" s="33">
        <f t="shared" si="3"/>
        <v>47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茨城県　河内町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38.81</v>
      </c>
      <c r="Q6" s="34">
        <f t="shared" si="3"/>
        <v>101</v>
      </c>
      <c r="R6" s="34">
        <f t="shared" si="3"/>
        <v>2860</v>
      </c>
      <c r="S6" s="34">
        <f t="shared" si="3"/>
        <v>8578</v>
      </c>
      <c r="T6" s="34">
        <f t="shared" si="3"/>
        <v>44.3</v>
      </c>
      <c r="U6" s="34">
        <f t="shared" si="3"/>
        <v>193.63</v>
      </c>
      <c r="V6" s="34">
        <f t="shared" si="3"/>
        <v>3305</v>
      </c>
      <c r="W6" s="34">
        <f t="shared" si="3"/>
        <v>1.91</v>
      </c>
      <c r="X6" s="34">
        <f t="shared" si="3"/>
        <v>1730.37</v>
      </c>
      <c r="Y6" s="35">
        <f>IF(Y7="",NA(),Y7)</f>
        <v>100.63</v>
      </c>
      <c r="Z6" s="35">
        <f t="shared" ref="Z6:AH6" si="4">IF(Z7="",NA(),Z7)</f>
        <v>99.62</v>
      </c>
      <c r="AA6" s="35">
        <f t="shared" si="4"/>
        <v>94.92</v>
      </c>
      <c r="AB6" s="35">
        <f t="shared" si="4"/>
        <v>98.45</v>
      </c>
      <c r="AC6" s="35">
        <f t="shared" si="4"/>
        <v>96.31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4">
        <f>IF(BF7="",NA(),BF7)</f>
        <v>0</v>
      </c>
      <c r="BG6" s="34">
        <f t="shared" ref="BG6:BO6" si="7">IF(BG7="",NA(),BG7)</f>
        <v>0</v>
      </c>
      <c r="BH6" s="34">
        <f t="shared" si="7"/>
        <v>0</v>
      </c>
      <c r="BI6" s="34">
        <f t="shared" si="7"/>
        <v>0</v>
      </c>
      <c r="BJ6" s="34">
        <f t="shared" si="7"/>
        <v>0</v>
      </c>
      <c r="BK6" s="35">
        <f t="shared" si="7"/>
        <v>1298.9100000000001</v>
      </c>
      <c r="BL6" s="35">
        <f t="shared" si="7"/>
        <v>1243.71</v>
      </c>
      <c r="BM6" s="35">
        <f t="shared" si="7"/>
        <v>1194.1500000000001</v>
      </c>
      <c r="BN6" s="35">
        <f t="shared" si="7"/>
        <v>1206.79</v>
      </c>
      <c r="BO6" s="35">
        <f t="shared" si="7"/>
        <v>1258.43</v>
      </c>
      <c r="BP6" s="34" t="str">
        <f>IF(BP7="","",IF(BP7="-","【-】","【"&amp;SUBSTITUTE(TEXT(BP7,"#,##0.00"),"-","△")&amp;"】"))</f>
        <v>【1,260.21】</v>
      </c>
      <c r="BQ6" s="35">
        <f>IF(BQ7="",NA(),BQ7)</f>
        <v>104.44</v>
      </c>
      <c r="BR6" s="35">
        <f t="shared" ref="BR6:BZ6" si="8">IF(BR7="",NA(),BR7)</f>
        <v>57.39</v>
      </c>
      <c r="BS6" s="35">
        <f t="shared" si="8"/>
        <v>70.27</v>
      </c>
      <c r="BT6" s="35">
        <f t="shared" si="8"/>
        <v>82.82</v>
      </c>
      <c r="BU6" s="35">
        <f t="shared" si="8"/>
        <v>61.75</v>
      </c>
      <c r="BV6" s="35">
        <f t="shared" si="8"/>
        <v>69.87</v>
      </c>
      <c r="BW6" s="35">
        <f t="shared" si="8"/>
        <v>74.3</v>
      </c>
      <c r="BX6" s="35">
        <f t="shared" si="8"/>
        <v>72.260000000000005</v>
      </c>
      <c r="BY6" s="35">
        <f t="shared" si="8"/>
        <v>71.84</v>
      </c>
      <c r="BZ6" s="35">
        <f t="shared" si="8"/>
        <v>73.36</v>
      </c>
      <c r="CA6" s="34" t="str">
        <f>IF(CA7="","",IF(CA7="-","【-】","【"&amp;SUBSTITUTE(TEXT(CA7,"#,##0.00"),"-","△")&amp;"】"))</f>
        <v>【75.29】</v>
      </c>
      <c r="CB6" s="35">
        <f>IF(CB7="",NA(),CB7)</f>
        <v>150.25</v>
      </c>
      <c r="CC6" s="35">
        <f t="shared" ref="CC6:CK6" si="9">IF(CC7="",NA(),CC7)</f>
        <v>253.01</v>
      </c>
      <c r="CD6" s="35">
        <f t="shared" si="9"/>
        <v>223.75</v>
      </c>
      <c r="CE6" s="35">
        <f t="shared" si="9"/>
        <v>194.54</v>
      </c>
      <c r="CF6" s="35">
        <f t="shared" si="9"/>
        <v>256.89</v>
      </c>
      <c r="CG6" s="35">
        <f t="shared" si="9"/>
        <v>234.96</v>
      </c>
      <c r="CH6" s="35">
        <f t="shared" si="9"/>
        <v>221.81</v>
      </c>
      <c r="CI6" s="35">
        <f t="shared" si="9"/>
        <v>230.02</v>
      </c>
      <c r="CJ6" s="35">
        <f t="shared" si="9"/>
        <v>228.47</v>
      </c>
      <c r="CK6" s="35">
        <f t="shared" si="9"/>
        <v>224.88</v>
      </c>
      <c r="CL6" s="34" t="str">
        <f>IF(CL7="","",IF(CL7="-","【-】","【"&amp;SUBSTITUTE(TEXT(CL7,"#,##0.00"),"-","△")&amp;"】"))</f>
        <v>【215.41】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42.9</v>
      </c>
      <c r="CS6" s="35">
        <f t="shared" si="10"/>
        <v>43.36</v>
      </c>
      <c r="CT6" s="35">
        <f t="shared" si="10"/>
        <v>42.56</v>
      </c>
      <c r="CU6" s="35">
        <f t="shared" si="10"/>
        <v>42.47</v>
      </c>
      <c r="CV6" s="35">
        <f t="shared" si="10"/>
        <v>42.4</v>
      </c>
      <c r="CW6" s="34" t="str">
        <f>IF(CW7="","",IF(CW7="-","【-】","【"&amp;SUBSTITUTE(TEXT(CW7,"#,##0.00"),"-","△")&amp;"】"))</f>
        <v>【42.90】</v>
      </c>
      <c r="CX6" s="35">
        <f>IF(CX7="",NA(),CX7)</f>
        <v>57.09</v>
      </c>
      <c r="CY6" s="35">
        <f t="shared" ref="CY6:DG6" si="11">IF(CY7="",NA(),CY7)</f>
        <v>56.69</v>
      </c>
      <c r="CZ6" s="35">
        <f t="shared" si="11"/>
        <v>60.44</v>
      </c>
      <c r="DA6" s="35">
        <f t="shared" si="11"/>
        <v>62.57</v>
      </c>
      <c r="DB6" s="35">
        <f t="shared" si="11"/>
        <v>66.989999999999995</v>
      </c>
      <c r="DC6" s="35">
        <f t="shared" si="11"/>
        <v>83.5</v>
      </c>
      <c r="DD6" s="35">
        <f t="shared" si="11"/>
        <v>83.06</v>
      </c>
      <c r="DE6" s="35">
        <f t="shared" si="11"/>
        <v>83.32</v>
      </c>
      <c r="DF6" s="35">
        <f t="shared" si="11"/>
        <v>83.75</v>
      </c>
      <c r="DG6" s="35">
        <f t="shared" si="11"/>
        <v>84.19</v>
      </c>
      <c r="DH6" s="34" t="str">
        <f>IF(DH7="","",IF(DH7="-","【-】","【"&amp;SUBSTITUTE(TEXT(DH7,"#,##0.00"),"-","△")&amp;"】"))</f>
        <v>【84.75】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0.05</v>
      </c>
      <c r="EF6" s="35">
        <f t="shared" ref="EF6:EN6" si="14">IF(EF7="",NA(),EF7)</f>
        <v>1.02</v>
      </c>
      <c r="EG6" s="35">
        <f t="shared" si="14"/>
        <v>0.11</v>
      </c>
      <c r="EH6" s="34">
        <f t="shared" si="14"/>
        <v>0</v>
      </c>
      <c r="EI6" s="34">
        <f t="shared" si="14"/>
        <v>0</v>
      </c>
      <c r="EJ6" s="35">
        <f t="shared" si="14"/>
        <v>0.09</v>
      </c>
      <c r="EK6" s="35">
        <f t="shared" si="14"/>
        <v>0.09</v>
      </c>
      <c r="EL6" s="35">
        <f t="shared" si="14"/>
        <v>0.13</v>
      </c>
      <c r="EM6" s="35">
        <f t="shared" si="14"/>
        <v>0.36</v>
      </c>
      <c r="EN6" s="35">
        <f t="shared" si="14"/>
        <v>0.39</v>
      </c>
      <c r="EO6" s="34" t="str">
        <f>IF(EO7="","",IF(EO7="-","【-】","【"&amp;SUBSTITUTE(TEXT(EO7,"#,##0.00"),"-","△")&amp;"】"))</f>
        <v>【0.30】</v>
      </c>
    </row>
    <row r="7" spans="1:145" s="36" customFormat="1" x14ac:dyDescent="0.15">
      <c r="A7" s="28"/>
      <c r="B7" s="37">
        <v>2020</v>
      </c>
      <c r="C7" s="37">
        <v>84476</v>
      </c>
      <c r="D7" s="37">
        <v>47</v>
      </c>
      <c r="E7" s="37">
        <v>17</v>
      </c>
      <c r="F7" s="37">
        <v>4</v>
      </c>
      <c r="G7" s="37">
        <v>0</v>
      </c>
      <c r="H7" s="37" t="s">
        <v>97</v>
      </c>
      <c r="I7" s="37" t="s">
        <v>98</v>
      </c>
      <c r="J7" s="37" t="s">
        <v>99</v>
      </c>
      <c r="K7" s="37" t="s">
        <v>100</v>
      </c>
      <c r="L7" s="37" t="s">
        <v>101</v>
      </c>
      <c r="M7" s="37" t="s">
        <v>102</v>
      </c>
      <c r="N7" s="38" t="s">
        <v>103</v>
      </c>
      <c r="O7" s="38" t="s">
        <v>104</v>
      </c>
      <c r="P7" s="38">
        <v>38.81</v>
      </c>
      <c r="Q7" s="38">
        <v>101</v>
      </c>
      <c r="R7" s="38">
        <v>2860</v>
      </c>
      <c r="S7" s="38">
        <v>8578</v>
      </c>
      <c r="T7" s="38">
        <v>44.3</v>
      </c>
      <c r="U7" s="38">
        <v>193.63</v>
      </c>
      <c r="V7" s="38">
        <v>3305</v>
      </c>
      <c r="W7" s="38">
        <v>1.91</v>
      </c>
      <c r="X7" s="38">
        <v>1730.37</v>
      </c>
      <c r="Y7" s="38">
        <v>100.63</v>
      </c>
      <c r="Z7" s="38">
        <v>99.62</v>
      </c>
      <c r="AA7" s="38">
        <v>94.92</v>
      </c>
      <c r="AB7" s="38">
        <v>98.45</v>
      </c>
      <c r="AC7" s="38">
        <v>96.31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0</v>
      </c>
      <c r="BG7" s="38">
        <v>0</v>
      </c>
      <c r="BH7" s="38">
        <v>0</v>
      </c>
      <c r="BI7" s="38">
        <v>0</v>
      </c>
      <c r="BJ7" s="38">
        <v>0</v>
      </c>
      <c r="BK7" s="38">
        <v>1298.9100000000001</v>
      </c>
      <c r="BL7" s="38">
        <v>1243.71</v>
      </c>
      <c r="BM7" s="38">
        <v>1194.1500000000001</v>
      </c>
      <c r="BN7" s="38">
        <v>1206.79</v>
      </c>
      <c r="BO7" s="38">
        <v>1258.43</v>
      </c>
      <c r="BP7" s="38">
        <v>1260.21</v>
      </c>
      <c r="BQ7" s="38">
        <v>104.44</v>
      </c>
      <c r="BR7" s="38">
        <v>57.39</v>
      </c>
      <c r="BS7" s="38">
        <v>70.27</v>
      </c>
      <c r="BT7" s="38">
        <v>82.82</v>
      </c>
      <c r="BU7" s="38">
        <v>61.75</v>
      </c>
      <c r="BV7" s="38">
        <v>69.87</v>
      </c>
      <c r="BW7" s="38">
        <v>74.3</v>
      </c>
      <c r="BX7" s="38">
        <v>72.260000000000005</v>
      </c>
      <c r="BY7" s="38">
        <v>71.84</v>
      </c>
      <c r="BZ7" s="38">
        <v>73.36</v>
      </c>
      <c r="CA7" s="38">
        <v>75.290000000000006</v>
      </c>
      <c r="CB7" s="38">
        <v>150.25</v>
      </c>
      <c r="CC7" s="38">
        <v>253.01</v>
      </c>
      <c r="CD7" s="38">
        <v>223.75</v>
      </c>
      <c r="CE7" s="38">
        <v>194.54</v>
      </c>
      <c r="CF7" s="38">
        <v>256.89</v>
      </c>
      <c r="CG7" s="38">
        <v>234.96</v>
      </c>
      <c r="CH7" s="38">
        <v>221.81</v>
      </c>
      <c r="CI7" s="38">
        <v>230.02</v>
      </c>
      <c r="CJ7" s="38">
        <v>228.47</v>
      </c>
      <c r="CK7" s="38">
        <v>224.88</v>
      </c>
      <c r="CL7" s="38">
        <v>215.41</v>
      </c>
      <c r="CM7" s="38" t="s">
        <v>103</v>
      </c>
      <c r="CN7" s="38" t="s">
        <v>103</v>
      </c>
      <c r="CO7" s="38" t="s">
        <v>103</v>
      </c>
      <c r="CP7" s="38" t="s">
        <v>103</v>
      </c>
      <c r="CQ7" s="38" t="s">
        <v>103</v>
      </c>
      <c r="CR7" s="38">
        <v>42.9</v>
      </c>
      <c r="CS7" s="38">
        <v>43.36</v>
      </c>
      <c r="CT7" s="38">
        <v>42.56</v>
      </c>
      <c r="CU7" s="38">
        <v>42.47</v>
      </c>
      <c r="CV7" s="38">
        <v>42.4</v>
      </c>
      <c r="CW7" s="38">
        <v>42.9</v>
      </c>
      <c r="CX7" s="38">
        <v>57.09</v>
      </c>
      <c r="CY7" s="38">
        <v>56.69</v>
      </c>
      <c r="CZ7" s="38">
        <v>60.44</v>
      </c>
      <c r="DA7" s="38">
        <v>62.57</v>
      </c>
      <c r="DB7" s="38">
        <v>66.989999999999995</v>
      </c>
      <c r="DC7" s="38">
        <v>83.5</v>
      </c>
      <c r="DD7" s="38">
        <v>83.06</v>
      </c>
      <c r="DE7" s="38">
        <v>83.32</v>
      </c>
      <c r="DF7" s="38">
        <v>83.75</v>
      </c>
      <c r="DG7" s="38">
        <v>84.19</v>
      </c>
      <c r="DH7" s="38">
        <v>84.75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0.05</v>
      </c>
      <c r="EF7" s="38">
        <v>1.02</v>
      </c>
      <c r="EG7" s="38">
        <v>0.11</v>
      </c>
      <c r="EH7" s="38">
        <v>0</v>
      </c>
      <c r="EI7" s="38">
        <v>0</v>
      </c>
      <c r="EJ7" s="38">
        <v>0.09</v>
      </c>
      <c r="EK7" s="38">
        <v>0.09</v>
      </c>
      <c r="EL7" s="38">
        <v>0.13</v>
      </c>
      <c r="EM7" s="38">
        <v>0.36</v>
      </c>
      <c r="EN7" s="38">
        <v>0.39</v>
      </c>
      <c r="EO7" s="38">
        <v>0.3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105</v>
      </c>
      <c r="C9" s="40" t="s">
        <v>106</v>
      </c>
      <c r="D9" s="40" t="s">
        <v>107</v>
      </c>
      <c r="E9" s="40" t="s">
        <v>108</v>
      </c>
      <c r="F9" s="40" t="s">
        <v>109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47</v>
      </c>
      <c r="B10" s="41">
        <f t="shared" ref="B10:D10" si="15">DATEVALUE($B7+12-B11&amp;"/1/"&amp;B12)</f>
        <v>46753</v>
      </c>
      <c r="C10" s="41">
        <f t="shared" si="15"/>
        <v>47119</v>
      </c>
      <c r="D10" s="41">
        <f t="shared" si="15"/>
        <v>47484</v>
      </c>
      <c r="E10" s="42">
        <f>DATEVALUE($B7+12-E11&amp;"/1/"&amp;E12)</f>
        <v>47849</v>
      </c>
      <c r="F10" s="42">
        <f>DATEVALUE($B7+12-F11&amp;"/1/"&amp;F12)</f>
        <v>48215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2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112</v>
      </c>
      <c r="E13" t="s">
        <v>114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cp:keywords/>
  <dc:description/>
  <cp:lastPrinted>2022-01-27T05:38:13Z</cp:lastPrinted>
  <dcterms:created xsi:type="dcterms:W3CDTF">2021-12-03T07:50:13Z</dcterms:created>
  <dcterms:modified xsi:type="dcterms:W3CDTF">2022-02-10T05:42:39Z</dcterms:modified>
  <cp:category/>
</cp:coreProperties>
</file>