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1_水道（簡水含む）43\41_八千代町\"/>
    </mc:Choice>
  </mc:AlternateContent>
  <workbookProtection workbookAlgorithmName="SHA-512" workbookHashValue="AYg+87ePrgMshdK3EuSG+V6VV/GSILHpVi9DsBK6XZH9wsaawBMVXu5dYSRbDEg4TtgZDKTJu3viSXilZg152Q==" workbookSaltValue="ZOSMZevfsMFYTGOzqvWue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<sst xmlns="http://schemas.openxmlformats.org/spreadsheetml/2006/main" count="228" uniqueCount="114">
  <si>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</si>
  <si>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</si>
  <si>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</si>
  <si>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</si>
  <si>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</si>
  <si>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</si>
  <si>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</si>
  <si>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</si>
  <si>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</si>
  <si>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</si>
  <si>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</si>
  <si>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</si>
  <si>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</si>
  <si>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</si>
  <si>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</si>
  <si>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</si>
  <si>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</si>
  <si>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</si>
  <si>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</si>
  <si>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</si>
  <si>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</si>
  <si>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</si>
  <si>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</si>
  <si>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</si>
  <si>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</si>
  <si>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</si>
  <si>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</si>
  <si>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</si>
  <si>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</si>
  <si>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</si>
  <si>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</si>
  <si>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</si>
  <si>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</si>
  <si>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</si>
  <si>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</si>
  <si>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</si>
  <si>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</si>
  <si>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</si>
  <si>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</si>
  <si>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</si>
  <si>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</si>
  <si>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</si>
  <si>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</si>
  <si>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</si>
  <si>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</si>
  <si>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</si>
  <si>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</si>
  <si>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</si>
  <si>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</si>
  <si>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</si>
  <si>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</si>
  <si>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</si>
  <si>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</si>
  <si>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</si>
  <si>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</si>
  <si>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</si>
  <si>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</si>
  <si>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</si>
  <si>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</si>
  <si>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</si>
  <si>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</si>
  <si>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</si>
  <si>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</si>
  <si>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</si>
  <si>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</si>
  <si>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</si>
  <si>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</si>
  <si>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</si>
  <si>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</si>
  <si>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</si>
  <si>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</si>
  <si>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</si>
  <si>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</si>
  <si>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</si>
  <si>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</si>
  <si>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</si>
  <si>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</si>
  <si>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</si>
  <si>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</si>
  <si>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</si>
  <si>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</si>
  <si>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</si>
  <si>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</si>
  <si>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</si>
  <si>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</si>
  <si>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</si>
  <si>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</si>
  <si>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</si>
  <si>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</si>
  <si>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</si>
  <si>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</si>
  <si>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</si>
  <si>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</si>
  <si>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八千代町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</si>
  <si>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</si>
  <si>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</si>
  <si>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</si>
  <si>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</si>
  <si>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</si>
  <si>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</si>
  <si>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</si>
  <si>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</si>
  <si>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</si>
  <si>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</si>
  <si>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</si>
  <si>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</si>
  <si>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</si>
  <si>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</si>
  <si>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</si>
  <si>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</si>
  <si>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</si>
  <si>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増加傾向にあり、類似団体平均値と比較しても高い傾向にある。企業債の支払い負担がピークを迎え、大規模な設備投資を控えたことが影響していると考える。今後は管路の経年過率や管路更新率を踏まえた分析を行い、施設全体の法定耐用年数を考慮した設備投資をする必要があると考える。
③管路更新比率は例年1％未満であり、類似団体平均値と比較しても低い傾向にある。現在、管路更新比率は0％であるが、法定耐用年数を超えた時点で一斉に更新時期を迎えることから、今後計画的に設備投資をしていく必要があると考える。</t>
    <phoneticPr fontId="4"/>
  </si>
  <si>
    <t>経営の健全性・効率性からみると、類似団体平均値と比較しても良好である。しかし水道事業共用開始から30年以上が経過しており施設全体の老朽化が進んでいる状況にある。今後は老朽化対策を進めながら、現状の経常収支率、有収率等の水準を維持するとともに、経営体制の在り方や、投資の在り方を見直す必要があると考える。</t>
    <phoneticPr fontId="4"/>
  </si>
  <si>
    <t>①経常収支比率は、類似団体平均値と比較しても良好である。その要因として企業債の減少、料金回収率、施設利用率、有収率等が高水準に推移していることが考えられる。今後の更新投資等に充てる財源を確保することが必要となる。
④企業債残高対給水収益比率について令和2年度は28.91％となっており、年々減少傾向にある。その要因として企業債の減少、また近年大規模な設備投資がないことが考えられる。今後は投資規模の分析、設備投資を適切に行い、経営改善を図っていく必要がある。
⑥給水原価は、R1年度と比べ18円ほど低くなり再び類似団体平均値を下回った。その要因としては、経常費用の減少や年間総有収水量の増加などが考えられる。今後はより一層投資、維持管理費の効率化を図っていく必要があると考えられる。
⑦施設利用率は、毎年類似団体平均値と比較しても高い数値となっている。要因としては、水道加入率の増加とみられている。今後は人口等の変動を読み適切な施設規模を把握する必要がある。
⑧有収率は毎年高い数値を維持している。法定耐用年数を超えた管路がなく、漏水が少ないことが挙げられる。</t>
    <rPh sb="249" eb="250">
      <t>ヒク</t>
    </rPh>
    <rPh sb="263" eb="264">
      <t>シタ</t>
    </rPh>
    <rPh sb="277" eb="279">
      <t>ケイジョウ</t>
    </rPh>
    <rPh sb="279" eb="281">
      <t>ヒヨウ</t>
    </rPh>
    <rPh sb="282" eb="284">
      <t>ゲンショウ</t>
    </rPh>
    <rPh sb="285" eb="287">
      <t>ネンカン</t>
    </rPh>
    <rPh sb="287" eb="290">
      <t>ソウユウシュウ</t>
    </rPh>
    <rPh sb="290" eb="292">
      <t>スイリョウ</t>
    </rPh>
    <rPh sb="293" eb="295">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</si>
</sst>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0.04</c:v>
                </c:pt>
                <c:pt idx="1">
                  <c:v>0.16</c:v>
                </c:pt>
                <c:pt idx="2">
                  <c:v>0.01</c:v>
                </c:pt>
                <c:pt idx="3" formatCode="#,##0.00;&quot;△&quot;#,##0.00">
                  <c:v>0</c:v>
                </c:pt>
                <c:pt idx="4" formatCode="#,##0.00;&quot;△&quot;#,##0.00">
                  <c:v>0</c:v>
                </c:pt>
              </c:numCache>
            </c:numRef>
          </c:val>
          <c:extLst>
            <c:ext xmlns:c16="http://schemas.microsoft.com/office/drawing/2014/chart" uri="{C3380CC4-5D6E-409C-BE32-E72D297353CC}">
              <c16:uniqueId val="{00000000-E97F-4F76-AABB-49806E12960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E97F-4F76-AABB-49806E12960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63.02</c:v>
                </c:pt>
                <c:pt idx="1">
                  <c:v>64.87</c:v>
                </c:pt>
                <c:pt idx="2">
                  <c:v>67.34</c:v>
                </c:pt>
                <c:pt idx="3">
                  <c:v>67.239999999999995</c:v>
                </c:pt>
                <c:pt idx="4">
                  <c:v>69.83</c:v>
                </c:pt>
              </c:numCache>
            </c:numRef>
          </c:val>
          <c:extLst>
            <c:ext xmlns:c16="http://schemas.microsoft.com/office/drawing/2014/chart" uri="{C3380CC4-5D6E-409C-BE32-E72D297353CC}">
              <c16:uniqueId val="{00000000-AD92-4236-85EC-E4A655B2B4C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AD92-4236-85EC-E4A655B2B4C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97.15</c:v>
                </c:pt>
                <c:pt idx="1">
                  <c:v>98.03</c:v>
                </c:pt>
                <c:pt idx="2">
                  <c:v>99.45</c:v>
                </c:pt>
                <c:pt idx="3">
                  <c:v>97.5</c:v>
                </c:pt>
                <c:pt idx="4">
                  <c:v>98.72</c:v>
                </c:pt>
              </c:numCache>
            </c:numRef>
          </c:val>
          <c:extLst>
            <c:ext xmlns:c16="http://schemas.microsoft.com/office/drawing/2014/chart" uri="{C3380CC4-5D6E-409C-BE32-E72D297353CC}">
              <c16:uniqueId val="{00000000-FEA9-40E8-B7AF-78471BD5E35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FEA9-40E8-B7AF-78471BD5E35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141.5</c:v>
                </c:pt>
                <c:pt idx="1">
                  <c:v>144.33000000000001</c:v>
                </c:pt>
                <c:pt idx="2">
                  <c:v>161.07</c:v>
                </c:pt>
                <c:pt idx="3">
                  <c:v>144.72999999999999</c:v>
                </c:pt>
                <c:pt idx="4">
                  <c:v>157.33000000000001</c:v>
                </c:pt>
              </c:numCache>
            </c:numRef>
          </c:val>
          <c:extLst>
            <c:ext xmlns:c16="http://schemas.microsoft.com/office/drawing/2014/chart" uri="{C3380CC4-5D6E-409C-BE32-E72D297353CC}">
              <c16:uniqueId val="{00000000-8828-4FB6-BF4D-301EDC21726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8828-4FB6-BF4D-301EDC21726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74.66</c:v>
                </c:pt>
                <c:pt idx="1">
                  <c:v>75.95</c:v>
                </c:pt>
                <c:pt idx="2">
                  <c:v>76.790000000000006</c:v>
                </c:pt>
                <c:pt idx="3">
                  <c:v>78.010000000000005</c:v>
                </c:pt>
                <c:pt idx="4">
                  <c:v>78.819999999999993</c:v>
                </c:pt>
              </c:numCache>
            </c:numRef>
          </c:val>
          <c:extLst>
            <c:ext xmlns:c16="http://schemas.microsoft.com/office/drawing/2014/chart" uri="{C3380CC4-5D6E-409C-BE32-E72D297353CC}">
              <c16:uniqueId val="{00000000-984E-45A5-9BEA-B2C566BEB3C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984E-45A5-9BEA-B2C566BEB3C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AD-46F2-809A-3C365EFC95A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68AD-46F2-809A-3C365EFC95A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CF-41FC-B0D6-0DB4215593E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C6CF-41FC-B0D6-0DB4215593E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2170.66</c:v>
                </c:pt>
                <c:pt idx="1">
                  <c:v>1979.89</c:v>
                </c:pt>
                <c:pt idx="2">
                  <c:v>3437.23</c:v>
                </c:pt>
                <c:pt idx="3">
                  <c:v>2413.9899999999998</c:v>
                </c:pt>
                <c:pt idx="4">
                  <c:v>2773.85</c:v>
                </c:pt>
              </c:numCache>
            </c:numRef>
          </c:val>
          <c:extLst>
            <c:ext xmlns:c16="http://schemas.microsoft.com/office/drawing/2014/chart" uri="{C3380CC4-5D6E-409C-BE32-E72D297353CC}">
              <c16:uniqueId val="{00000000-E2EE-476F-A113-87548F21DFC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E2EE-476F-A113-87548F21DFC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47.38</c:v>
                </c:pt>
                <c:pt idx="1">
                  <c:v>39.06</c:v>
                </c:pt>
                <c:pt idx="2">
                  <c:v>34.31</c:v>
                </c:pt>
                <c:pt idx="3">
                  <c:v>32</c:v>
                </c:pt>
                <c:pt idx="4">
                  <c:v>28.91</c:v>
                </c:pt>
              </c:numCache>
            </c:numRef>
          </c:val>
          <c:extLst>
            <c:ext xmlns:c16="http://schemas.microsoft.com/office/drawing/2014/chart" uri="{C3380CC4-5D6E-409C-BE32-E72D297353CC}">
              <c16:uniqueId val="{00000000-1F04-4D9C-B66E-547C6168842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1F04-4D9C-B66E-547C6168842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135.51</c:v>
                </c:pt>
                <c:pt idx="1">
                  <c:v>137.97999999999999</c:v>
                </c:pt>
                <c:pt idx="2">
                  <c:v>157.35</c:v>
                </c:pt>
                <c:pt idx="3">
                  <c:v>139.25</c:v>
                </c:pt>
                <c:pt idx="4">
                  <c:v>150.78</c:v>
                </c:pt>
              </c:numCache>
            </c:numRef>
          </c:val>
          <c:extLst>
            <c:ext xmlns:c16="http://schemas.microsoft.com/office/drawing/2014/chart" uri="{C3380CC4-5D6E-409C-BE32-E72D297353CC}">
              <c16:uniqueId val="{00000000-3DB7-4B2C-9E94-5D5AE3D389B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3DB7-4B2C-9E94-5D5AE3D389B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188.01</c:v>
                </c:pt>
                <c:pt idx="1">
                  <c:v>184.12</c:v>
                </c:pt>
                <c:pt idx="2">
                  <c:v>161.31</c:v>
                </c:pt>
                <c:pt idx="3">
                  <c:v>183.33</c:v>
                </c:pt>
                <c:pt idx="4">
                  <c:v>164.99</c:v>
                </c:pt>
              </c:numCache>
            </c:numRef>
          </c:val>
          <c:extLst>
            <c:ext xmlns:c16="http://schemas.microsoft.com/office/drawing/2014/chart" uri="{C3380CC4-5D6E-409C-BE32-E72D297353CC}">
              <c16:uniqueId val="{00000000-3FE7-459A-97E6-F253D0F3789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3FE7-459A-97E6-F253D0F3789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60" zoomScaleNormal="77"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茨城県　八千代町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21736</v>
      </c>
      <c r="AM8" s="71"/>
      <c r="AN8" s="71"/>
      <c r="AO8" s="71"/>
      <c r="AP8" s="71"/>
      <c r="AQ8" s="71"/>
      <c r="AR8" s="71"/>
      <c r="AS8" s="71"/>
      <c r="AT8" s="67">
        <f>データ!$S$6</f>
        <v>58.99</v>
      </c>
      <c r="AU8" s="68"/>
      <c r="AV8" s="68"/>
      <c r="AW8" s="68"/>
      <c r="AX8" s="68"/>
      <c r="AY8" s="68"/>
      <c r="AZ8" s="68"/>
      <c r="BA8" s="68"/>
      <c r="BB8" s="70">
        <f>データ!$T$6</f>
        <v>368.47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93.97</v>
      </c>
      <c r="J10" s="68"/>
      <c r="K10" s="68"/>
      <c r="L10" s="68"/>
      <c r="M10" s="68"/>
      <c r="N10" s="68"/>
      <c r="O10" s="69"/>
      <c r="P10" s="70">
        <f>データ!$P$6</f>
        <v>98.8</v>
      </c>
      <c r="Q10" s="70"/>
      <c r="R10" s="70"/>
      <c r="S10" s="70"/>
      <c r="T10" s="70"/>
      <c r="U10" s="70"/>
      <c r="V10" s="70"/>
      <c r="W10" s="71">
        <f>データ!$Q$6</f>
        <v>4785</v>
      </c>
      <c r="X10" s="71"/>
      <c r="Y10" s="71"/>
      <c r="Z10" s="71"/>
      <c r="AA10" s="71"/>
      <c r="AB10" s="71"/>
      <c r="AC10" s="71"/>
      <c r="AD10" s="2"/>
      <c r="AE10" s="2"/>
      <c r="AF10" s="2"/>
      <c r="AG10" s="2"/>
      <c r="AH10" s="4"/>
      <c r="AI10" s="4"/>
      <c r="AJ10" s="4"/>
      <c r="AK10" s="4"/>
      <c r="AL10" s="71">
        <f>データ!$U$6</f>
        <v>21391</v>
      </c>
      <c r="AM10" s="71"/>
      <c r="AN10" s="71"/>
      <c r="AO10" s="71"/>
      <c r="AP10" s="71"/>
      <c r="AQ10" s="71"/>
      <c r="AR10" s="71"/>
      <c r="AS10" s="71"/>
      <c r="AT10" s="67">
        <f>データ!$V$6</f>
        <v>58.89</v>
      </c>
      <c r="AU10" s="68"/>
      <c r="AV10" s="68"/>
      <c r="AW10" s="68"/>
      <c r="AX10" s="68"/>
      <c r="AY10" s="68"/>
      <c r="AZ10" s="68"/>
      <c r="BA10" s="68"/>
      <c r="BB10" s="70">
        <f>データ!$W$6</f>
        <v>363.24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s9/hnJh/LzU2cwcDZt+7PIxwxmkilF13V3ODuriaKLmejqPuSLEctVzyzi1Z3B1X0N/HIj2KTFXRnQwcrzVa9A==" saltValue="m1p6bOgJXEaC1wwErc7dT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85219</v>
      </c>
      <c r="D6" s="34">
        <f t="shared" si="3"/>
        <v>46</v>
      </c>
      <c r="E6" s="34">
        <f t="shared" si="3"/>
        <v>1</v>
      </c>
      <c r="F6" s="34">
        <f t="shared" si="3"/>
        <v>0</v>
      </c>
      <c r="G6" s="34">
        <f t="shared" si="3"/>
        <v>1</v>
      </c>
      <c r="H6" s="34" t="str">
        <f t="shared" si="3"/>
        <v>茨城県　八千代町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93.97</v>
      </c>
      <c r="P6" s="35">
        <f t="shared" si="3"/>
        <v>98.8</v>
      </c>
      <c r="Q6" s="35">
        <f t="shared" si="3"/>
        <v>4785</v>
      </c>
      <c r="R6" s="35">
        <f t="shared" si="3"/>
        <v>21736</v>
      </c>
      <c r="S6" s="35">
        <f t="shared" si="3"/>
        <v>58.99</v>
      </c>
      <c r="T6" s="35">
        <f t="shared" si="3"/>
        <v>368.47</v>
      </c>
      <c r="U6" s="35">
        <f t="shared" si="3"/>
        <v>21391</v>
      </c>
      <c r="V6" s="35">
        <f t="shared" si="3"/>
        <v>58.89</v>
      </c>
      <c r="W6" s="35">
        <f t="shared" si="3"/>
        <v>363.24</v>
      </c>
      <c r="X6" s="36">
        <f>IF(X7="",NA(),X7)</f>
        <v>141.5</v>
      </c>
      <c r="Y6" s="36">
        <f t="shared" ref="Y6:AG6" si="4">IF(Y7="",NA(),Y7)</f>
        <v>144.33000000000001</v>
      </c>
      <c r="Z6" s="36">
        <f t="shared" si="4"/>
        <v>161.07</v>
      </c>
      <c r="AA6" s="36">
        <f t="shared" si="4"/>
        <v>144.72999999999999</v>
      </c>
      <c r="AB6" s="36">
        <f t="shared" si="4"/>
        <v>157.33000000000001</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2170.66</v>
      </c>
      <c r="AU6" s="36">
        <f t="shared" ref="AU6:BC6" si="6">IF(AU7="",NA(),AU7)</f>
        <v>1979.89</v>
      </c>
      <c r="AV6" s="36">
        <f t="shared" si="6"/>
        <v>3437.23</v>
      </c>
      <c r="AW6" s="36">
        <f t="shared" si="6"/>
        <v>2413.9899999999998</v>
      </c>
      <c r="AX6" s="36">
        <f t="shared" si="6"/>
        <v>2773.85</v>
      </c>
      <c r="AY6" s="36">
        <f t="shared" si="6"/>
        <v>384.34</v>
      </c>
      <c r="AZ6" s="36">
        <f t="shared" si="6"/>
        <v>359.47</v>
      </c>
      <c r="BA6" s="36">
        <f t="shared" si="6"/>
        <v>369.69</v>
      </c>
      <c r="BB6" s="36">
        <f t="shared" si="6"/>
        <v>379.08</v>
      </c>
      <c r="BC6" s="36">
        <f t="shared" si="6"/>
        <v>367.55</v>
      </c>
      <c r="BD6" s="35" t="str">
        <f>IF(BD7="","",IF(BD7="-","【-】","【"&amp;SUBSTITUTE(TEXT(BD7,"#,##0.00"),"-","△")&amp;"】"))</f>
        <v>【260.31】</v>
      </c>
      <c r="BE6" s="36">
        <f>IF(BE7="",NA(),BE7)</f>
        <v>47.38</v>
      </c>
      <c r="BF6" s="36">
        <f t="shared" ref="BF6:BN6" si="7">IF(BF7="",NA(),BF7)</f>
        <v>39.06</v>
      </c>
      <c r="BG6" s="36">
        <f t="shared" si="7"/>
        <v>34.31</v>
      </c>
      <c r="BH6" s="36">
        <f t="shared" si="7"/>
        <v>32</v>
      </c>
      <c r="BI6" s="36">
        <f t="shared" si="7"/>
        <v>28.91</v>
      </c>
      <c r="BJ6" s="36">
        <f t="shared" si="7"/>
        <v>380.58</v>
      </c>
      <c r="BK6" s="36">
        <f t="shared" si="7"/>
        <v>401.79</v>
      </c>
      <c r="BL6" s="36">
        <f t="shared" si="7"/>
        <v>402.99</v>
      </c>
      <c r="BM6" s="36">
        <f t="shared" si="7"/>
        <v>398.98</v>
      </c>
      <c r="BN6" s="36">
        <f t="shared" si="7"/>
        <v>418.68</v>
      </c>
      <c r="BO6" s="35" t="str">
        <f>IF(BO7="","",IF(BO7="-","【-】","【"&amp;SUBSTITUTE(TEXT(BO7,"#,##0.00"),"-","△")&amp;"】"))</f>
        <v>【275.67】</v>
      </c>
      <c r="BP6" s="36">
        <f>IF(BP7="",NA(),BP7)</f>
        <v>135.51</v>
      </c>
      <c r="BQ6" s="36">
        <f t="shared" ref="BQ6:BY6" si="8">IF(BQ7="",NA(),BQ7)</f>
        <v>137.97999999999999</v>
      </c>
      <c r="BR6" s="36">
        <f t="shared" si="8"/>
        <v>157.35</v>
      </c>
      <c r="BS6" s="36">
        <f t="shared" si="8"/>
        <v>139.25</v>
      </c>
      <c r="BT6" s="36">
        <f t="shared" si="8"/>
        <v>150.78</v>
      </c>
      <c r="BU6" s="36">
        <f t="shared" si="8"/>
        <v>102.38</v>
      </c>
      <c r="BV6" s="36">
        <f t="shared" si="8"/>
        <v>100.12</v>
      </c>
      <c r="BW6" s="36">
        <f t="shared" si="8"/>
        <v>98.66</v>
      </c>
      <c r="BX6" s="36">
        <f t="shared" si="8"/>
        <v>98.64</v>
      </c>
      <c r="BY6" s="36">
        <f t="shared" si="8"/>
        <v>94.78</v>
      </c>
      <c r="BZ6" s="35" t="str">
        <f>IF(BZ7="","",IF(BZ7="-","【-】","【"&amp;SUBSTITUTE(TEXT(BZ7,"#,##0.00"),"-","△")&amp;"】"))</f>
        <v>【100.05】</v>
      </c>
      <c r="CA6" s="36">
        <f>IF(CA7="",NA(),CA7)</f>
        <v>188.01</v>
      </c>
      <c r="CB6" s="36">
        <f t="shared" ref="CB6:CJ6" si="9">IF(CB7="",NA(),CB7)</f>
        <v>184.12</v>
      </c>
      <c r="CC6" s="36">
        <f t="shared" si="9"/>
        <v>161.31</v>
      </c>
      <c r="CD6" s="36">
        <f t="shared" si="9"/>
        <v>183.33</v>
      </c>
      <c r="CE6" s="36">
        <f t="shared" si="9"/>
        <v>164.99</v>
      </c>
      <c r="CF6" s="36">
        <f t="shared" si="9"/>
        <v>168.67</v>
      </c>
      <c r="CG6" s="36">
        <f t="shared" si="9"/>
        <v>174.97</v>
      </c>
      <c r="CH6" s="36">
        <f t="shared" si="9"/>
        <v>178.59</v>
      </c>
      <c r="CI6" s="36">
        <f t="shared" si="9"/>
        <v>178.92</v>
      </c>
      <c r="CJ6" s="36">
        <f t="shared" si="9"/>
        <v>181.3</v>
      </c>
      <c r="CK6" s="35" t="str">
        <f>IF(CK7="","",IF(CK7="-","【-】","【"&amp;SUBSTITUTE(TEXT(CK7,"#,##0.00"),"-","△")&amp;"】"))</f>
        <v>【166.40】</v>
      </c>
      <c r="CL6" s="36">
        <f>IF(CL7="",NA(),CL7)</f>
        <v>63.02</v>
      </c>
      <c r="CM6" s="36">
        <f t="shared" ref="CM6:CU6" si="10">IF(CM7="",NA(),CM7)</f>
        <v>64.87</v>
      </c>
      <c r="CN6" s="36">
        <f t="shared" si="10"/>
        <v>67.34</v>
      </c>
      <c r="CO6" s="36">
        <f t="shared" si="10"/>
        <v>67.239999999999995</v>
      </c>
      <c r="CP6" s="36">
        <f t="shared" si="10"/>
        <v>69.83</v>
      </c>
      <c r="CQ6" s="36">
        <f t="shared" si="10"/>
        <v>54.92</v>
      </c>
      <c r="CR6" s="36">
        <f t="shared" si="10"/>
        <v>55.63</v>
      </c>
      <c r="CS6" s="36">
        <f t="shared" si="10"/>
        <v>55.03</v>
      </c>
      <c r="CT6" s="36">
        <f t="shared" si="10"/>
        <v>55.14</v>
      </c>
      <c r="CU6" s="36">
        <f t="shared" si="10"/>
        <v>55.89</v>
      </c>
      <c r="CV6" s="35" t="str">
        <f>IF(CV7="","",IF(CV7="-","【-】","【"&amp;SUBSTITUTE(TEXT(CV7,"#,##0.00"),"-","△")&amp;"】"))</f>
        <v>【60.69】</v>
      </c>
      <c r="CW6" s="36">
        <f>IF(CW7="",NA(),CW7)</f>
        <v>97.15</v>
      </c>
      <c r="CX6" s="36">
        <f t="shared" ref="CX6:DF6" si="11">IF(CX7="",NA(),CX7)</f>
        <v>98.03</v>
      </c>
      <c r="CY6" s="36">
        <f t="shared" si="11"/>
        <v>99.45</v>
      </c>
      <c r="CZ6" s="36">
        <f t="shared" si="11"/>
        <v>97.5</v>
      </c>
      <c r="DA6" s="36">
        <f t="shared" si="11"/>
        <v>98.72</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74.66</v>
      </c>
      <c r="DI6" s="36">
        <f t="shared" ref="DI6:DQ6" si="12">IF(DI7="",NA(),DI7)</f>
        <v>75.95</v>
      </c>
      <c r="DJ6" s="36">
        <f t="shared" si="12"/>
        <v>76.790000000000006</v>
      </c>
      <c r="DK6" s="36">
        <f t="shared" si="12"/>
        <v>78.010000000000005</v>
      </c>
      <c r="DL6" s="36">
        <f t="shared" si="12"/>
        <v>78.819999999999993</v>
      </c>
      <c r="DM6" s="36">
        <f t="shared" si="12"/>
        <v>48.49</v>
      </c>
      <c r="DN6" s="36">
        <f t="shared" si="12"/>
        <v>48.05</v>
      </c>
      <c r="DO6" s="36">
        <f t="shared" si="12"/>
        <v>48.87</v>
      </c>
      <c r="DP6" s="36">
        <f t="shared" si="12"/>
        <v>49.92</v>
      </c>
      <c r="DQ6" s="36">
        <f t="shared" si="12"/>
        <v>50.63</v>
      </c>
      <c r="DR6" s="35" t="str">
        <f>IF(DR7="","",IF(DR7="-","【-】","【"&amp;SUBSTITUTE(TEXT(DR7,"#,##0.00"),"-","△")&amp;"】"))</f>
        <v>【50.19】</v>
      </c>
      <c r="DS6" s="35">
        <f>IF(DS7="",NA(),DS7)</f>
        <v>0</v>
      </c>
      <c r="DT6" s="35">
        <f t="shared" ref="DT6:EB6" si="13">IF(DT7="",NA(),DT7)</f>
        <v>0</v>
      </c>
      <c r="DU6" s="35">
        <f t="shared" si="13"/>
        <v>0</v>
      </c>
      <c r="DV6" s="35">
        <f t="shared" si="13"/>
        <v>0</v>
      </c>
      <c r="DW6" s="35">
        <f t="shared" si="13"/>
        <v>0</v>
      </c>
      <c r="DX6" s="36">
        <f t="shared" si="13"/>
        <v>12.79</v>
      </c>
      <c r="DY6" s="36">
        <f t="shared" si="13"/>
        <v>13.39</v>
      </c>
      <c r="DZ6" s="36">
        <f t="shared" si="13"/>
        <v>14.85</v>
      </c>
      <c r="EA6" s="36">
        <f t="shared" si="13"/>
        <v>16.88</v>
      </c>
      <c r="EB6" s="36">
        <f t="shared" si="13"/>
        <v>18.28</v>
      </c>
      <c r="EC6" s="35" t="str">
        <f>IF(EC7="","",IF(EC7="-","【-】","【"&amp;SUBSTITUTE(TEXT(EC7,"#,##0.00"),"-","△")&amp;"】"))</f>
        <v>【20.63】</v>
      </c>
      <c r="ED6" s="36">
        <f>IF(ED7="",NA(),ED7)</f>
        <v>0.04</v>
      </c>
      <c r="EE6" s="36">
        <f t="shared" ref="EE6:EM6" si="14">IF(EE7="",NA(),EE7)</f>
        <v>0.16</v>
      </c>
      <c r="EF6" s="36">
        <f t="shared" si="14"/>
        <v>0.01</v>
      </c>
      <c r="EG6" s="35">
        <f t="shared" si="14"/>
        <v>0</v>
      </c>
      <c r="EH6" s="35">
        <f t="shared" si="14"/>
        <v>0</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85219</v>
      </c>
      <c r="D7" s="38">
        <v>46</v>
      </c>
      <c r="E7" s="38">
        <v>1</v>
      </c>
      <c r="F7" s="38">
        <v>0</v>
      </c>
      <c r="G7" s="38">
        <v>1</v>
      </c>
      <c r="H7" s="38" t="s">
        <v>93</v>
      </c>
      <c r="I7" s="38" t="s">
        <v>94</v>
      </c>
      <c r="J7" s="38" t="s">
        <v>95</v>
      </c>
      <c r="K7" s="38" t="s">
        <v>96</v>
      </c>
      <c r="L7" s="38" t="s">
        <v>97</v>
      </c>
      <c r="M7" s="38" t="s">
        <v>98</v>
      </c>
      <c r="N7" s="39" t="s">
        <v>99</v>
      </c>
      <c r="O7" s="39">
        <v>93.97</v>
      </c>
      <c r="P7" s="39">
        <v>98.8</v>
      </c>
      <c r="Q7" s="39">
        <v>4785</v>
      </c>
      <c r="R7" s="39">
        <v>21736</v>
      </c>
      <c r="S7" s="39">
        <v>58.99</v>
      </c>
      <c r="T7" s="39">
        <v>368.47</v>
      </c>
      <c r="U7" s="39">
        <v>21391</v>
      </c>
      <c r="V7" s="39">
        <v>58.89</v>
      </c>
      <c r="W7" s="39">
        <v>363.24</v>
      </c>
      <c r="X7" s="39">
        <v>141.5</v>
      </c>
      <c r="Y7" s="39">
        <v>144.33000000000001</v>
      </c>
      <c r="Z7" s="39">
        <v>161.07</v>
      </c>
      <c r="AA7" s="39">
        <v>144.72999999999999</v>
      </c>
      <c r="AB7" s="39">
        <v>157.33000000000001</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2170.66</v>
      </c>
      <c r="AU7" s="39">
        <v>1979.89</v>
      </c>
      <c r="AV7" s="39">
        <v>3437.23</v>
      </c>
      <c r="AW7" s="39">
        <v>2413.9899999999998</v>
      </c>
      <c r="AX7" s="39">
        <v>2773.85</v>
      </c>
      <c r="AY7" s="39">
        <v>384.34</v>
      </c>
      <c r="AZ7" s="39">
        <v>359.47</v>
      </c>
      <c r="BA7" s="39">
        <v>369.69</v>
      </c>
      <c r="BB7" s="39">
        <v>379.08</v>
      </c>
      <c r="BC7" s="39">
        <v>367.55</v>
      </c>
      <c r="BD7" s="39">
        <v>260.31</v>
      </c>
      <c r="BE7" s="39">
        <v>47.38</v>
      </c>
      <c r="BF7" s="39">
        <v>39.06</v>
      </c>
      <c r="BG7" s="39">
        <v>34.31</v>
      </c>
      <c r="BH7" s="39">
        <v>32</v>
      </c>
      <c r="BI7" s="39">
        <v>28.91</v>
      </c>
      <c r="BJ7" s="39">
        <v>380.58</v>
      </c>
      <c r="BK7" s="39">
        <v>401.79</v>
      </c>
      <c r="BL7" s="39">
        <v>402.99</v>
      </c>
      <c r="BM7" s="39">
        <v>398.98</v>
      </c>
      <c r="BN7" s="39">
        <v>418.68</v>
      </c>
      <c r="BO7" s="39">
        <v>275.67</v>
      </c>
      <c r="BP7" s="39">
        <v>135.51</v>
      </c>
      <c r="BQ7" s="39">
        <v>137.97999999999999</v>
      </c>
      <c r="BR7" s="39">
        <v>157.35</v>
      </c>
      <c r="BS7" s="39">
        <v>139.25</v>
      </c>
      <c r="BT7" s="39">
        <v>150.78</v>
      </c>
      <c r="BU7" s="39">
        <v>102.38</v>
      </c>
      <c r="BV7" s="39">
        <v>100.12</v>
      </c>
      <c r="BW7" s="39">
        <v>98.66</v>
      </c>
      <c r="BX7" s="39">
        <v>98.64</v>
      </c>
      <c r="BY7" s="39">
        <v>94.78</v>
      </c>
      <c r="BZ7" s="39">
        <v>100.05</v>
      </c>
      <c r="CA7" s="39">
        <v>188.01</v>
      </c>
      <c r="CB7" s="39">
        <v>184.12</v>
      </c>
      <c r="CC7" s="39">
        <v>161.31</v>
      </c>
      <c r="CD7" s="39">
        <v>183.33</v>
      </c>
      <c r="CE7" s="39">
        <v>164.99</v>
      </c>
      <c r="CF7" s="39">
        <v>168.67</v>
      </c>
      <c r="CG7" s="39">
        <v>174.97</v>
      </c>
      <c r="CH7" s="39">
        <v>178.59</v>
      </c>
      <c r="CI7" s="39">
        <v>178.92</v>
      </c>
      <c r="CJ7" s="39">
        <v>181.3</v>
      </c>
      <c r="CK7" s="39">
        <v>166.4</v>
      </c>
      <c r="CL7" s="39">
        <v>63.02</v>
      </c>
      <c r="CM7" s="39">
        <v>64.87</v>
      </c>
      <c r="CN7" s="39">
        <v>67.34</v>
      </c>
      <c r="CO7" s="39">
        <v>67.239999999999995</v>
      </c>
      <c r="CP7" s="39">
        <v>69.83</v>
      </c>
      <c r="CQ7" s="39">
        <v>54.92</v>
      </c>
      <c r="CR7" s="39">
        <v>55.63</v>
      </c>
      <c r="CS7" s="39">
        <v>55.03</v>
      </c>
      <c r="CT7" s="39">
        <v>55.14</v>
      </c>
      <c r="CU7" s="39">
        <v>55.89</v>
      </c>
      <c r="CV7" s="39">
        <v>60.69</v>
      </c>
      <c r="CW7" s="39">
        <v>97.15</v>
      </c>
      <c r="CX7" s="39">
        <v>98.03</v>
      </c>
      <c r="CY7" s="39">
        <v>99.45</v>
      </c>
      <c r="CZ7" s="39">
        <v>97.5</v>
      </c>
      <c r="DA7" s="39">
        <v>98.72</v>
      </c>
      <c r="DB7" s="39">
        <v>82.66</v>
      </c>
      <c r="DC7" s="39">
        <v>82.04</v>
      </c>
      <c r="DD7" s="39">
        <v>81.900000000000006</v>
      </c>
      <c r="DE7" s="39">
        <v>81.39</v>
      </c>
      <c r="DF7" s="39">
        <v>81.27</v>
      </c>
      <c r="DG7" s="39">
        <v>89.82</v>
      </c>
      <c r="DH7" s="39">
        <v>74.66</v>
      </c>
      <c r="DI7" s="39">
        <v>75.95</v>
      </c>
      <c r="DJ7" s="39">
        <v>76.790000000000006</v>
      </c>
      <c r="DK7" s="39">
        <v>78.010000000000005</v>
      </c>
      <c r="DL7" s="39">
        <v>78.819999999999993</v>
      </c>
      <c r="DM7" s="39">
        <v>48.49</v>
      </c>
      <c r="DN7" s="39">
        <v>48.05</v>
      </c>
      <c r="DO7" s="39">
        <v>48.87</v>
      </c>
      <c r="DP7" s="39">
        <v>49.92</v>
      </c>
      <c r="DQ7" s="39">
        <v>50.63</v>
      </c>
      <c r="DR7" s="39">
        <v>50.19</v>
      </c>
      <c r="DS7" s="39">
        <v>0</v>
      </c>
      <c r="DT7" s="39">
        <v>0</v>
      </c>
      <c r="DU7" s="39">
        <v>0</v>
      </c>
      <c r="DV7" s="39">
        <v>0</v>
      </c>
      <c r="DW7" s="39">
        <v>0</v>
      </c>
      <c r="DX7" s="39">
        <v>12.79</v>
      </c>
      <c r="DY7" s="39">
        <v>13.39</v>
      </c>
      <c r="DZ7" s="39">
        <v>14.85</v>
      </c>
      <c r="EA7" s="39">
        <v>16.88</v>
      </c>
      <c r="EB7" s="39">
        <v>18.28</v>
      </c>
      <c r="EC7" s="39">
        <v>20.63</v>
      </c>
      <c r="ED7" s="39">
        <v>0.04</v>
      </c>
      <c r="EE7" s="39">
        <v>0.16</v>
      </c>
      <c r="EF7" s="39">
        <v>0.01</v>
      </c>
      <c r="EG7" s="39">
        <v>0</v>
      </c>
      <c r="EH7" s="39">
        <v>0</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2022-01-24T02:08:23Z</cp:lastPrinted>
  <dcterms:created xsi:type="dcterms:W3CDTF">2021-12-03T06:45:29Z</dcterms:created>
  <dcterms:modified xsi:type="dcterms:W3CDTF">2022-02-10T11:15:12Z</dcterms:modified>
  <cp:category/>
</cp:coreProperties>
</file>