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0_公共下水道（法非適）6\42_五霞町\"/>
    </mc:Choice>
  </mc:AlternateContent>
  <workbookProtection workbookAlgorithmName="SHA-512" workbookHashValue="T1ooHzKxtiVImykhL2AOPxdt6LoENd9k0OrfVeywIiQC7rmIdHxU1ckQ2f/gM0y2LIyWMrvEi229/guiraRGMg==" workbookSaltValue="PMiUy+JdMB8xo0vk1W2yp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<sst xmlns="http://schemas.openxmlformats.org/spreadsheetml/2006/main" count="236" uniqueCount="119">
  <si>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</si>
  <si>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</si>
  <si>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</si>
  <si>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</si>
  <si>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</si>
  <si>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</si>
  <si>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</si>
  <si>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</si>
  <si>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</si>
  <si>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</si>
  <si>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</si>
  <si>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</si>
  <si>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</si>
  <si>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</si>
  <si>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</si>
  <si>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</si>
  <si>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</si>
  <si>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</si>
  <si>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</si>
  <si>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</si>
  <si>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</si>
  <si>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</si>
  <si>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</si>
  <si>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</si>
  <si>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</si>
  <si>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</si>
  <si>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</si>
  <si>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</si>
  <si>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</si>
  <si>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</si>
  <si>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</si>
  <si>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</si>
  <si>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</si>
  <si>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</si>
  <si>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</si>
  <si>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</si>
  <si>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</si>
  <si>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</si>
  <si>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</si>
  <si>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</si>
  <si>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</si>
  <si>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</si>
  <si>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</si>
  <si>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</si>
  <si>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</si>
  <si>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</si>
  <si>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</si>
  <si>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</si>
  <si>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</si>
  <si>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</si>
  <si>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</si>
  <si>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</si>
  <si>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</si>
  <si>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</si>
  <si>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</si>
  <si>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</si>
  <si>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</si>
  <si>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</si>
  <si>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</si>
  <si>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</si>
  <si>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</si>
  <si>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</si>
  <si>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</si>
  <si>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</si>
  <si>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</si>
  <si>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</si>
  <si>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</si>
  <si>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</si>
  <si>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</si>
  <si>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</si>
  <si>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</si>
  <si>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</si>
  <si>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</si>
  <si>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</si>
  <si>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</si>
  <si>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</si>
  <si>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</si>
  <si>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</si>
  <si>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</si>
  <si>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</si>
  <si>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</si>
  <si>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</si>
  <si>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</si>
  <si>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</si>
  <si>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</si>
  <si>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</si>
  <si>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</si>
  <si>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</si>
  <si>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</si>
  <si>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</si>
  <si>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</si>
  <si>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</si>
  <si>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</si>
  <si>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</si>
  <si>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</si>
  <si>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</si>
  <si>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</si>
  <si>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</si>
  <si>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</si>
  <si>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</si>
  <si>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</si>
  <si>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</si>
  <si>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</si>
  <si>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</si>
  <si>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</si>
  <si>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</si>
  <si>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</si>
  <si>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</si>
  <si>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</si>
  <si>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</si>
  <si>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</si>
  <si>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</si>
  <si>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</si>
  <si>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</si>
  <si>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</si>
  <si>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</si>
  <si>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管渠施設の補修・更新等工事は、今後ストックマネジメント計画に基づき実施する予定である。
　終末処理場は，昭和61年3月に供用開始しているため，処理場全体的に経年劣化が進行している。そのため平成25年度に五霞町公共下水道長寿命化計画，平成30年度にはストックマネジメント計画を策定し、計画的に老朽化対策を進めている。</t>
    <rPh sb="3" eb="5">
      <t>シセツ</t>
    </rPh>
    <rPh sb="6" eb="8">
      <t>ホシュウ</t>
    </rPh>
    <rPh sb="9" eb="11">
      <t>コウシン</t>
    </rPh>
    <rPh sb="11" eb="12">
      <t>トウ</t>
    </rPh>
    <rPh sb="12" eb="14">
      <t>コウジ</t>
    </rPh>
    <rPh sb="16" eb="18">
      <t>コンゴ</t>
    </rPh>
    <rPh sb="28" eb="30">
      <t>ケイカク</t>
    </rPh>
    <rPh sb="34" eb="36">
      <t>ジッシ</t>
    </rPh>
    <rPh sb="138" eb="140">
      <t>サクテイ</t>
    </rPh>
    <rPh sb="142" eb="145">
      <t>ケイカクテキ</t>
    </rPh>
    <phoneticPr fontId="4"/>
  </si>
  <si>
    <t>　収益的収支比率は，昨年度より地方債償還金が増加したことにより比率は下がっているが，一般会計繰入金を入れているため良好となっている。経費回収率も高水準であり，今後も収益的収支比率は同水準での推移になると思われる。
　企業債残高対事業規模比率は，終末処理場及び管渠等について旧住宅都市整備公団(UR)より譲渡を受け初期投資が抑えられたことにより低水準となっているが，現在，ストックマネジメント計画に基づき終末処理場の老朽化対策工事を実施していることから，今後増加になる見通しである。
　経費回収率は，類似団体と比較して良好である。その要因としては，経費削減の効果が要因であると考えられる。
　汚水処理原価は，類似団体と比較して良好であるが，年々増加傾向にあるため，より一層維持管理費の削減に努める必要がある。
　施設利用率は，類似団体と比較して著しく低水準である。その要因は，原宿台住宅団地の計画人口を満たしていないことや人口の減少によるものと考えられる。今後の対策としては，「五霞町まち・ひと・しごと創生総合戦略」に位置づけた施策を所管する部門と連携し，区域内人口の増加を図る必要がある。
　水洗化率は，類似団体と比較して高水準である。その要因としては原宿台住宅団地の新規分譲住宅の販売が要因と考えられる。</t>
    <rPh sb="10" eb="13">
      <t>サクネンド</t>
    </rPh>
    <rPh sb="15" eb="17">
      <t>チホウ</t>
    </rPh>
    <rPh sb="17" eb="18">
      <t>サイ</t>
    </rPh>
    <rPh sb="18" eb="20">
      <t>ショウカン</t>
    </rPh>
    <rPh sb="20" eb="21">
      <t>キン</t>
    </rPh>
    <rPh sb="22" eb="24">
      <t>ゾウカ</t>
    </rPh>
    <rPh sb="31" eb="33">
      <t>ヒリツ</t>
    </rPh>
    <rPh sb="34" eb="35">
      <t>サ</t>
    </rPh>
    <rPh sb="50" eb="51">
      <t>イ</t>
    </rPh>
    <rPh sb="57" eb="59">
      <t>リョウコウ</t>
    </rPh>
    <rPh sb="207" eb="210">
      <t>ロウキュウカ</t>
    </rPh>
    <rPh sb="210" eb="212">
      <t>タイサク</t>
    </rPh>
    <rPh sb="212" eb="214">
      <t>コウジ</t>
    </rPh>
    <rPh sb="383" eb="385">
      <t>ヨウイン</t>
    </rPh>
    <rPh sb="387" eb="390">
      <t>ハラジュクダイ</t>
    </rPh>
    <rPh sb="390" eb="392">
      <t>ジュウタク</t>
    </rPh>
    <rPh sb="392" eb="394">
      <t>ダンチ</t>
    </rPh>
    <phoneticPr fontId="4"/>
  </si>
  <si>
    <t>　公共下水道事業は，施設利用率以外は，良好な運営体制であると考えられる。
　現在，ストックマネジメント計画に基づく施設の更新工事を実施中である。今後は，管渠等の老朽化対策も予定しているため，新たな企業債の発行が必要となる。このことから企業債残高対事業規模比率をはじめ各指標において経営的に厳しい状況になることが予想されるため，財源の確保や更なる経費節減を図ることが必要不可欠である。
 また，特定環境保全公共下水道事業と合せた経営改善を進める。更に農業集落排水事業も含めた下水道事業全体の運営の効率化（広域化・共同化）を検討する。</t>
    <rPh sb="105" eb="107">
      <t>ヒツヨウ</t>
    </rPh>
    <rPh sb="251" eb="254">
      <t>コウイキカ</t>
    </rPh>
    <rPh sb="255" eb="258">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</si>
</sst>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A0-4A26-A512-C58DBC67EB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0EA0-4A26-A512-C58DBC67EB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26.91</c:v>
                </c:pt>
                <c:pt idx="1">
                  <c:v>27.12</c:v>
                </c:pt>
                <c:pt idx="2">
                  <c:v>24.62</c:v>
                </c:pt>
                <c:pt idx="3">
                  <c:v>27.29</c:v>
                </c:pt>
                <c:pt idx="4">
                  <c:v>26.09</c:v>
                </c:pt>
              </c:numCache>
            </c:numRef>
          </c:val>
          <c:extLst>
            <c:ext xmlns:c16="http://schemas.microsoft.com/office/drawing/2014/chart" uri="{C3380CC4-5D6E-409C-BE32-E72D297353CC}">
              <c16:uniqueId val="{00000000-0405-4658-B60D-2B6B583D0A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0405-4658-B60D-2B6B583D0A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98.99</c:v>
                </c:pt>
                <c:pt idx="1">
                  <c:v>99</c:v>
                </c:pt>
                <c:pt idx="2">
                  <c:v>99.09</c:v>
                </c:pt>
                <c:pt idx="3">
                  <c:v>99.09</c:v>
                </c:pt>
                <c:pt idx="4">
                  <c:v>99.15</c:v>
                </c:pt>
              </c:numCache>
            </c:numRef>
          </c:val>
          <c:extLst>
            <c:ext xmlns:c16="http://schemas.microsoft.com/office/drawing/2014/chart" uri="{C3380CC4-5D6E-409C-BE32-E72D297353CC}">
              <c16:uniqueId val="{00000000-8ED1-4229-A9C6-1EF43CF705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8ED1-4229-A9C6-1EF43CF705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113.15</c:v>
                </c:pt>
                <c:pt idx="1">
                  <c:v>190.13</c:v>
                </c:pt>
                <c:pt idx="2">
                  <c:v>188.35</c:v>
                </c:pt>
                <c:pt idx="3">
                  <c:v>223.39</c:v>
                </c:pt>
                <c:pt idx="4">
                  <c:v>148.72</c:v>
                </c:pt>
              </c:numCache>
            </c:numRef>
          </c:val>
          <c:extLst>
            <c:ext xmlns:c16="http://schemas.microsoft.com/office/drawing/2014/chart" uri="{C3380CC4-5D6E-409C-BE32-E72D297353CC}">
              <c16:uniqueId val="{00000000-B6C6-4F28-B786-F157862BA4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C6-4F28-B786-F157862BA4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F-4281-8A4C-A6AF0B01A2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F-4281-8A4C-A6AF0B01A2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AF-461C-A3AD-F5760818B7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AF-461C-A3AD-F5760818B7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96-441E-A304-6B65F3E6D6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6-441E-A304-6B65F3E6D6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E-4C3A-8A80-513711AF55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E-4C3A-8A80-513711AF55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137.53</c:v>
                </c:pt>
                <c:pt idx="1">
                  <c:v>229.25</c:v>
                </c:pt>
                <c:pt idx="2">
                  <c:v>246.02</c:v>
                </c:pt>
                <c:pt idx="3">
                  <c:v>272.01</c:v>
                </c:pt>
                <c:pt idx="4">
                  <c:v>254.61</c:v>
                </c:pt>
              </c:numCache>
            </c:numRef>
          </c:val>
          <c:extLst>
            <c:ext xmlns:c16="http://schemas.microsoft.com/office/drawing/2014/chart" uri="{C3380CC4-5D6E-409C-BE32-E72D297353CC}">
              <c16:uniqueId val="{00000000-96C2-4F4F-84AE-5986147DDD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96C2-4F4F-84AE-5986147DDD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100.51</c:v>
                </c:pt>
                <c:pt idx="1">
                  <c:v>100</c:v>
                </c:pt>
                <c:pt idx="2">
                  <c:v>100</c:v>
                </c:pt>
                <c:pt idx="3">
                  <c:v>100</c:v>
                </c:pt>
                <c:pt idx="4">
                  <c:v>100.68</c:v>
                </c:pt>
              </c:numCache>
            </c:numRef>
          </c:val>
          <c:extLst>
            <c:ext xmlns:c16="http://schemas.microsoft.com/office/drawing/2014/chart" uri="{C3380CC4-5D6E-409C-BE32-E72D297353CC}">
              <c16:uniqueId val="{00000000-8654-47DB-8234-8F88B25EA3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8654-47DB-8234-8F88B25EA3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159.12</c:v>
                </c:pt>
                <c:pt idx="1">
                  <c:v>160.43</c:v>
                </c:pt>
                <c:pt idx="2">
                  <c:v>161.12</c:v>
                </c:pt>
                <c:pt idx="3">
                  <c:v>162.24</c:v>
                </c:pt>
                <c:pt idx="4">
                  <c:v>162.24</c:v>
                </c:pt>
              </c:numCache>
            </c:numRef>
          </c:val>
          <c:extLst>
            <c:ext xmlns:c16="http://schemas.microsoft.com/office/drawing/2014/chart" uri="{C3380CC4-5D6E-409C-BE32-E72D297353CC}">
              <c16:uniqueId val="{00000000-1DA9-4C39-B31E-FECD2BEE7F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1DA9-4C39-B31E-FECD2BEE7F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五霞町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8385</v>
      </c>
      <c r="AM8" s="51"/>
      <c r="AN8" s="51"/>
      <c r="AO8" s="51"/>
      <c r="AP8" s="51"/>
      <c r="AQ8" s="51"/>
      <c r="AR8" s="51"/>
      <c r="AS8" s="51"/>
      <c r="AT8" s="46">
        <f>データ!T6</f>
        <v>23.11</v>
      </c>
      <c r="AU8" s="46"/>
      <c r="AV8" s="46"/>
      <c r="AW8" s="46"/>
      <c r="AX8" s="46"/>
      <c r="AY8" s="46"/>
      <c r="AZ8" s="46"/>
      <c r="BA8" s="46"/>
      <c r="BB8" s="46">
        <f>データ!U6</f>
        <v>362.83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33.83</v>
      </c>
      <c r="Q10" s="46"/>
      <c r="R10" s="46"/>
      <c r="S10" s="46"/>
      <c r="T10" s="46"/>
      <c r="U10" s="46"/>
      <c r="V10" s="46"/>
      <c r="W10" s="46">
        <f>データ!Q6</f>
        <v>76.83</v>
      </c>
      <c r="X10" s="46"/>
      <c r="Y10" s="46"/>
      <c r="Z10" s="46"/>
      <c r="AA10" s="46"/>
      <c r="AB10" s="46"/>
      <c r="AC10" s="46"/>
      <c r="AD10" s="51">
        <f>データ!R6</f>
        <v>2970</v>
      </c>
      <c r="AE10" s="51"/>
      <c r="AF10" s="51"/>
      <c r="AG10" s="51"/>
      <c r="AH10" s="51"/>
      <c r="AI10" s="51"/>
      <c r="AJ10" s="51"/>
      <c r="AK10" s="2"/>
      <c r="AL10" s="51">
        <f>データ!V6</f>
        <v>2833</v>
      </c>
      <c r="AM10" s="51"/>
      <c r="AN10" s="51"/>
      <c r="AO10" s="51"/>
      <c r="AP10" s="51"/>
      <c r="AQ10" s="51"/>
      <c r="AR10" s="51"/>
      <c r="AS10" s="51"/>
      <c r="AT10" s="46">
        <f>データ!W6</f>
        <v>0.73</v>
      </c>
      <c r="AU10" s="46"/>
      <c r="AV10" s="46"/>
      <c r="AW10" s="46"/>
      <c r="AX10" s="46"/>
      <c r="AY10" s="46"/>
      <c r="AZ10" s="46"/>
      <c r="BA10" s="46"/>
      <c r="BB10" s="46">
        <f>データ!X6</f>
        <v>3880.82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74qixTYEBtF68sD77omxzP8JRQFroB/bfXxbKkDky3k8Z4E2K12EKAWK9XZbeG0jX3D3FaBGO2t0kXCr/fff+g==" saltValue="MUtdKWyA6ec03xRRiX0j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85421</v>
      </c>
      <c r="D6" s="33">
        <f t="shared" si="3"/>
        <v>47</v>
      </c>
      <c r="E6" s="33">
        <f t="shared" si="3"/>
        <v>17</v>
      </c>
      <c r="F6" s="33">
        <f t="shared" si="3"/>
        <v>1</v>
      </c>
      <c r="G6" s="33">
        <f t="shared" si="3"/>
        <v>0</v>
      </c>
      <c r="H6" s="33" t="str">
        <f t="shared" si="3"/>
        <v>茨城県　五霞町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33.83</v>
      </c>
      <c r="Q6" s="34">
        <f t="shared" si="3"/>
        <v>76.83</v>
      </c>
      <c r="R6" s="34">
        <f t="shared" si="3"/>
        <v>2970</v>
      </c>
      <c r="S6" s="34">
        <f t="shared" si="3"/>
        <v>8385</v>
      </c>
      <c r="T6" s="34">
        <f t="shared" si="3"/>
        <v>23.11</v>
      </c>
      <c r="U6" s="34">
        <f t="shared" si="3"/>
        <v>362.83</v>
      </c>
      <c r="V6" s="34">
        <f t="shared" si="3"/>
        <v>2833</v>
      </c>
      <c r="W6" s="34">
        <f t="shared" si="3"/>
        <v>0.73</v>
      </c>
      <c r="X6" s="34">
        <f t="shared" si="3"/>
        <v>3880.82</v>
      </c>
      <c r="Y6" s="35">
        <f>IF(Y7="",NA(),Y7)</f>
        <v>113.15</v>
      </c>
      <c r="Z6" s="35">
        <f t="shared" ref="Z6:AH6" si="4">IF(Z7="",NA(),Z7)</f>
        <v>190.13</v>
      </c>
      <c r="AA6" s="35">
        <f t="shared" si="4"/>
        <v>188.35</v>
      </c>
      <c r="AB6" s="35">
        <f t="shared" si="4"/>
        <v>223.39</v>
      </c>
      <c r="AC6" s="35">
        <f t="shared" si="4"/>
        <v>148.72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137.53</v>
      </c>
      <c r="BG6" s="35">
        <f t="shared" ref="BG6:BO6" si="7">IF(BG7="",NA(),BG7)</f>
        <v>229.25</v>
      </c>
      <c r="BH6" s="35">
        <f t="shared" si="7"/>
        <v>246.02</v>
      </c>
      <c r="BI6" s="35">
        <f t="shared" si="7"/>
        <v>272.01</v>
      </c>
      <c r="BJ6" s="35">
        <f t="shared" si="7"/>
        <v>254.61</v>
      </c>
      <c r="BK6" s="35">
        <f t="shared" si="7"/>
        <v>716.96</v>
      </c>
      <c r="BL6" s="35">
        <f t="shared" si="7"/>
        <v>799.11</v>
      </c>
      <c r="BM6" s="35">
        <f t="shared" si="7"/>
        <v>768.62</v>
      </c>
      <c r="BN6" s="35">
        <f t="shared" si="7"/>
        <v>789.44</v>
      </c>
      <c r="BO6" s="35">
        <f t="shared" si="7"/>
        <v>789.08</v>
      </c>
      <c r="BP6" s="34" t="str">
        <f>IF(BP7="","",IF(BP7="-","【-】","【"&amp;SUBSTITUTE(TEXT(BP7,"#,##0.00"),"-","△")&amp;"】"))</f>
        <v>【705.21】</v>
      </c>
      <c r="BQ6" s="35">
        <f>IF(BQ7="",NA(),BQ7)</f>
        <v>100.51</v>
      </c>
      <c r="BR6" s="35">
        <f t="shared" ref="BR6:BZ6" si="8">IF(BR7="",NA(),BR7)</f>
        <v>100</v>
      </c>
      <c r="BS6" s="35">
        <f t="shared" si="8"/>
        <v>100</v>
      </c>
      <c r="BT6" s="35">
        <f t="shared" si="8"/>
        <v>100</v>
      </c>
      <c r="BU6" s="35">
        <f t="shared" si="8"/>
        <v>100.68</v>
      </c>
      <c r="BV6" s="35">
        <f t="shared" si="8"/>
        <v>88.09</v>
      </c>
      <c r="BW6" s="35">
        <f t="shared" si="8"/>
        <v>87.69</v>
      </c>
      <c r="BX6" s="35">
        <f t="shared" si="8"/>
        <v>88.06</v>
      </c>
      <c r="BY6" s="35">
        <f t="shared" si="8"/>
        <v>87.29</v>
      </c>
      <c r="BZ6" s="35">
        <f t="shared" si="8"/>
        <v>88.25</v>
      </c>
      <c r="CA6" s="34" t="str">
        <f>IF(CA7="","",IF(CA7="-","【-】","【"&amp;SUBSTITUTE(TEXT(CA7,"#,##0.00"),"-","△")&amp;"】"))</f>
        <v>【98.96】</v>
      </c>
      <c r="CB6" s="35">
        <f>IF(CB7="",NA(),CB7)</f>
        <v>159.12</v>
      </c>
      <c r="CC6" s="35">
        <f t="shared" ref="CC6:CK6" si="9">IF(CC7="",NA(),CC7)</f>
        <v>160.43</v>
      </c>
      <c r="CD6" s="35">
        <f t="shared" si="9"/>
        <v>161.12</v>
      </c>
      <c r="CE6" s="35">
        <f t="shared" si="9"/>
        <v>162.24</v>
      </c>
      <c r="CF6" s="35">
        <f t="shared" si="9"/>
        <v>162.24</v>
      </c>
      <c r="CG6" s="35">
        <f t="shared" si="9"/>
        <v>181.8</v>
      </c>
      <c r="CH6" s="35">
        <f t="shared" si="9"/>
        <v>180.07</v>
      </c>
      <c r="CI6" s="35">
        <f t="shared" si="9"/>
        <v>179.32</v>
      </c>
      <c r="CJ6" s="35">
        <f t="shared" si="9"/>
        <v>176.67</v>
      </c>
      <c r="CK6" s="35">
        <f t="shared" si="9"/>
        <v>176.37</v>
      </c>
      <c r="CL6" s="34" t="str">
        <f>IF(CL7="","",IF(CL7="-","【-】","【"&amp;SUBSTITUTE(TEXT(CL7,"#,##0.00"),"-","△")&amp;"】"))</f>
        <v>【134.52】</v>
      </c>
      <c r="CM6" s="35">
        <f>IF(CM7="",NA(),CM7)</f>
        <v>26.91</v>
      </c>
      <c r="CN6" s="35">
        <f t="shared" ref="CN6:CV6" si="10">IF(CN7="",NA(),CN7)</f>
        <v>27.12</v>
      </c>
      <c r="CO6" s="35">
        <f t="shared" si="10"/>
        <v>24.62</v>
      </c>
      <c r="CP6" s="35">
        <f t="shared" si="10"/>
        <v>27.29</v>
      </c>
      <c r="CQ6" s="35">
        <f t="shared" si="10"/>
        <v>26.09</v>
      </c>
      <c r="CR6" s="35">
        <f t="shared" si="10"/>
        <v>59.35</v>
      </c>
      <c r="CS6" s="35">
        <f t="shared" si="10"/>
        <v>58.4</v>
      </c>
      <c r="CT6" s="35">
        <f t="shared" si="10"/>
        <v>58</v>
      </c>
      <c r="CU6" s="35">
        <f t="shared" si="10"/>
        <v>57.42</v>
      </c>
      <c r="CV6" s="35">
        <f t="shared" si="10"/>
        <v>56.72</v>
      </c>
      <c r="CW6" s="34" t="str">
        <f>IF(CW7="","",IF(CW7="-","【-】","【"&amp;SUBSTITUTE(TEXT(CW7,"#,##0.00"),"-","△")&amp;"】"))</f>
        <v>【59.57】</v>
      </c>
      <c r="CX6" s="35">
        <f>IF(CX7="",NA(),CX7)</f>
        <v>98.99</v>
      </c>
      <c r="CY6" s="35">
        <f t="shared" ref="CY6:DG6" si="11">IF(CY7="",NA(),CY7)</f>
        <v>99</v>
      </c>
      <c r="CZ6" s="35">
        <f t="shared" si="11"/>
        <v>99.09</v>
      </c>
      <c r="DA6" s="35">
        <f t="shared" si="11"/>
        <v>99.09</v>
      </c>
      <c r="DB6" s="35">
        <f t="shared" si="11"/>
        <v>99.15</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85421</v>
      </c>
      <c r="D7" s="37">
        <v>47</v>
      </c>
      <c r="E7" s="37">
        <v>17</v>
      </c>
      <c r="F7" s="37">
        <v>1</v>
      </c>
      <c r="G7" s="37">
        <v>0</v>
      </c>
      <c r="H7" s="37" t="s">
        <v>98</v>
      </c>
      <c r="I7" s="37" t="s">
        <v>99</v>
      </c>
      <c r="J7" s="37" t="s">
        <v>100</v>
      </c>
      <c r="K7" s="37" t="s">
        <v>101</v>
      </c>
      <c r="L7" s="37" t="s">
        <v>102</v>
      </c>
      <c r="M7" s="37" t="s">
        <v>103</v>
      </c>
      <c r="N7" s="38" t="s">
        <v>104</v>
      </c>
      <c r="O7" s="38" t="s">
        <v>105</v>
      </c>
      <c r="P7" s="38">
        <v>33.83</v>
      </c>
      <c r="Q7" s="38">
        <v>76.83</v>
      </c>
      <c r="R7" s="38">
        <v>2970</v>
      </c>
      <c r="S7" s="38">
        <v>8385</v>
      </c>
      <c r="T7" s="38">
        <v>23.11</v>
      </c>
      <c r="U7" s="38">
        <v>362.83</v>
      </c>
      <c r="V7" s="38">
        <v>2833</v>
      </c>
      <c r="W7" s="38">
        <v>0.73</v>
      </c>
      <c r="X7" s="38">
        <v>3880.82</v>
      </c>
      <c r="Y7" s="38">
        <v>113.15</v>
      </c>
      <c r="Z7" s="38">
        <v>190.13</v>
      </c>
      <c r="AA7" s="38">
        <v>188.35</v>
      </c>
      <c r="AB7" s="38">
        <v>223.39</v>
      </c>
      <c r="AC7" s="38">
        <v>148.72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137.53</v>
      </c>
      <c r="BG7" s="38">
        <v>229.25</v>
      </c>
      <c r="BH7" s="38">
        <v>246.02</v>
      </c>
      <c r="BI7" s="38">
        <v>272.01</v>
      </c>
      <c r="BJ7" s="38">
        <v>254.61</v>
      </c>
      <c r="BK7" s="38">
        <v>716.96</v>
      </c>
      <c r="BL7" s="38">
        <v>799.11</v>
      </c>
      <c r="BM7" s="38">
        <v>768.62</v>
      </c>
      <c r="BN7" s="38">
        <v>789.44</v>
      </c>
      <c r="BO7" s="38">
        <v>789.08</v>
      </c>
      <c r="BP7" s="38">
        <v>705.21</v>
      </c>
      <c r="BQ7" s="38">
        <v>100.51</v>
      </c>
      <c r="BR7" s="38">
        <v>100</v>
      </c>
      <c r="BS7" s="38">
        <v>100</v>
      </c>
      <c r="BT7" s="38">
        <v>100</v>
      </c>
      <c r="BU7" s="38">
        <v>100.68</v>
      </c>
      <c r="BV7" s="38">
        <v>88.09</v>
      </c>
      <c r="BW7" s="38">
        <v>87.69</v>
      </c>
      <c r="BX7" s="38">
        <v>88.06</v>
      </c>
      <c r="BY7" s="38">
        <v>87.29</v>
      </c>
      <c r="BZ7" s="38">
        <v>88.25</v>
      </c>
      <c r="CA7" s="38">
        <v>98.96</v>
      </c>
      <c r="CB7" s="38">
        <v>159.12</v>
      </c>
      <c r="CC7" s="38">
        <v>160.43</v>
      </c>
      <c r="CD7" s="38">
        <v>161.12</v>
      </c>
      <c r="CE7" s="38">
        <v>162.24</v>
      </c>
      <c r="CF7" s="38">
        <v>162.24</v>
      </c>
      <c r="CG7" s="38">
        <v>181.8</v>
      </c>
      <c r="CH7" s="38">
        <v>180.07</v>
      </c>
      <c r="CI7" s="38">
        <v>179.32</v>
      </c>
      <c r="CJ7" s="38">
        <v>176.67</v>
      </c>
      <c r="CK7" s="38">
        <v>176.37</v>
      </c>
      <c r="CL7" s="38">
        <v>134.52000000000001</v>
      </c>
      <c r="CM7" s="38">
        <v>26.91</v>
      </c>
      <c r="CN7" s="38">
        <v>27.12</v>
      </c>
      <c r="CO7" s="38">
        <v>24.62</v>
      </c>
      <c r="CP7" s="38">
        <v>27.29</v>
      </c>
      <c r="CQ7" s="38">
        <v>26.09</v>
      </c>
      <c r="CR7" s="38">
        <v>59.35</v>
      </c>
      <c r="CS7" s="38">
        <v>58.4</v>
      </c>
      <c r="CT7" s="38">
        <v>58</v>
      </c>
      <c r="CU7" s="38">
        <v>57.42</v>
      </c>
      <c r="CV7" s="38">
        <v>56.72</v>
      </c>
      <c r="CW7" s="38">
        <v>59.57</v>
      </c>
      <c r="CX7" s="38">
        <v>98.99</v>
      </c>
      <c r="CY7" s="38">
        <v>99</v>
      </c>
      <c r="CZ7" s="38">
        <v>99.09</v>
      </c>
      <c r="DA7" s="38">
        <v>99.09</v>
      </c>
      <c r="DB7" s="38">
        <v>99.15</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2022-01-27T23:54:22Z</cp:lastPrinted>
  <dcterms:created xsi:type="dcterms:W3CDTF">2021-12-03T07:44:06Z</dcterms:created>
  <dcterms:modified xsi:type="dcterms:W3CDTF">2022-02-10T11:03:22Z</dcterms:modified>
  <cp:category/>
</cp:coreProperties>
</file>