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kvRNOe9f9mzEiJBHSbauQMvzmvS9yVfE4opBrOcq8/UeUoRD0P67Fw9I1XBAp89jy5cUNle+AVK4vmHqlYv7/g==" workbookSaltValue="lK8LT5LiRBLItL+z9llFyw=="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<sst xmlns="http://schemas.openxmlformats.org/spreadsheetml/2006/main" count="228" uniqueCount="114">
  <si>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</si>
  <si>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</si>
  <si>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</si>
  <si>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</si>
  <si>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</si>
  <si>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</si>
  <si>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</si>
  <si>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</si>
  <si>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</si>
  <si>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</si>
  <si>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</si>
  <si>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</si>
  <si>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</si>
  <si>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</si>
  <si>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</si>
  <si>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</si>
  <si>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</si>
  <si>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</si>
  <si>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</si>
  <si>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</si>
  <si>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</si>
  <si>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</si>
  <si>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</si>
  <si>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</si>
  <si>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</si>
  <si>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</si>
  <si>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</si>
  <si>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</si>
  <si>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</si>
  <si>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</si>
  <si>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</si>
  <si>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</si>
  <si>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</si>
  <si>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</si>
  <si>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</si>
  <si>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</si>
  <si>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</si>
  <si>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</si>
  <si>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</si>
  <si>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</si>
  <si>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</si>
  <si>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</si>
  <si>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</si>
  <si>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</si>
  <si>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</si>
  <si>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</si>
  <si>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</si>
  <si>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</si>
  <si>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</si>
  <si>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</si>
  <si>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</si>
  <si>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</si>
  <si>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</si>
  <si>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</si>
  <si>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</si>
  <si>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</si>
  <si>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</si>
  <si>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</si>
  <si>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</si>
  <si>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</si>
  <si>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</si>
  <si>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</si>
  <si>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</si>
  <si>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</si>
  <si>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</si>
  <si>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</si>
  <si>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</si>
  <si>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</si>
  <si>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</si>
  <si>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</si>
  <si>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</si>
  <si>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</si>
  <si>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</si>
  <si>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</si>
  <si>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</si>
  <si>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</si>
  <si>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</si>
  <si>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</si>
  <si>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</si>
  <si>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</si>
  <si>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</si>
  <si>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</si>
  <si>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</si>
  <si>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</si>
  <si>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</si>
  <si>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</si>
  <si>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</si>
  <si>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</si>
  <si>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</si>
  <si>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</si>
  <si>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</si>
  <si>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</si>
  <si>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</si>
  <si>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</si>
  <si>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</si>
  <si>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</si>
  <si>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</si>
  <si>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</si>
  <si>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</si>
  <si>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</si>
  <si>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</si>
  <si>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</si>
  <si>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</si>
  <si>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</si>
  <si>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</si>
  <si>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</si>
  <si>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</si>
  <si>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</si>
  <si>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</si>
  <si>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</si>
  <si>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</si>
  <si>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経営の健全化及び効率性に関する指標から、本市水道事業の経営は概ね良好であり、健全な状況を維持しているといえる。
　しかし、安定水利権取得に係る負担金や老朽施設更新のための財源確保が必要である。また、人口減少による料金収入の減少が見込まれるなど、経営は厳しくなって行くものと予想される。
　そのため、効率的かつ効果的な施設更新を進めて行くとともに、経営の効率化を図り、更なる経費の削減に努めるなど持続可能な事業運営を行って行く必要がある。</t>
    <rPh sb="62" eb="64">
      <t>アンテイ</t>
    </rPh>
    <phoneticPr fontId="4"/>
  </si>
  <si>
    <t>①経常収支比率　　　　　　　　　　　　　　　　　令和４年度は、物価高騰等対策に係る水道基本料金免除による給水収益の減少により低下している。     　　　　　　　　　　　　　　　　      ②累積欠損金比率　　　　　　　　　　　　　　　引続き欠損金は発生していない。　　　　　　　　　　　　　　　　　③流動比率　　　　　　　　　　　　　　　　　　増加傾向で推移しており、十分な支払能力を維持した健全な経営を維持している。　　　　　　　　　　　　　　　　　　　④企業債残高隊給水収益比率　　　　　　　　　　　物価高騰等対策に係る水道基本料金免除による給水収益の減少により増加している。　　　　　　　　　　⑤料金回収率　　　　　　　　　　　　　　　　　物価高騰等対策に係る水道基本料金免除による給水収益の減少により低下している。　　　　　　　　　　　　　　　　　　　　　⑥給水原価　　　　　　　　　　　　　　　　　　　物価高騰等対策に係る水道基本料金免除による給水収益の減少により上昇している。　　　　　　　　　　　　　⑦施設利用率　　　　　　　　　　　　　　　　　　引続き80％弱で推移しており平均よりも高い水準となっており、一定に余裕を確保しつつ効率的に施設を活用している。　　　　　　　　　　　　　　　⑧有収率　　　　　　　　　　　　　　　　　　　水質確保のため常時排泥していること、また、供用開始年度が古く、維持管理期に移行していることなどから、老朽管更新等による漏水防止対策が必要である。</t>
    <rPh sb="1" eb="3">
      <t>ケイジョウ</t>
    </rPh>
    <rPh sb="62" eb="64">
      <t>テイカ</t>
    </rPh>
    <rPh sb="97" eb="102">
      <t>ルイセキケッソンキン</t>
    </rPh>
    <rPh sb="102" eb="104">
      <t>ヒリツ</t>
    </rPh>
    <rPh sb="119" eb="121">
      <t>ヒキツヅ</t>
    </rPh>
    <rPh sb="122" eb="125">
      <t>ケッソンキン</t>
    </rPh>
    <rPh sb="126" eb="128">
      <t>ハッセイ</t>
    </rPh>
    <rPh sb="152" eb="156">
      <t>リュウドウヒリツ</t>
    </rPh>
    <rPh sb="174" eb="176">
      <t>ゾウカ</t>
    </rPh>
    <rPh sb="176" eb="178">
      <t>ケイコウ</t>
    </rPh>
    <rPh sb="179" eb="181">
      <t>スイイ</t>
    </rPh>
    <rPh sb="186" eb="188">
      <t>ジュウブン</t>
    </rPh>
    <rPh sb="189" eb="193">
      <t>シハライノウリョク</t>
    </rPh>
    <rPh sb="194" eb="196">
      <t>イジ</t>
    </rPh>
    <rPh sb="198" eb="200">
      <t>ケンゼン</t>
    </rPh>
    <rPh sb="201" eb="203">
      <t>ケイエイ</t>
    </rPh>
    <rPh sb="204" eb="206">
      <t>イジ</t>
    </rPh>
    <rPh sb="231" eb="234">
      <t>キギョウサイ</t>
    </rPh>
    <rPh sb="234" eb="236">
      <t>ザンダカ</t>
    </rPh>
    <rPh sb="236" eb="237">
      <t>タイ</t>
    </rPh>
    <rPh sb="237" eb="241">
      <t>キュウスイシュウエキ</t>
    </rPh>
    <rPh sb="241" eb="243">
      <t>ヒリツ</t>
    </rPh>
    <rPh sb="285" eb="287">
      <t>ゾウカ</t>
    </rPh>
    <rPh sb="303" eb="308">
      <t>リョウキンカイシュウリツ</t>
    </rPh>
    <rPh sb="356" eb="358">
      <t>テイカ</t>
    </rPh>
    <rPh sb="385" eb="389">
      <t>キュウスイゲンカ</t>
    </rPh>
    <rPh sb="439" eb="441">
      <t>ジョウショウ</t>
    </rPh>
    <rPh sb="460" eb="465">
      <t>シセツリヨウリツ</t>
    </rPh>
    <rPh sb="483" eb="485">
      <t>ヒキツヅ</t>
    </rPh>
    <rPh sb="489" eb="490">
      <t>ジャク</t>
    </rPh>
    <rPh sb="491" eb="493">
      <t>スイイ</t>
    </rPh>
    <rPh sb="497" eb="499">
      <t>ヘイキン</t>
    </rPh>
    <rPh sb="513" eb="515">
      <t>イッテイ</t>
    </rPh>
    <rPh sb="516" eb="518">
      <t>ヨユウ</t>
    </rPh>
    <rPh sb="519" eb="521">
      <t>カクホ</t>
    </rPh>
    <rPh sb="524" eb="527">
      <t>コウリツテキ</t>
    </rPh>
    <rPh sb="528" eb="530">
      <t>シセツ</t>
    </rPh>
    <rPh sb="531" eb="533">
      <t>カツヨウ</t>
    </rPh>
    <rPh sb="554" eb="557">
      <t>ユウシュウリツ</t>
    </rPh>
    <rPh sb="576" eb="580">
      <t>スイシツカクホ</t>
    </rPh>
    <rPh sb="583" eb="585">
      <t>ジョウジ</t>
    </rPh>
    <rPh sb="585" eb="587">
      <t>ハイデイ</t>
    </rPh>
    <rPh sb="597" eb="603">
      <t>キョウヨウカイシネンド</t>
    </rPh>
    <rPh sb="604" eb="605">
      <t>フル</t>
    </rPh>
    <rPh sb="607" eb="611">
      <t>イジカンリ</t>
    </rPh>
    <rPh sb="611" eb="612">
      <t>キ</t>
    </rPh>
    <rPh sb="613" eb="615">
      <t>イコウ</t>
    </rPh>
    <rPh sb="626" eb="631">
      <t>ロウキュウカンコウシン</t>
    </rPh>
    <rPh sb="631" eb="632">
      <t>トウ</t>
    </rPh>
    <rPh sb="635" eb="641">
      <t>ロウスイボウシタイサク</t>
    </rPh>
    <rPh sb="642" eb="644">
      <t>ヒツヨウ</t>
    </rPh>
    <phoneticPr fontId="4"/>
  </si>
  <si>
    <t>①有形固定資産減価償却率　　　　　　　　　　　耐用年数を超えた施設の割合が高いことを示しており、計画的な更新を行っていく必要がある。　　　②管路経年化率　　　　　　　　　　　　　　　　数値が高いほど管路の老朽化が進んでいることを示すもので、類似団体平均が上昇傾向である中、計画的な老朽管路の布設替えを行うことにより比較的低い数値を維持している。
③管路更新率　　　　　　　　　　　　　　　　　　　類似団体平均を上回っているが、令和7年度完了を目標にした石綿管布設替計画により更新を行っている。引き続き計画的な更新を進めて行く。　　　　</t>
    <rPh sb="1" eb="7">
      <t>ユウケイコテイシサン</t>
    </rPh>
    <rPh sb="7" eb="12">
      <t>ゲンカショウキャクリツ</t>
    </rPh>
    <rPh sb="23" eb="27">
      <t>タイヨウネンスウ</t>
    </rPh>
    <rPh sb="28" eb="29">
      <t>コ</t>
    </rPh>
    <rPh sb="31" eb="33">
      <t>シセツ</t>
    </rPh>
    <rPh sb="34" eb="36">
      <t>ワリアイ</t>
    </rPh>
    <rPh sb="37" eb="38">
      <t>タカ</t>
    </rPh>
    <rPh sb="42" eb="43">
      <t>シメ</t>
    </rPh>
    <rPh sb="48" eb="51">
      <t>ケイカクテキ</t>
    </rPh>
    <rPh sb="52" eb="54">
      <t>コウシン</t>
    </rPh>
    <rPh sb="55" eb="56">
      <t>オコナ</t>
    </rPh>
    <rPh sb="60" eb="62">
      <t>ヒツヨウ</t>
    </rPh>
    <rPh sb="205" eb="206">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</si>
</sst>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0.63</c:v>
                </c:pt>
                <c:pt idx="2">
                  <c:v>0.67</c:v>
                </c:pt>
                <c:pt idx="3">
                  <c:v>0.69</c:v>
                </c:pt>
                <c:pt idx="4">
                  <c:v>0.61</c:v>
                </c:pt>
              </c:numCache>
            </c:numRef>
          </c:val>
          <c:extLst>
            <c:ext xmlns:c16="http://schemas.microsoft.com/office/drawing/2014/chart" uri="{C3380CC4-5D6E-409C-BE32-E72D297353CC}">
              <c16:uniqueId val="{00000000-F366-4D24-B4CB-223509A048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F366-4D24-B4CB-223509A048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78.56</c:v>
                </c:pt>
                <c:pt idx="1">
                  <c:v>77.34</c:v>
                </c:pt>
                <c:pt idx="2">
                  <c:v>79.64</c:v>
                </c:pt>
                <c:pt idx="3">
                  <c:v>78.14</c:v>
                </c:pt>
                <c:pt idx="4">
                  <c:v>79.67</c:v>
                </c:pt>
              </c:numCache>
            </c:numRef>
          </c:val>
          <c:extLst>
            <c:ext xmlns:c16="http://schemas.microsoft.com/office/drawing/2014/chart" uri="{C3380CC4-5D6E-409C-BE32-E72D297353CC}">
              <c16:uniqueId val="{00000000-63EC-4115-9E23-DA3E574D51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63EC-4115-9E23-DA3E574D51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86.89</c:v>
                </c:pt>
                <c:pt idx="1">
                  <c:v>87.06</c:v>
                </c:pt>
                <c:pt idx="2">
                  <c:v>86.71</c:v>
                </c:pt>
                <c:pt idx="3">
                  <c:v>88.87</c:v>
                </c:pt>
                <c:pt idx="4">
                  <c:v>86.22</c:v>
                </c:pt>
              </c:numCache>
            </c:numRef>
          </c:val>
          <c:extLst>
            <c:ext xmlns:c16="http://schemas.microsoft.com/office/drawing/2014/chart" uri="{C3380CC4-5D6E-409C-BE32-E72D297353CC}">
              <c16:uniqueId val="{00000000-D7BB-40B4-A167-089CB3FE4AC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D7BB-40B4-A167-089CB3FE4AC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122.03</c:v>
                </c:pt>
                <c:pt idx="1">
                  <c:v>117.43</c:v>
                </c:pt>
                <c:pt idx="2">
                  <c:v>105.65</c:v>
                </c:pt>
                <c:pt idx="3">
                  <c:v>118.77</c:v>
                </c:pt>
                <c:pt idx="4">
                  <c:v>114.87</c:v>
                </c:pt>
              </c:numCache>
            </c:numRef>
          </c:val>
          <c:extLst>
            <c:ext xmlns:c16="http://schemas.microsoft.com/office/drawing/2014/chart" uri="{C3380CC4-5D6E-409C-BE32-E72D297353CC}">
              <c16:uniqueId val="{00000000-C813-468B-81A2-6F5E53BD2B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C813-468B-81A2-6F5E53BD2B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55.62</c:v>
                </c:pt>
                <c:pt idx="1">
                  <c:v>54.66</c:v>
                </c:pt>
                <c:pt idx="2">
                  <c:v>54.92</c:v>
                </c:pt>
                <c:pt idx="3">
                  <c:v>56.13</c:v>
                </c:pt>
                <c:pt idx="4">
                  <c:v>57.49</c:v>
                </c:pt>
              </c:numCache>
            </c:numRef>
          </c:val>
          <c:extLst>
            <c:ext xmlns:c16="http://schemas.microsoft.com/office/drawing/2014/chart" uri="{C3380CC4-5D6E-409C-BE32-E72D297353CC}">
              <c16:uniqueId val="{00000000-20C5-4654-8F3B-B4FDE4DFC7F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20C5-4654-8F3B-B4FDE4DFC7F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10.88</c:v>
                </c:pt>
                <c:pt idx="1">
                  <c:v>10.37</c:v>
                </c:pt>
                <c:pt idx="2">
                  <c:v>11.16</c:v>
                </c:pt>
                <c:pt idx="3">
                  <c:v>10.79</c:v>
                </c:pt>
                <c:pt idx="4">
                  <c:v>8.32</c:v>
                </c:pt>
              </c:numCache>
            </c:numRef>
          </c:val>
          <c:extLst>
            <c:ext xmlns:c16="http://schemas.microsoft.com/office/drawing/2014/chart" uri="{C3380CC4-5D6E-409C-BE32-E72D297353CC}">
              <c16:uniqueId val="{00000000-59B8-4AAB-BF5D-5165F967CE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59B8-4AAB-BF5D-5165F967CE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01-402C-B0D3-94FF431213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CB01-402C-B0D3-94FF431213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378.67</c:v>
                </c:pt>
                <c:pt idx="1">
                  <c:v>365.36</c:v>
                </c:pt>
                <c:pt idx="2">
                  <c:v>367.8</c:v>
                </c:pt>
                <c:pt idx="3">
                  <c:v>400.93</c:v>
                </c:pt>
                <c:pt idx="4">
                  <c:v>460.04</c:v>
                </c:pt>
              </c:numCache>
            </c:numRef>
          </c:val>
          <c:extLst>
            <c:ext xmlns:c16="http://schemas.microsoft.com/office/drawing/2014/chart" uri="{C3380CC4-5D6E-409C-BE32-E72D297353CC}">
              <c16:uniqueId val="{00000000-CC8C-4AD6-8A47-5D65707160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CC8C-4AD6-8A47-5D65707160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254.77</c:v>
                </c:pt>
                <c:pt idx="1">
                  <c:v>272.66000000000003</c:v>
                </c:pt>
                <c:pt idx="2">
                  <c:v>317.10000000000002</c:v>
                </c:pt>
                <c:pt idx="3">
                  <c:v>268.32</c:v>
                </c:pt>
                <c:pt idx="4">
                  <c:v>295.05</c:v>
                </c:pt>
              </c:numCache>
            </c:numRef>
          </c:val>
          <c:extLst>
            <c:ext xmlns:c16="http://schemas.microsoft.com/office/drawing/2014/chart" uri="{C3380CC4-5D6E-409C-BE32-E72D297353CC}">
              <c16:uniqueId val="{00000000-0A3F-4363-B5D3-3897AFD37F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0A3F-4363-B5D3-3897AFD37F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116.14</c:v>
                </c:pt>
                <c:pt idx="1">
                  <c:v>111.7</c:v>
                </c:pt>
                <c:pt idx="2">
                  <c:v>99.17</c:v>
                </c:pt>
                <c:pt idx="3">
                  <c:v>111.63</c:v>
                </c:pt>
                <c:pt idx="4">
                  <c:v>94.89</c:v>
                </c:pt>
              </c:numCache>
            </c:numRef>
          </c:val>
          <c:extLst>
            <c:ext xmlns:c16="http://schemas.microsoft.com/office/drawing/2014/chart" uri="{C3380CC4-5D6E-409C-BE32-E72D297353CC}">
              <c16:uniqueId val="{00000000-D5E8-4A04-A46E-3AB263B515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D5E8-4A04-A46E-3AB263B515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136.85</c:v>
                </c:pt>
                <c:pt idx="1">
                  <c:v>141.32</c:v>
                </c:pt>
                <c:pt idx="2">
                  <c:v>140.12</c:v>
                </c:pt>
                <c:pt idx="3">
                  <c:v>142.24</c:v>
                </c:pt>
                <c:pt idx="4">
                  <c:v>149.34</c:v>
                </c:pt>
              </c:numCache>
            </c:numRef>
          </c:val>
          <c:extLst>
            <c:ext xmlns:c16="http://schemas.microsoft.com/office/drawing/2014/chart" uri="{C3380CC4-5D6E-409C-BE32-E72D297353CC}">
              <c16:uniqueId val="{00000000-8358-4911-9C09-55920A2710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358-4911-9C09-55920A2710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古河市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140959</v>
      </c>
      <c r="AM8" s="45"/>
      <c r="AN8" s="45"/>
      <c r="AO8" s="45"/>
      <c r="AP8" s="45"/>
      <c r="AQ8" s="45"/>
      <c r="AR8" s="45"/>
      <c r="AS8" s="45"/>
      <c r="AT8" s="46">
        <f>データ!$S$6</f>
        <v>123.58</v>
      </c>
      <c r="AU8" s="47"/>
      <c r="AV8" s="47"/>
      <c r="AW8" s="47"/>
      <c r="AX8" s="47"/>
      <c r="AY8" s="47"/>
      <c r="AZ8" s="47"/>
      <c r="BA8" s="47"/>
      <c r="BB8" s="48">
        <f>データ!$T$6</f>
        <v>1140.6300000000001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71.86</v>
      </c>
      <c r="J10" s="47"/>
      <c r="K10" s="47"/>
      <c r="L10" s="47"/>
      <c r="M10" s="47"/>
      <c r="N10" s="47"/>
      <c r="O10" s="81"/>
      <c r="P10" s="48">
        <f>データ!$P$6</f>
        <v>95.96</v>
      </c>
      <c r="Q10" s="48"/>
      <c r="R10" s="48"/>
      <c r="S10" s="48"/>
      <c r="T10" s="48"/>
      <c r="U10" s="48"/>
      <c r="V10" s="48"/>
      <c r="W10" s="45">
        <f>データ!$Q$6</f>
        <v>3135</v>
      </c>
      <c r="X10" s="45"/>
      <c r="Y10" s="45"/>
      <c r="Z10" s="45"/>
      <c r="AA10" s="45"/>
      <c r="AB10" s="45"/>
      <c r="AC10" s="45"/>
      <c r="AD10" s="2"/>
      <c r="AE10" s="2"/>
      <c r="AF10" s="2"/>
      <c r="AG10" s="2"/>
      <c r="AH10" s="2"/>
      <c r="AI10" s="2"/>
      <c r="AJ10" s="2"/>
      <c r="AK10" s="2"/>
      <c r="AL10" s="45">
        <f>データ!$U$6</f>
        <v>137450</v>
      </c>
      <c r="AM10" s="45"/>
      <c r="AN10" s="45"/>
      <c r="AO10" s="45"/>
      <c r="AP10" s="45"/>
      <c r="AQ10" s="45"/>
      <c r="AR10" s="45"/>
      <c r="AS10" s="45"/>
      <c r="AT10" s="46">
        <f>データ!$V$6</f>
        <v>131.56</v>
      </c>
      <c r="AU10" s="47"/>
      <c r="AV10" s="47"/>
      <c r="AW10" s="47"/>
      <c r="AX10" s="47"/>
      <c r="AY10" s="47"/>
      <c r="AZ10" s="47"/>
      <c r="BA10" s="47"/>
      <c r="BB10" s="48">
        <f>データ!$W$6</f>
        <v>1044.77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5iQnPl8V0vikRElUtZGuM77ChDBcyCyAHP+ux4B+podf0SUwMOcVWYoDUKZEaz5+A9RO71o4nURjlIBzL6/PA==" saltValue="pW+gPbSy829rGLmBfCJD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82040</v>
      </c>
      <c r="D6" s="20">
        <f t="shared" si="3"/>
        <v>46</v>
      </c>
      <c r="E6" s="20">
        <f t="shared" si="3"/>
        <v>1</v>
      </c>
      <c r="F6" s="20">
        <f t="shared" si="3"/>
        <v>0</v>
      </c>
      <c r="G6" s="20">
        <f t="shared" si="3"/>
        <v>1</v>
      </c>
      <c r="H6" s="20" t="str">
        <f t="shared" si="3"/>
        <v>茨城県　古河市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71.86</v>
      </c>
      <c r="P6" s="21">
        <f t="shared" si="3"/>
        <v>95.96</v>
      </c>
      <c r="Q6" s="21">
        <f t="shared" si="3"/>
        <v>3135</v>
      </c>
      <c r="R6" s="21">
        <f t="shared" si="3"/>
        <v>140959</v>
      </c>
      <c r="S6" s="21">
        <f t="shared" si="3"/>
        <v>123.58</v>
      </c>
      <c r="T6" s="21">
        <f t="shared" si="3"/>
        <v>1140.6300000000001</v>
      </c>
      <c r="U6" s="21">
        <f t="shared" si="3"/>
        <v>137450</v>
      </c>
      <c r="V6" s="21">
        <f t="shared" si="3"/>
        <v>131.56</v>
      </c>
      <c r="W6" s="21">
        <f t="shared" si="3"/>
        <v>1044.77</v>
      </c>
      <c r="X6" s="22">
        <f>IF(X7="",NA(),X7)</f>
        <v>122.03</v>
      </c>
      <c r="Y6" s="22">
        <f t="shared" ref="Y6:AG6" si="4">IF(Y7="",NA(),Y7)</f>
        <v>117.43</v>
      </c>
      <c r="Z6" s="22">
        <f t="shared" si="4"/>
        <v>105.65</v>
      </c>
      <c r="AA6" s="22">
        <f t="shared" si="4"/>
        <v>118.77</v>
      </c>
      <c r="AB6" s="22">
        <f t="shared" si="4"/>
        <v>114.87</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378.67</v>
      </c>
      <c r="AU6" s="22">
        <f t="shared" ref="AU6:BC6" si="6">IF(AU7="",NA(),AU7)</f>
        <v>365.36</v>
      </c>
      <c r="AV6" s="22">
        <f t="shared" si="6"/>
        <v>367.8</v>
      </c>
      <c r="AW6" s="22">
        <f t="shared" si="6"/>
        <v>400.93</v>
      </c>
      <c r="AX6" s="22">
        <f t="shared" si="6"/>
        <v>460.04</v>
      </c>
      <c r="AY6" s="22">
        <f t="shared" si="6"/>
        <v>335.6</v>
      </c>
      <c r="AZ6" s="22">
        <f t="shared" si="6"/>
        <v>358.91</v>
      </c>
      <c r="BA6" s="22">
        <f t="shared" si="6"/>
        <v>360.96</v>
      </c>
      <c r="BB6" s="22">
        <f t="shared" si="6"/>
        <v>351.29</v>
      </c>
      <c r="BC6" s="22">
        <f t="shared" si="6"/>
        <v>364.24</v>
      </c>
      <c r="BD6" s="21" t="str">
        <f>IF(BD7="","",IF(BD7="-","【-】","【"&amp;SUBSTITUTE(TEXT(BD7,"#,##0.00"),"-","△")&amp;"】"))</f>
        <v>【252.29】</v>
      </c>
      <c r="BE6" s="22">
        <f>IF(BE7="",NA(),BE7)</f>
        <v>254.77</v>
      </c>
      <c r="BF6" s="22">
        <f t="shared" ref="BF6:BN6" si="7">IF(BF7="",NA(),BF7)</f>
        <v>272.66000000000003</v>
      </c>
      <c r="BG6" s="22">
        <f t="shared" si="7"/>
        <v>317.10000000000002</v>
      </c>
      <c r="BH6" s="22">
        <f t="shared" si="7"/>
        <v>268.32</v>
      </c>
      <c r="BI6" s="22">
        <f t="shared" si="7"/>
        <v>295.05</v>
      </c>
      <c r="BJ6" s="22">
        <f t="shared" si="7"/>
        <v>258.26</v>
      </c>
      <c r="BK6" s="22">
        <f t="shared" si="7"/>
        <v>247.27</v>
      </c>
      <c r="BL6" s="22">
        <f t="shared" si="7"/>
        <v>239.18</v>
      </c>
      <c r="BM6" s="22">
        <f t="shared" si="7"/>
        <v>236.29</v>
      </c>
      <c r="BN6" s="22">
        <f t="shared" si="7"/>
        <v>238.77</v>
      </c>
      <c r="BO6" s="21" t="str">
        <f>IF(BO7="","",IF(BO7="-","【-】","【"&amp;SUBSTITUTE(TEXT(BO7,"#,##0.00"),"-","△")&amp;"】"))</f>
        <v>【268.07】</v>
      </c>
      <c r="BP6" s="22">
        <f>IF(BP7="",NA(),BP7)</f>
        <v>116.14</v>
      </c>
      <c r="BQ6" s="22">
        <f t="shared" ref="BQ6:BY6" si="8">IF(BQ7="",NA(),BQ7)</f>
        <v>111.7</v>
      </c>
      <c r="BR6" s="22">
        <f t="shared" si="8"/>
        <v>99.17</v>
      </c>
      <c r="BS6" s="22">
        <f t="shared" si="8"/>
        <v>111.63</v>
      </c>
      <c r="BT6" s="22">
        <f t="shared" si="8"/>
        <v>94.89</v>
      </c>
      <c r="BU6" s="22">
        <f t="shared" si="8"/>
        <v>106.07</v>
      </c>
      <c r="BV6" s="22">
        <f t="shared" si="8"/>
        <v>105.34</v>
      </c>
      <c r="BW6" s="22">
        <f t="shared" si="8"/>
        <v>101.89</v>
      </c>
      <c r="BX6" s="22">
        <f t="shared" si="8"/>
        <v>104.33</v>
      </c>
      <c r="BY6" s="22">
        <f t="shared" si="8"/>
        <v>98.85</v>
      </c>
      <c r="BZ6" s="21" t="str">
        <f>IF(BZ7="","",IF(BZ7="-","【-】","【"&amp;SUBSTITUTE(TEXT(BZ7,"#,##0.00"),"-","△")&amp;"】"))</f>
        <v>【97.47】</v>
      </c>
      <c r="CA6" s="22">
        <f>IF(CA7="",NA(),CA7)</f>
        <v>136.85</v>
      </c>
      <c r="CB6" s="22">
        <f t="shared" ref="CB6:CJ6" si="9">IF(CB7="",NA(),CB7)</f>
        <v>141.32</v>
      </c>
      <c r="CC6" s="22">
        <f t="shared" si="9"/>
        <v>140.12</v>
      </c>
      <c r="CD6" s="22">
        <f t="shared" si="9"/>
        <v>142.24</v>
      </c>
      <c r="CE6" s="22">
        <f t="shared" si="9"/>
        <v>149.34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78.56</v>
      </c>
      <c r="CM6" s="22">
        <f t="shared" ref="CM6:CU6" si="10">IF(CM7="",NA(),CM7)</f>
        <v>77.34</v>
      </c>
      <c r="CN6" s="22">
        <f t="shared" si="10"/>
        <v>79.64</v>
      </c>
      <c r="CO6" s="22">
        <f t="shared" si="10"/>
        <v>78.14</v>
      </c>
      <c r="CP6" s="22">
        <f t="shared" si="10"/>
        <v>79.67</v>
      </c>
      <c r="CQ6" s="22">
        <f t="shared" si="10"/>
        <v>62.83</v>
      </c>
      <c r="CR6" s="22">
        <f t="shared" si="10"/>
        <v>62.05</v>
      </c>
      <c r="CS6" s="22">
        <f t="shared" si="10"/>
        <v>63.23</v>
      </c>
      <c r="CT6" s="22">
        <f t="shared" si="10"/>
        <v>62.59</v>
      </c>
      <c r="CU6" s="22">
        <f t="shared" si="10"/>
        <v>61.81</v>
      </c>
      <c r="CV6" s="21" t="str">
        <f>IF(CV7="","",IF(CV7="-","【-】","【"&amp;SUBSTITUTE(TEXT(CV7,"#,##0.00"),"-","△")&amp;"】"))</f>
        <v>【59.97】</v>
      </c>
      <c r="CW6" s="22">
        <f>IF(CW7="",NA(),CW7)</f>
        <v>86.89</v>
      </c>
      <c r="CX6" s="22">
        <f t="shared" ref="CX6:DF6" si="11">IF(CX7="",NA(),CX7)</f>
        <v>87.06</v>
      </c>
      <c r="CY6" s="22">
        <f t="shared" si="11"/>
        <v>86.71</v>
      </c>
      <c r="CZ6" s="22">
        <f t="shared" si="11"/>
        <v>88.87</v>
      </c>
      <c r="DA6" s="22">
        <f t="shared" si="11"/>
        <v>86.22</v>
      </c>
      <c r="DB6" s="22">
        <f t="shared" si="11"/>
        <v>88.86</v>
      </c>
      <c r="DC6" s="22">
        <f t="shared" si="11"/>
        <v>89.11</v>
      </c>
      <c r="DD6" s="22">
        <f t="shared" si="11"/>
        <v>89.35</v>
      </c>
      <c r="DE6" s="22">
        <f t="shared" si="11"/>
        <v>89.7</v>
      </c>
      <c r="DF6" s="22">
        <f t="shared" si="11"/>
        <v>89.24</v>
      </c>
      <c r="DG6" s="21" t="str">
        <f>IF(DG7="","",IF(DG7="-","【-】","【"&amp;SUBSTITUTE(TEXT(DG7,"#,##0.00"),"-","△")&amp;"】"))</f>
        <v>【89.76】</v>
      </c>
      <c r="DH6" s="22">
        <f>IF(DH7="",NA(),DH7)</f>
        <v>55.62</v>
      </c>
      <c r="DI6" s="22">
        <f t="shared" ref="DI6:DQ6" si="12">IF(DI7="",NA(),DI7)</f>
        <v>54.66</v>
      </c>
      <c r="DJ6" s="22">
        <f t="shared" si="12"/>
        <v>54.92</v>
      </c>
      <c r="DK6" s="22">
        <f t="shared" si="12"/>
        <v>56.13</v>
      </c>
      <c r="DL6" s="22">
        <f t="shared" si="12"/>
        <v>57.49</v>
      </c>
      <c r="DM6" s="22">
        <f t="shared" si="12"/>
        <v>47.89</v>
      </c>
      <c r="DN6" s="22">
        <f t="shared" si="12"/>
        <v>48.69</v>
      </c>
      <c r="DO6" s="22">
        <f t="shared" si="12"/>
        <v>49.62</v>
      </c>
      <c r="DP6" s="22">
        <f t="shared" si="12"/>
        <v>50.5</v>
      </c>
      <c r="DQ6" s="22">
        <f t="shared" si="12"/>
        <v>51.28</v>
      </c>
      <c r="DR6" s="21" t="str">
        <f>IF(DR7="","",IF(DR7="-","【-】","【"&amp;SUBSTITUTE(TEXT(DR7,"#,##0.00"),"-","△")&amp;"】"))</f>
        <v>【51.51】</v>
      </c>
      <c r="DS6" s="22">
        <f>IF(DS7="",NA(),DS7)</f>
        <v>10.88</v>
      </c>
      <c r="DT6" s="22">
        <f t="shared" ref="DT6:EB6" si="13">IF(DT7="",NA(),DT7)</f>
        <v>10.37</v>
      </c>
      <c r="DU6" s="22">
        <f t="shared" si="13"/>
        <v>11.16</v>
      </c>
      <c r="DV6" s="22">
        <f t="shared" si="13"/>
        <v>10.79</v>
      </c>
      <c r="DW6" s="22">
        <f t="shared" si="13"/>
        <v>8.32</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0.62</v>
      </c>
      <c r="EE6" s="22">
        <f t="shared" ref="EE6:EM6" si="14">IF(EE7="",NA(),EE7)</f>
        <v>0.63</v>
      </c>
      <c r="EF6" s="22">
        <f t="shared" si="14"/>
        <v>0.67</v>
      </c>
      <c r="EG6" s="22">
        <f t="shared" si="14"/>
        <v>0.69</v>
      </c>
      <c r="EH6" s="22">
        <f t="shared" si="14"/>
        <v>0.61</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82040</v>
      </c>
      <c r="D7" s="24">
        <v>46</v>
      </c>
      <c r="E7" s="24">
        <v>1</v>
      </c>
      <c r="F7" s="24">
        <v>0</v>
      </c>
      <c r="G7" s="24">
        <v>1</v>
      </c>
      <c r="H7" s="24" t="s">
        <v>93</v>
      </c>
      <c r="I7" s="24" t="s">
        <v>94</v>
      </c>
      <c r="J7" s="24" t="s">
        <v>95</v>
      </c>
      <c r="K7" s="24" t="s">
        <v>96</v>
      </c>
      <c r="L7" s="24" t="s">
        <v>97</v>
      </c>
      <c r="M7" s="24" t="s">
        <v>98</v>
      </c>
      <c r="N7" s="25" t="s">
        <v>99</v>
      </c>
      <c r="O7" s="25">
        <v>71.86</v>
      </c>
      <c r="P7" s="25">
        <v>95.96</v>
      </c>
      <c r="Q7" s="25">
        <v>3135</v>
      </c>
      <c r="R7" s="25">
        <v>140959</v>
      </c>
      <c r="S7" s="25">
        <v>123.58</v>
      </c>
      <c r="T7" s="25">
        <v>1140.6300000000001</v>
      </c>
      <c r="U7" s="25">
        <v>137450</v>
      </c>
      <c r="V7" s="25">
        <v>131.56</v>
      </c>
      <c r="W7" s="25">
        <v>1044.77</v>
      </c>
      <c r="X7" s="25">
        <v>122.03</v>
      </c>
      <c r="Y7" s="25">
        <v>117.43</v>
      </c>
      <c r="Z7" s="25">
        <v>105.65</v>
      </c>
      <c r="AA7" s="25">
        <v>118.77</v>
      </c>
      <c r="AB7" s="25">
        <v>114.87</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378.67</v>
      </c>
      <c r="AU7" s="25">
        <v>365.36</v>
      </c>
      <c r="AV7" s="25">
        <v>367.8</v>
      </c>
      <c r="AW7" s="25">
        <v>400.93</v>
      </c>
      <c r="AX7" s="25">
        <v>460.04</v>
      </c>
      <c r="AY7" s="25">
        <v>335.6</v>
      </c>
      <c r="AZ7" s="25">
        <v>358.91</v>
      </c>
      <c r="BA7" s="25">
        <v>360.96</v>
      </c>
      <c r="BB7" s="25">
        <v>351.29</v>
      </c>
      <c r="BC7" s="25">
        <v>364.24</v>
      </c>
      <c r="BD7" s="25">
        <v>252.29</v>
      </c>
      <c r="BE7" s="25">
        <v>254.77</v>
      </c>
      <c r="BF7" s="25">
        <v>272.66000000000003</v>
      </c>
      <c r="BG7" s="25">
        <v>317.10000000000002</v>
      </c>
      <c r="BH7" s="25">
        <v>268.32</v>
      </c>
      <c r="BI7" s="25">
        <v>295.05</v>
      </c>
      <c r="BJ7" s="25">
        <v>258.26</v>
      </c>
      <c r="BK7" s="25">
        <v>247.27</v>
      </c>
      <c r="BL7" s="25">
        <v>239.18</v>
      </c>
      <c r="BM7" s="25">
        <v>236.29</v>
      </c>
      <c r="BN7" s="25">
        <v>238.77</v>
      </c>
      <c r="BO7" s="25">
        <v>268.07</v>
      </c>
      <c r="BP7" s="25">
        <v>116.14</v>
      </c>
      <c r="BQ7" s="25">
        <v>111.7</v>
      </c>
      <c r="BR7" s="25">
        <v>99.17</v>
      </c>
      <c r="BS7" s="25">
        <v>111.63</v>
      </c>
      <c r="BT7" s="25">
        <v>94.89</v>
      </c>
      <c r="BU7" s="25">
        <v>106.07</v>
      </c>
      <c r="BV7" s="25">
        <v>105.34</v>
      </c>
      <c r="BW7" s="25">
        <v>101.89</v>
      </c>
      <c r="BX7" s="25">
        <v>104.33</v>
      </c>
      <c r="BY7" s="25">
        <v>98.85</v>
      </c>
      <c r="BZ7" s="25">
        <v>97.47</v>
      </c>
      <c r="CA7" s="25">
        <v>136.85</v>
      </c>
      <c r="CB7" s="25">
        <v>141.32</v>
      </c>
      <c r="CC7" s="25">
        <v>140.12</v>
      </c>
      <c r="CD7" s="25">
        <v>142.24</v>
      </c>
      <c r="CE7" s="25">
        <v>149.34</v>
      </c>
      <c r="CF7" s="25">
        <v>159.22</v>
      </c>
      <c r="CG7" s="25">
        <v>159.6</v>
      </c>
      <c r="CH7" s="25">
        <v>156.32</v>
      </c>
      <c r="CI7" s="25">
        <v>157.4</v>
      </c>
      <c r="CJ7" s="25">
        <v>162.61000000000001</v>
      </c>
      <c r="CK7" s="25">
        <v>174.75</v>
      </c>
      <c r="CL7" s="25">
        <v>78.56</v>
      </c>
      <c r="CM7" s="25">
        <v>77.34</v>
      </c>
      <c r="CN7" s="25">
        <v>79.64</v>
      </c>
      <c r="CO7" s="25">
        <v>78.14</v>
      </c>
      <c r="CP7" s="25">
        <v>79.67</v>
      </c>
      <c r="CQ7" s="25">
        <v>62.83</v>
      </c>
      <c r="CR7" s="25">
        <v>62.05</v>
      </c>
      <c r="CS7" s="25">
        <v>63.23</v>
      </c>
      <c r="CT7" s="25">
        <v>62.59</v>
      </c>
      <c r="CU7" s="25">
        <v>61.81</v>
      </c>
      <c r="CV7" s="25">
        <v>59.97</v>
      </c>
      <c r="CW7" s="25">
        <v>86.89</v>
      </c>
      <c r="CX7" s="25">
        <v>87.06</v>
      </c>
      <c r="CY7" s="25">
        <v>86.71</v>
      </c>
      <c r="CZ7" s="25">
        <v>88.87</v>
      </c>
      <c r="DA7" s="25">
        <v>86.22</v>
      </c>
      <c r="DB7" s="25">
        <v>88.86</v>
      </c>
      <c r="DC7" s="25">
        <v>89.11</v>
      </c>
      <c r="DD7" s="25">
        <v>89.35</v>
      </c>
      <c r="DE7" s="25">
        <v>89.7</v>
      </c>
      <c r="DF7" s="25">
        <v>89.24</v>
      </c>
      <c r="DG7" s="25">
        <v>89.76</v>
      </c>
      <c r="DH7" s="25">
        <v>55.62</v>
      </c>
      <c r="DI7" s="25">
        <v>54.66</v>
      </c>
      <c r="DJ7" s="25">
        <v>54.92</v>
      </c>
      <c r="DK7" s="25">
        <v>56.13</v>
      </c>
      <c r="DL7" s="25">
        <v>57.49</v>
      </c>
      <c r="DM7" s="25">
        <v>47.89</v>
      </c>
      <c r="DN7" s="25">
        <v>48.69</v>
      </c>
      <c r="DO7" s="25">
        <v>49.62</v>
      </c>
      <c r="DP7" s="25">
        <v>50.5</v>
      </c>
      <c r="DQ7" s="25">
        <v>51.28</v>
      </c>
      <c r="DR7" s="25">
        <v>51.51</v>
      </c>
      <c r="DS7" s="25">
        <v>10.88</v>
      </c>
      <c r="DT7" s="25">
        <v>10.37</v>
      </c>
      <c r="DU7" s="25">
        <v>11.16</v>
      </c>
      <c r="DV7" s="25">
        <v>10.79</v>
      </c>
      <c r="DW7" s="25">
        <v>8.32</v>
      </c>
      <c r="DX7" s="25">
        <v>16.899999999999999</v>
      </c>
      <c r="DY7" s="25">
        <v>18.260000000000002</v>
      </c>
      <c r="DZ7" s="25">
        <v>19.510000000000002</v>
      </c>
      <c r="EA7" s="25">
        <v>21.19</v>
      </c>
      <c r="EB7" s="25">
        <v>22.64</v>
      </c>
      <c r="EC7" s="25">
        <v>23.75</v>
      </c>
      <c r="ED7" s="25">
        <v>0.62</v>
      </c>
      <c r="EE7" s="25">
        <v>0.63</v>
      </c>
      <c r="EF7" s="25">
        <v>0.67</v>
      </c>
      <c r="EG7" s="25">
        <v>0.69</v>
      </c>
      <c r="EH7" s="25">
        <v>0.61</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2023-12-05T00:49:56Z</dcterms:created>
  <dcterms:modified xsi:type="dcterms:W3CDTF">2024-02-21T06:14:06Z</dcterms:modified>
  <cp:category/>
</cp:coreProperties>
</file>