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m41R//ScXaI9TIExE9b166wqjmoIDk+jpQ48ILaRHLEFDBZswMfEbis3bu4ytA+iiv3mGtycAqRc1mtoAKlEPQ==" workbookSaltValue="GRShkxMTjj81sGgj5/raxA==" workbookSpinCount="100000" lockStructure="1"/>
  <bookViews>
    <workbookView xWindow="0" yWindow="0" windowWidth="28800" windowHeight="114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<sst xmlns="http://schemas.openxmlformats.org/spreadsheetml/2006/main" count="278" uniqueCount="115">
  <si>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</si>
  <si>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</si>
  <si>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</si>
  <si>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</si>
  <si>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</si>
  <si>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</si>
  <si>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</si>
  <si>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</si>
  <si>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</si>
  <si>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</si>
  <si>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</si>
  <si>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</si>
  <si>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</si>
  <si>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</si>
  <si>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</si>
  <si>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</si>
  <si>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</si>
  <si>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</si>
  <si>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</si>
  <si>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</si>
  <si>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</si>
  <si>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</si>
  <si>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</si>
  <si>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</si>
  <si>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</si>
  <si>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</si>
  <si>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</si>
  <si>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</si>
  <si>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</si>
  <si>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</si>
  <si>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</si>
  <si>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</si>
  <si>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</si>
  <si>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</si>
  <si>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</si>
  <si>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</si>
  <si>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</si>
  <si>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</si>
  <si>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</si>
  <si>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</si>
  <si>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</si>
  <si>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</si>
  <si>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</si>
  <si>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</si>
  <si>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</si>
  <si>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</si>
  <si>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</si>
  <si>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</si>
  <si>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</si>
  <si>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</si>
  <si>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</si>
  <si>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</si>
  <si>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</si>
  <si>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</si>
  <si>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</si>
  <si>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</si>
  <si>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</si>
  <si>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</si>
  <si>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</si>
  <si>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</si>
  <si>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</si>
  <si>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</si>
  <si>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</si>
  <si>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</si>
  <si>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</si>
  <si>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</si>
  <si>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</si>
  <si>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</si>
  <si>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</si>
  <si>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</si>
  <si>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</si>
  <si>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</si>
  <si>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</si>
  <si>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</si>
  <si>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</si>
  <si>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</si>
  <si>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</si>
  <si>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</si>
  <si>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</si>
  <si>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</si>
  <si>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</si>
  <si>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</si>
  <si>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</si>
  <si>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</si>
  <si>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</si>
  <si>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</si>
  <si>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</si>
  <si>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</si>
  <si>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</si>
  <si>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</si>
  <si>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</si>
  <si>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</si>
  <si>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</si>
  <si>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</si>
  <si>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</si>
  <si>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下妻市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</si>
  <si>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</si>
  <si>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</si>
  <si>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</si>
  <si>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</si>
  <si>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</si>
  <si>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</si>
  <si>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</si>
  <si>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</si>
  <si>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</si>
  <si>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</si>
  <si>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</si>
  <si>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</si>
  <si>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</si>
  <si>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</si>
  <si>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</si>
  <si>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</si>
  <si>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①経常収支比率は100%を超えているが、その要因としては、使用料の収入が少なく、一般会計繰入金で補填しているためであり、今後は、使用料収益の向上と費用の削減が課題と考える。
④企業債残高対事業規模比率は、類似団体と比較して低い数値となっており、その要因としては、収益の一部に一般会計繰入金を充てているためで、今後、収益の向上が課題と考える。
⑤経費回収率は、約54%であり、使用料収入で回収すべき維持管理費等の経費が賄えていない状況にある。今後、経費節減と水洗化率の向上により使用料収入の増収を図り、健全な経営に努めて行く必要がある。
⑥汚水処理原価は、類似団体と比較して高い数値となっている。このため、経費削減に努め、接続率向上による有収水量の増加により、経営改善を図って行く必要がある。
⑧水洗化率は、類似団体と比較して低い数値となっている。今後、戸別訪問やイベント等でのＰＲ活動による加入促進に努め、水洗化率の向上を図って行く。
</t>
    <rPh sb="1" eb="3">
      <t>ケイジョウ</t>
    </rPh>
    <rPh sb="13" eb="14">
      <t>コ</t>
    </rPh>
    <rPh sb="40" eb="42">
      <t>イッパン</t>
    </rPh>
    <rPh sb="42" eb="44">
      <t>カイケイ</t>
    </rPh>
    <rPh sb="44" eb="46">
      <t>クリイレ</t>
    </rPh>
    <rPh sb="46" eb="47">
      <t>キン</t>
    </rPh>
    <rPh sb="60" eb="62">
      <t>コンゴ</t>
    </rPh>
    <rPh sb="64" eb="67">
      <t>シヨウリョウ</t>
    </rPh>
    <rPh sb="179" eb="180">
      <t>ヤク</t>
    </rPh>
    <phoneticPr fontId="1"/>
  </si>
  <si>
    <t xml:space="preserve">①有形固定資産減価償却率が類似団体と比較して低い要因は、管渠の布設年度が遅く、老朽化があまり進んでいないためである。
③管渠改善率は、類似団体と比較して低い数値となっている。その要因としては、管渠の布設が遅く、管渠の改善も見送っているためである。今後は管路更新時期を見据え、ストックマネジメントを適用し、適時、更新を進めて行く。
</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2" eb="23">
      <t>ヒク</t>
    </rPh>
    <rPh sb="24" eb="26">
      <t>ヨウイン</t>
    </rPh>
    <rPh sb="28" eb="30">
      <t>カンキョ</t>
    </rPh>
    <rPh sb="31" eb="33">
      <t>フセツ</t>
    </rPh>
    <rPh sb="33" eb="35">
      <t>ネンド</t>
    </rPh>
    <rPh sb="36" eb="37">
      <t>オソ</t>
    </rPh>
    <rPh sb="39" eb="42">
      <t>ロウキュウカ</t>
    </rPh>
    <rPh sb="46" eb="47">
      <t>スス</t>
    </rPh>
    <rPh sb="76" eb="77">
      <t>ヒク</t>
    </rPh>
    <rPh sb="99" eb="101">
      <t>フセツ</t>
    </rPh>
    <rPh sb="102" eb="103">
      <t>オソ</t>
    </rPh>
    <rPh sb="105" eb="107">
      <t>カンキョ</t>
    </rPh>
    <rPh sb="108" eb="110">
      <t>カイゼン</t>
    </rPh>
    <rPh sb="111" eb="113">
      <t>ミオク</t>
    </rPh>
    <rPh sb="148" eb="150">
      <t>テキヨウ</t>
    </rPh>
    <phoneticPr fontId="1"/>
  </si>
  <si>
    <t xml:space="preserve">　本市の下水道は、事業着手が遅かったことや供用開始から日が浅いこともあり、普及率がまだ33.5%に留まり、全国や茨城県平均と比べると整備が遅れている状況にある。また、下水道事業は、先行投資により整備を進めるため、施設整備に要した経費の回収に相当の期間が必要となる。このため、下水道使用料収入だけで、施設の維持管理費や地方債償還金を賄うことができず、一般会計からの繰入金の依存度が高くなっている。
　今後は、下水道事業経営戦略に基づき、効率的な整備を進めると共に、整備済みの施設の有効利用により、使用料収入の増収を図り、健全な経営に努める。
</t>
    <rPh sb="203" eb="206">
      <t>ゲスイドウ</t>
    </rPh>
    <rPh sb="206" eb="208">
      <t>ジギョウ</t>
    </rPh>
    <rPh sb="208" eb="210">
      <t>ケイエイ</t>
    </rPh>
    <rPh sb="210" eb="212">
      <t>センリャク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</si>
</sst>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3" borderId="17"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0.53</c:v>
                </c:pt>
                <c:pt idx="3" formatCode="#,##0.00;&quot;△&quot;#,##0.00">
                  <c:v>0</c:v>
                </c:pt>
                <c:pt idx="4" formatCode="#,##0.00;&quot;△&quot;#,##0.00">
                  <c:v>0</c:v>
                </c:pt>
              </c:numCache>
            </c:numRef>
          </c:val>
          <c:extLst>
            <c:ext xmlns:c16="http://schemas.microsoft.com/office/drawing/2014/chart" uri="{C3380CC4-5D6E-409C-BE32-E72D297353CC}">
              <c16:uniqueId val="{00000000-B190-4FF7-B98A-B4401D31A7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B190-4FF7-B98A-B4401D31A7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F-4E9B-B150-248873BDF3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09BF-4E9B-B150-248873BDF3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67.09</c:v>
                </c:pt>
                <c:pt idx="3">
                  <c:v>67.36</c:v>
                </c:pt>
                <c:pt idx="4">
                  <c:v>66.040000000000006</c:v>
                </c:pt>
              </c:numCache>
            </c:numRef>
          </c:val>
          <c:extLst>
            <c:ext xmlns:c16="http://schemas.microsoft.com/office/drawing/2014/chart" uri="{C3380CC4-5D6E-409C-BE32-E72D297353CC}">
              <c16:uniqueId val="{00000000-63B1-4EF4-9F0B-BA6FFEF6AA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63B1-4EF4-9F0B-BA6FFEF6AA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105.55</c:v>
                </c:pt>
                <c:pt idx="3">
                  <c:v>117.61</c:v>
                </c:pt>
                <c:pt idx="4">
                  <c:v>104.78</c:v>
                </c:pt>
              </c:numCache>
            </c:numRef>
          </c:val>
          <c:extLst>
            <c:ext xmlns:c16="http://schemas.microsoft.com/office/drawing/2014/chart" uri="{C3380CC4-5D6E-409C-BE32-E72D297353CC}">
              <c16:uniqueId val="{00000000-2846-420D-BA9A-F13B22B170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2846-420D-BA9A-F13B22B170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2.78</c:v>
                </c:pt>
                <c:pt idx="3">
                  <c:v>5.55</c:v>
                </c:pt>
                <c:pt idx="4">
                  <c:v>7.93</c:v>
                </c:pt>
              </c:numCache>
            </c:numRef>
          </c:val>
          <c:extLst>
            <c:ext xmlns:c16="http://schemas.microsoft.com/office/drawing/2014/chart" uri="{C3380CC4-5D6E-409C-BE32-E72D297353CC}">
              <c16:uniqueId val="{00000000-63C7-4D75-AA4D-2C9418C906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63C7-4D75-AA4D-2C9418C906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5A-4397-84CB-A2CAEF67BC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DD5A-4397-84CB-A2CAEF67BC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BD-4453-963F-86F5454C64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2ABD-4453-963F-86F5454C64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32.04</c:v>
                </c:pt>
                <c:pt idx="3">
                  <c:v>64.94</c:v>
                </c:pt>
                <c:pt idx="4">
                  <c:v>63.8</c:v>
                </c:pt>
              </c:numCache>
            </c:numRef>
          </c:val>
          <c:extLst>
            <c:ext xmlns:c16="http://schemas.microsoft.com/office/drawing/2014/chart" uri="{C3380CC4-5D6E-409C-BE32-E72D297353CC}">
              <c16:uniqueId val="{00000000-87A2-4ADC-850C-8DFD72E7AA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87A2-4ADC-850C-8DFD72E7AA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470.26</c:v>
                </c:pt>
                <c:pt idx="3">
                  <c:v>461.32</c:v>
                </c:pt>
                <c:pt idx="4">
                  <c:v>547.33000000000004</c:v>
                </c:pt>
              </c:numCache>
            </c:numRef>
          </c:val>
          <c:extLst>
            <c:ext xmlns:c16="http://schemas.microsoft.com/office/drawing/2014/chart" uri="{C3380CC4-5D6E-409C-BE32-E72D297353CC}">
              <c16:uniqueId val="{00000000-48AF-4EC3-BB12-8FCA90F60C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48AF-4EC3-BB12-8FCA90F60C1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61.15</c:v>
                </c:pt>
                <c:pt idx="3">
                  <c:v>60.64</c:v>
                </c:pt>
                <c:pt idx="4">
                  <c:v>54.29</c:v>
                </c:pt>
              </c:numCache>
            </c:numRef>
          </c:val>
          <c:extLst>
            <c:ext xmlns:c16="http://schemas.microsoft.com/office/drawing/2014/chart" uri="{C3380CC4-5D6E-409C-BE32-E72D297353CC}">
              <c16:uniqueId val="{00000000-C994-465F-A829-ADAEB569A4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C994-465F-A829-ADAEB569A4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267.06</c:v>
                </c:pt>
                <c:pt idx="3">
                  <c:v>268.38</c:v>
                </c:pt>
                <c:pt idx="4">
                  <c:v>301.89999999999998</c:v>
                </c:pt>
              </c:numCache>
            </c:numRef>
          </c:val>
          <c:extLst>
            <c:ext xmlns:c16="http://schemas.microsoft.com/office/drawing/2014/chart" uri="{C3380CC4-5D6E-409C-BE32-E72D297353CC}">
              <c16:uniqueId val="{00000000-DC56-4552-A87A-145EED0C4B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DC56-4552-A87A-145EED0C4B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下妻市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Cc2</v>
      </c>
      <c r="X8" s="34"/>
      <c r="Y8" s="34"/>
      <c r="Z8" s="34"/>
      <c r="AA8" s="34"/>
      <c r="AB8" s="34"/>
      <c r="AC8" s="34"/>
      <c r="AD8" s="35" t="str">
        <f>データ!$M$6</f>
        <v>非設置</v>
      </c>
      <c r="AE8" s="35"/>
      <c r="AF8" s="35"/>
      <c r="AG8" s="35"/>
      <c r="AH8" s="35"/>
      <c r="AI8" s="35"/>
      <c r="AJ8" s="35"/>
      <c r="AK8" s="3"/>
      <c r="AL8" s="36">
        <f>データ!S6</f>
        <v>42419</v>
      </c>
      <c r="AM8" s="36"/>
      <c r="AN8" s="36"/>
      <c r="AO8" s="36"/>
      <c r="AP8" s="36"/>
      <c r="AQ8" s="36"/>
      <c r="AR8" s="36"/>
      <c r="AS8" s="36"/>
      <c r="AT8" s="37">
        <f>データ!T6</f>
        <v>80.88</v>
      </c>
      <c r="AU8" s="37"/>
      <c r="AV8" s="37"/>
      <c r="AW8" s="37"/>
      <c r="AX8" s="37"/>
      <c r="AY8" s="37"/>
      <c r="AZ8" s="37"/>
      <c r="BA8" s="37"/>
      <c r="BB8" s="37">
        <f>データ!U6</f>
        <v>524.47</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58.19</v>
      </c>
      <c r="J10" s="37"/>
      <c r="K10" s="37"/>
      <c r="L10" s="37"/>
      <c r="M10" s="37"/>
      <c r="N10" s="37"/>
      <c r="O10" s="37"/>
      <c r="P10" s="37">
        <f>データ!P6</f>
        <v>33.5</v>
      </c>
      <c r="Q10" s="37"/>
      <c r="R10" s="37"/>
      <c r="S10" s="37"/>
      <c r="T10" s="37"/>
      <c r="U10" s="37"/>
      <c r="V10" s="37"/>
      <c r="W10" s="37">
        <f>データ!Q6</f>
        <v>92.77</v>
      </c>
      <c r="X10" s="37"/>
      <c r="Y10" s="37"/>
      <c r="Z10" s="37"/>
      <c r="AA10" s="37"/>
      <c r="AB10" s="37"/>
      <c r="AC10" s="37"/>
      <c r="AD10" s="36">
        <f>データ!R6</f>
        <v>3190</v>
      </c>
      <c r="AE10" s="36"/>
      <c r="AF10" s="36"/>
      <c r="AG10" s="36"/>
      <c r="AH10" s="36"/>
      <c r="AI10" s="36"/>
      <c r="AJ10" s="36"/>
      <c r="AK10" s="2"/>
      <c r="AL10" s="36">
        <f>データ!V6</f>
        <v>14144</v>
      </c>
      <c r="AM10" s="36"/>
      <c r="AN10" s="36"/>
      <c r="AO10" s="36"/>
      <c r="AP10" s="36"/>
      <c r="AQ10" s="36"/>
      <c r="AR10" s="36"/>
      <c r="AS10" s="36"/>
      <c r="AT10" s="37">
        <f>データ!W6</f>
        <v>5.47</v>
      </c>
      <c r="AU10" s="37"/>
      <c r="AV10" s="37"/>
      <c r="AW10" s="37"/>
      <c r="AX10" s="37"/>
      <c r="AY10" s="37"/>
      <c r="AZ10" s="37"/>
      <c r="BA10" s="37"/>
      <c r="BB10" s="37">
        <f>データ!X6</f>
        <v>2585.7399999999998</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112</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43</v>
      </c>
      <c r="F84" s="6" t="s">
        <v>45</v>
      </c>
      <c r="G84" s="6" t="s">
        <v>46</v>
      </c>
      <c r="H84" s="6" t="s">
        <v>40</v>
      </c>
      <c r="I84" s="6" t="s">
        <v>10</v>
      </c>
      <c r="J84" s="6" t="s">
        <v>47</v>
      </c>
      <c r="K84" s="6" t="s">
        <v>48</v>
      </c>
      <c r="L84" s="6" t="s">
        <v>31</v>
      </c>
      <c r="M84" s="6" t="s">
        <v>35</v>
      </c>
      <c r="N84" s="6" t="s">
        <v>49</v>
      </c>
      <c r="O84" s="6" t="s">
        <v>51</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C4pCDU4M+JEFmZRZQFl6tcA5kAHEYqQpYu7q6/k6sUGVoGkCdtlujhOAO/vfEhvfGAp9z3n9Ob6mBcZcvlVfBw==" saltValue="cezots6D/Nn68BBJEqabf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56</v>
      </c>
      <c r="D3" s="16" t="s">
        <v>57</v>
      </c>
      <c r="E3" s="16" t="s">
        <v>5</v>
      </c>
      <c r="F3" s="16" t="s">
        <v>4</v>
      </c>
      <c r="G3" s="16" t="s">
        <v>24</v>
      </c>
      <c r="H3" s="74" t="s">
        <v>58</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59</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60</v>
      </c>
      <c r="BG4" s="73"/>
      <c r="BH4" s="73"/>
      <c r="BI4" s="73"/>
      <c r="BJ4" s="73"/>
      <c r="BK4" s="73"/>
      <c r="BL4" s="73"/>
      <c r="BM4" s="73"/>
      <c r="BN4" s="73"/>
      <c r="BO4" s="73"/>
      <c r="BP4" s="73"/>
      <c r="BQ4" s="73" t="s">
        <v>14</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55</v>
      </c>
      <c r="I5" s="23" t="s">
        <v>69</v>
      </c>
      <c r="J5" s="23" t="s">
        <v>70</v>
      </c>
      <c r="K5" s="23" t="s">
        <v>71</v>
      </c>
      <c r="L5" s="23" t="s">
        <v>72</v>
      </c>
      <c r="M5" s="23" t="s">
        <v>6</v>
      </c>
      <c r="N5" s="23" t="s">
        <v>73</v>
      </c>
      <c r="O5" s="23" t="s">
        <v>74</v>
      </c>
      <c r="P5" s="23" t="s">
        <v>75</v>
      </c>
      <c r="Q5" s="23" t="s">
        <v>76</v>
      </c>
      <c r="R5" s="23" t="s">
        <v>77</v>
      </c>
      <c r="S5" s="23" t="s">
        <v>78</v>
      </c>
      <c r="T5" s="23" t="s">
        <v>79</v>
      </c>
      <c r="U5" s="23" t="s">
        <v>63</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42</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2022</v>
      </c>
      <c r="C6" s="19">
        <f t="shared" si="1"/>
        <v>82104</v>
      </c>
      <c r="D6" s="19">
        <f t="shared" si="1"/>
        <v>46</v>
      </c>
      <c r="E6" s="19">
        <f t="shared" si="1"/>
        <v>17</v>
      </c>
      <c r="F6" s="19">
        <f t="shared" si="1"/>
        <v>1</v>
      </c>
      <c r="G6" s="19">
        <f t="shared" si="1"/>
        <v>0</v>
      </c>
      <c r="H6" s="19" t="str">
        <f t="shared" si="1"/>
        <v>茨城県　下妻市</v>
      </c>
      <c r="I6" s="19" t="str">
        <f t="shared" si="1"/>
        <v>法適用</v>
      </c>
      <c r="J6" s="19" t="str">
        <f t="shared" si="1"/>
        <v>下水道事業</v>
      </c>
      <c r="K6" s="19" t="str">
        <f t="shared" si="1"/>
        <v>公共下水道</v>
      </c>
      <c r="L6" s="19" t="str">
        <f t="shared" si="1"/>
        <v>Cc2</v>
      </c>
      <c r="M6" s="19" t="str">
        <f t="shared" si="1"/>
        <v>非設置</v>
      </c>
      <c r="N6" s="24" t="str">
        <f t="shared" si="1"/>
        <v>-</v>
      </c>
      <c r="O6" s="24">
        <f t="shared" si="1"/>
        <v>58.19</v>
      </c>
      <c r="P6" s="24">
        <f t="shared" si="1"/>
        <v>33.5</v>
      </c>
      <c r="Q6" s="24">
        <f t="shared" si="1"/>
        <v>92.77</v>
      </c>
      <c r="R6" s="24">
        <f t="shared" si="1"/>
        <v>3190</v>
      </c>
      <c r="S6" s="24">
        <f t="shared" si="1"/>
        <v>42419</v>
      </c>
      <c r="T6" s="24">
        <f t="shared" si="1"/>
        <v>80.88</v>
      </c>
      <c r="U6" s="24">
        <f t="shared" si="1"/>
        <v>524.47</v>
      </c>
      <c r="V6" s="24">
        <f t="shared" si="1"/>
        <v>14144</v>
      </c>
      <c r="W6" s="24">
        <f t="shared" si="1"/>
        <v>5.47</v>
      </c>
      <c r="X6" s="24">
        <f t="shared" si="1"/>
        <v>2585.7399999999998</v>
      </c>
      <c r="Y6" s="28" t="str">
        <f t="shared" ref="Y6:AH6" si="2">IF(Y7="",NA(),Y7)</f>
        <v>-</v>
      </c>
      <c r="Z6" s="28" t="str">
        <f t="shared" si="2"/>
        <v>-</v>
      </c>
      <c r="AA6" s="28">
        <f t="shared" si="2"/>
        <v>105.55</v>
      </c>
      <c r="AB6" s="28">
        <f t="shared" si="2"/>
        <v>117.61</v>
      </c>
      <c r="AC6" s="28">
        <f t="shared" si="2"/>
        <v>104.78</v>
      </c>
      <c r="AD6" s="28" t="str">
        <f t="shared" si="2"/>
        <v>-</v>
      </c>
      <c r="AE6" s="28" t="str">
        <f t="shared" si="2"/>
        <v>-</v>
      </c>
      <c r="AF6" s="28">
        <f t="shared" si="2"/>
        <v>107.21</v>
      </c>
      <c r="AG6" s="28">
        <f t="shared" si="2"/>
        <v>107.08</v>
      </c>
      <c r="AH6" s="28">
        <f t="shared" si="2"/>
        <v>106.08</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43.71</v>
      </c>
      <c r="AR6" s="28">
        <f t="shared" si="3"/>
        <v>45.94</v>
      </c>
      <c r="AS6" s="28">
        <f t="shared" si="3"/>
        <v>29.34</v>
      </c>
      <c r="AT6" s="24" t="str">
        <f>IF(AT7="","",IF(AT7="-","【-】","【"&amp;SUBSTITUTE(TEXT(AT7,"#,##0.00"),"-","△")&amp;"】"))</f>
        <v>【3.15】</v>
      </c>
      <c r="AU6" s="28" t="str">
        <f t="shared" ref="AU6:BD6" si="4">IF(AU7="",NA(),AU7)</f>
        <v>-</v>
      </c>
      <c r="AV6" s="28" t="str">
        <f t="shared" si="4"/>
        <v>-</v>
      </c>
      <c r="AW6" s="28">
        <f t="shared" si="4"/>
        <v>32.04</v>
      </c>
      <c r="AX6" s="28">
        <f t="shared" si="4"/>
        <v>64.94</v>
      </c>
      <c r="AY6" s="28">
        <f t="shared" si="4"/>
        <v>63.8</v>
      </c>
      <c r="AZ6" s="28" t="str">
        <f t="shared" si="4"/>
        <v>-</v>
      </c>
      <c r="BA6" s="28" t="str">
        <f t="shared" si="4"/>
        <v>-</v>
      </c>
      <c r="BB6" s="28">
        <f t="shared" si="4"/>
        <v>40.67</v>
      </c>
      <c r="BC6" s="28">
        <f t="shared" si="4"/>
        <v>47.7</v>
      </c>
      <c r="BD6" s="28">
        <f t="shared" si="4"/>
        <v>50.59</v>
      </c>
      <c r="BE6" s="24" t="str">
        <f>IF(BE7="","",IF(BE7="-","【-】","【"&amp;SUBSTITUTE(TEXT(BE7,"#,##0.00"),"-","△")&amp;"】"))</f>
        <v>【73.44】</v>
      </c>
      <c r="BF6" s="28" t="str">
        <f t="shared" ref="BF6:BO6" si="5">IF(BF7="",NA(),BF7)</f>
        <v>-</v>
      </c>
      <c r="BG6" s="28" t="str">
        <f t="shared" si="5"/>
        <v>-</v>
      </c>
      <c r="BH6" s="28">
        <f t="shared" si="5"/>
        <v>470.26</v>
      </c>
      <c r="BI6" s="28">
        <f t="shared" si="5"/>
        <v>461.32</v>
      </c>
      <c r="BJ6" s="28">
        <f t="shared" si="5"/>
        <v>547.33000000000004</v>
      </c>
      <c r="BK6" s="28" t="str">
        <f t="shared" si="5"/>
        <v>-</v>
      </c>
      <c r="BL6" s="28" t="str">
        <f t="shared" si="5"/>
        <v>-</v>
      </c>
      <c r="BM6" s="28">
        <f t="shared" si="5"/>
        <v>1050.51</v>
      </c>
      <c r="BN6" s="28">
        <f t="shared" si="5"/>
        <v>1102.01</v>
      </c>
      <c r="BO6" s="28">
        <f t="shared" si="5"/>
        <v>987.36</v>
      </c>
      <c r="BP6" s="24" t="str">
        <f>IF(BP7="","",IF(BP7="-","【-】","【"&amp;SUBSTITUTE(TEXT(BP7,"#,##0.00"),"-","△")&amp;"】"))</f>
        <v>【652.82】</v>
      </c>
      <c r="BQ6" s="28" t="str">
        <f t="shared" ref="BQ6:BZ6" si="6">IF(BQ7="",NA(),BQ7)</f>
        <v>-</v>
      </c>
      <c r="BR6" s="28" t="str">
        <f t="shared" si="6"/>
        <v>-</v>
      </c>
      <c r="BS6" s="28">
        <f t="shared" si="6"/>
        <v>61.15</v>
      </c>
      <c r="BT6" s="28">
        <f t="shared" si="6"/>
        <v>60.64</v>
      </c>
      <c r="BU6" s="28">
        <f t="shared" si="6"/>
        <v>54.29</v>
      </c>
      <c r="BV6" s="28" t="str">
        <f t="shared" si="6"/>
        <v>-</v>
      </c>
      <c r="BW6" s="28" t="str">
        <f t="shared" si="6"/>
        <v>-</v>
      </c>
      <c r="BX6" s="28">
        <f t="shared" si="6"/>
        <v>82.65</v>
      </c>
      <c r="BY6" s="28">
        <f t="shared" si="6"/>
        <v>82.55</v>
      </c>
      <c r="BZ6" s="28">
        <f t="shared" si="6"/>
        <v>83.55</v>
      </c>
      <c r="CA6" s="24" t="str">
        <f>IF(CA7="","",IF(CA7="-","【-】","【"&amp;SUBSTITUTE(TEXT(CA7,"#,##0.00"),"-","△")&amp;"】"))</f>
        <v>【97.61】</v>
      </c>
      <c r="CB6" s="28" t="str">
        <f t="shared" ref="CB6:CK6" si="7">IF(CB7="",NA(),CB7)</f>
        <v>-</v>
      </c>
      <c r="CC6" s="28" t="str">
        <f t="shared" si="7"/>
        <v>-</v>
      </c>
      <c r="CD6" s="28">
        <f t="shared" si="7"/>
        <v>267.06</v>
      </c>
      <c r="CE6" s="28">
        <f t="shared" si="7"/>
        <v>268.38</v>
      </c>
      <c r="CF6" s="28">
        <f t="shared" si="7"/>
        <v>301.89999999999998</v>
      </c>
      <c r="CG6" s="28" t="str">
        <f t="shared" si="7"/>
        <v>-</v>
      </c>
      <c r="CH6" s="28" t="str">
        <f t="shared" si="7"/>
        <v>-</v>
      </c>
      <c r="CI6" s="28">
        <f t="shared" si="7"/>
        <v>186.3</v>
      </c>
      <c r="CJ6" s="28">
        <f t="shared" si="7"/>
        <v>188.38</v>
      </c>
      <c r="CK6" s="28">
        <f t="shared" si="7"/>
        <v>185.98</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50.53</v>
      </c>
      <c r="CU6" s="28">
        <f t="shared" si="8"/>
        <v>51.42</v>
      </c>
      <c r="CV6" s="28">
        <f t="shared" si="8"/>
        <v>48.95</v>
      </c>
      <c r="CW6" s="24" t="str">
        <f>IF(CW7="","",IF(CW7="-","【-】","【"&amp;SUBSTITUTE(TEXT(CW7,"#,##0.00"),"-","△")&amp;"】"))</f>
        <v>【59.10】</v>
      </c>
      <c r="CX6" s="28" t="str">
        <f t="shared" ref="CX6:DG6" si="9">IF(CX7="",NA(),CX7)</f>
        <v>-</v>
      </c>
      <c r="CY6" s="28" t="str">
        <f t="shared" si="9"/>
        <v>-</v>
      </c>
      <c r="CZ6" s="28">
        <f t="shared" si="9"/>
        <v>67.09</v>
      </c>
      <c r="DA6" s="28">
        <f t="shared" si="9"/>
        <v>67.36</v>
      </c>
      <c r="DB6" s="28">
        <f t="shared" si="9"/>
        <v>66.040000000000006</v>
      </c>
      <c r="DC6" s="28" t="str">
        <f t="shared" si="9"/>
        <v>-</v>
      </c>
      <c r="DD6" s="28" t="str">
        <f t="shared" si="9"/>
        <v>-</v>
      </c>
      <c r="DE6" s="28">
        <f t="shared" si="9"/>
        <v>82.08</v>
      </c>
      <c r="DF6" s="28">
        <f t="shared" si="9"/>
        <v>81.34</v>
      </c>
      <c r="DG6" s="28">
        <f t="shared" si="9"/>
        <v>81.14</v>
      </c>
      <c r="DH6" s="24" t="str">
        <f>IF(DH7="","",IF(DH7="-","【-】","【"&amp;SUBSTITUTE(TEXT(DH7,"#,##0.00"),"-","△")&amp;"】"))</f>
        <v>【95.82】</v>
      </c>
      <c r="DI6" s="28" t="str">
        <f t="shared" ref="DI6:DR6" si="10">IF(DI7="",NA(),DI7)</f>
        <v>-</v>
      </c>
      <c r="DJ6" s="28" t="str">
        <f t="shared" si="10"/>
        <v>-</v>
      </c>
      <c r="DK6" s="28">
        <f t="shared" si="10"/>
        <v>2.78</v>
      </c>
      <c r="DL6" s="28">
        <f t="shared" si="10"/>
        <v>5.55</v>
      </c>
      <c r="DM6" s="28">
        <f t="shared" si="10"/>
        <v>7.93</v>
      </c>
      <c r="DN6" s="28" t="str">
        <f t="shared" si="10"/>
        <v>-</v>
      </c>
      <c r="DO6" s="28" t="str">
        <f t="shared" si="10"/>
        <v>-</v>
      </c>
      <c r="DP6" s="28">
        <f t="shared" si="10"/>
        <v>12.7</v>
      </c>
      <c r="DQ6" s="28">
        <f t="shared" si="10"/>
        <v>14.65</v>
      </c>
      <c r="DR6" s="28">
        <f t="shared" si="10"/>
        <v>16.11</v>
      </c>
      <c r="DS6" s="24" t="str">
        <f>IF(DS7="","",IF(DS7="-","【-】","【"&amp;SUBSTITUTE(TEXT(DS7,"#,##0.00"),"-","△")&amp;"】"))</f>
        <v>【39.74】</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8">
        <f t="shared" si="11"/>
        <v>0.1</v>
      </c>
      <c r="EC6" s="28">
        <f t="shared" si="11"/>
        <v>0.17</v>
      </c>
      <c r="ED6" s="24" t="str">
        <f>IF(ED7="","",IF(ED7="-","【-】","【"&amp;SUBSTITUTE(TEXT(ED7,"#,##0.00"),"-","△")&amp;"】"))</f>
        <v>【7.62】</v>
      </c>
      <c r="EE6" s="28" t="str">
        <f t="shared" ref="EE6:EN6" si="12">IF(EE7="",NA(),EE7)</f>
        <v>-</v>
      </c>
      <c r="EF6" s="28" t="str">
        <f t="shared" si="12"/>
        <v>-</v>
      </c>
      <c r="EG6" s="28">
        <f t="shared" si="12"/>
        <v>0.53</v>
      </c>
      <c r="EH6" s="24">
        <f t="shared" si="12"/>
        <v>0</v>
      </c>
      <c r="EI6" s="24">
        <f t="shared" si="12"/>
        <v>0</v>
      </c>
      <c r="EJ6" s="28" t="str">
        <f t="shared" si="12"/>
        <v>-</v>
      </c>
      <c r="EK6" s="28" t="str">
        <f t="shared" si="12"/>
        <v>-</v>
      </c>
      <c r="EL6" s="28">
        <f t="shared" si="12"/>
        <v>1.65</v>
      </c>
      <c r="EM6" s="28">
        <f t="shared" si="12"/>
        <v>0.14000000000000001</v>
      </c>
      <c r="EN6" s="28">
        <f t="shared" si="12"/>
        <v>0.08</v>
      </c>
      <c r="EO6" s="24" t="str">
        <f>IF(EO7="","",IF(EO7="-","【-】","【"&amp;SUBSTITUTE(TEXT(EO7,"#,##0.00"),"-","△")&amp;"】"))</f>
        <v>【0.23】</v>
      </c>
    </row>
    <row r="7" spans="1:148" s="13" customFormat="1" x14ac:dyDescent="0.15">
      <c r="A7" s="14"/>
      <c r="B7" s="20">
        <v>2022</v>
      </c>
      <c r="C7" s="20">
        <v>82104</v>
      </c>
      <c r="D7" s="20">
        <v>46</v>
      </c>
      <c r="E7" s="20">
        <v>17</v>
      </c>
      <c r="F7" s="20">
        <v>1</v>
      </c>
      <c r="G7" s="20">
        <v>0</v>
      </c>
      <c r="H7" s="20" t="s">
        <v>95</v>
      </c>
      <c r="I7" s="20" t="s">
        <v>96</v>
      </c>
      <c r="J7" s="20" t="s">
        <v>97</v>
      </c>
      <c r="K7" s="20" t="s">
        <v>98</v>
      </c>
      <c r="L7" s="20" t="s">
        <v>99</v>
      </c>
      <c r="M7" s="20" t="s">
        <v>100</v>
      </c>
      <c r="N7" s="25" t="s">
        <v>101</v>
      </c>
      <c r="O7" s="25">
        <v>58.19</v>
      </c>
      <c r="P7" s="25">
        <v>33.5</v>
      </c>
      <c r="Q7" s="25">
        <v>92.77</v>
      </c>
      <c r="R7" s="25">
        <v>3190</v>
      </c>
      <c r="S7" s="25">
        <v>42419</v>
      </c>
      <c r="T7" s="25">
        <v>80.88</v>
      </c>
      <c r="U7" s="25">
        <v>524.47</v>
      </c>
      <c r="V7" s="25">
        <v>14144</v>
      </c>
      <c r="W7" s="25">
        <v>5.47</v>
      </c>
      <c r="X7" s="25">
        <v>2585.7399999999998</v>
      </c>
      <c r="Y7" s="25" t="s">
        <v>101</v>
      </c>
      <c r="Z7" s="25" t="s">
        <v>101</v>
      </c>
      <c r="AA7" s="25">
        <v>105.55</v>
      </c>
      <c r="AB7" s="25">
        <v>117.61</v>
      </c>
      <c r="AC7" s="25">
        <v>104.78</v>
      </c>
      <c r="AD7" s="25" t="s">
        <v>101</v>
      </c>
      <c r="AE7" s="25" t="s">
        <v>101</v>
      </c>
      <c r="AF7" s="25">
        <v>107.21</v>
      </c>
      <c r="AG7" s="25">
        <v>107.08</v>
      </c>
      <c r="AH7" s="25">
        <v>106.08</v>
      </c>
      <c r="AI7" s="25">
        <v>106.11</v>
      </c>
      <c r="AJ7" s="25" t="s">
        <v>101</v>
      </c>
      <c r="AK7" s="25" t="s">
        <v>101</v>
      </c>
      <c r="AL7" s="25">
        <v>0</v>
      </c>
      <c r="AM7" s="25">
        <v>0</v>
      </c>
      <c r="AN7" s="25">
        <v>0</v>
      </c>
      <c r="AO7" s="25" t="s">
        <v>101</v>
      </c>
      <c r="AP7" s="25" t="s">
        <v>101</v>
      </c>
      <c r="AQ7" s="25">
        <v>43.71</v>
      </c>
      <c r="AR7" s="25">
        <v>45.94</v>
      </c>
      <c r="AS7" s="25">
        <v>29.34</v>
      </c>
      <c r="AT7" s="25">
        <v>3.15</v>
      </c>
      <c r="AU7" s="25" t="s">
        <v>101</v>
      </c>
      <c r="AV7" s="25" t="s">
        <v>101</v>
      </c>
      <c r="AW7" s="25">
        <v>32.04</v>
      </c>
      <c r="AX7" s="25">
        <v>64.94</v>
      </c>
      <c r="AY7" s="25">
        <v>63.8</v>
      </c>
      <c r="AZ7" s="25" t="s">
        <v>101</v>
      </c>
      <c r="BA7" s="25" t="s">
        <v>101</v>
      </c>
      <c r="BB7" s="25">
        <v>40.67</v>
      </c>
      <c r="BC7" s="25">
        <v>47.7</v>
      </c>
      <c r="BD7" s="25">
        <v>50.59</v>
      </c>
      <c r="BE7" s="25">
        <v>73.44</v>
      </c>
      <c r="BF7" s="25" t="s">
        <v>101</v>
      </c>
      <c r="BG7" s="25" t="s">
        <v>101</v>
      </c>
      <c r="BH7" s="25">
        <v>470.26</v>
      </c>
      <c r="BI7" s="25">
        <v>461.32</v>
      </c>
      <c r="BJ7" s="25">
        <v>547.33000000000004</v>
      </c>
      <c r="BK7" s="25" t="s">
        <v>101</v>
      </c>
      <c r="BL7" s="25" t="s">
        <v>101</v>
      </c>
      <c r="BM7" s="25">
        <v>1050.51</v>
      </c>
      <c r="BN7" s="25">
        <v>1102.01</v>
      </c>
      <c r="BO7" s="25">
        <v>987.36</v>
      </c>
      <c r="BP7" s="25">
        <v>652.82000000000005</v>
      </c>
      <c r="BQ7" s="25" t="s">
        <v>101</v>
      </c>
      <c r="BR7" s="25" t="s">
        <v>101</v>
      </c>
      <c r="BS7" s="25">
        <v>61.15</v>
      </c>
      <c r="BT7" s="25">
        <v>60.64</v>
      </c>
      <c r="BU7" s="25">
        <v>54.29</v>
      </c>
      <c r="BV7" s="25" t="s">
        <v>101</v>
      </c>
      <c r="BW7" s="25" t="s">
        <v>101</v>
      </c>
      <c r="BX7" s="25">
        <v>82.65</v>
      </c>
      <c r="BY7" s="25">
        <v>82.55</v>
      </c>
      <c r="BZ7" s="25">
        <v>83.55</v>
      </c>
      <c r="CA7" s="25">
        <v>97.61</v>
      </c>
      <c r="CB7" s="25" t="s">
        <v>101</v>
      </c>
      <c r="CC7" s="25" t="s">
        <v>101</v>
      </c>
      <c r="CD7" s="25">
        <v>267.06</v>
      </c>
      <c r="CE7" s="25">
        <v>268.38</v>
      </c>
      <c r="CF7" s="25">
        <v>301.89999999999998</v>
      </c>
      <c r="CG7" s="25" t="s">
        <v>101</v>
      </c>
      <c r="CH7" s="25" t="s">
        <v>101</v>
      </c>
      <c r="CI7" s="25">
        <v>186.3</v>
      </c>
      <c r="CJ7" s="25">
        <v>188.38</v>
      </c>
      <c r="CK7" s="25">
        <v>185.98</v>
      </c>
      <c r="CL7" s="25">
        <v>138.29</v>
      </c>
      <c r="CM7" s="25" t="s">
        <v>101</v>
      </c>
      <c r="CN7" s="25" t="s">
        <v>101</v>
      </c>
      <c r="CO7" s="25" t="s">
        <v>101</v>
      </c>
      <c r="CP7" s="25" t="s">
        <v>101</v>
      </c>
      <c r="CQ7" s="25" t="s">
        <v>101</v>
      </c>
      <c r="CR7" s="25" t="s">
        <v>101</v>
      </c>
      <c r="CS7" s="25" t="s">
        <v>101</v>
      </c>
      <c r="CT7" s="25">
        <v>50.53</v>
      </c>
      <c r="CU7" s="25">
        <v>51.42</v>
      </c>
      <c r="CV7" s="25">
        <v>48.95</v>
      </c>
      <c r="CW7" s="25">
        <v>59.1</v>
      </c>
      <c r="CX7" s="25" t="s">
        <v>101</v>
      </c>
      <c r="CY7" s="25" t="s">
        <v>101</v>
      </c>
      <c r="CZ7" s="25">
        <v>67.09</v>
      </c>
      <c r="DA7" s="25">
        <v>67.36</v>
      </c>
      <c r="DB7" s="25">
        <v>66.040000000000006</v>
      </c>
      <c r="DC7" s="25" t="s">
        <v>101</v>
      </c>
      <c r="DD7" s="25" t="s">
        <v>101</v>
      </c>
      <c r="DE7" s="25">
        <v>82.08</v>
      </c>
      <c r="DF7" s="25">
        <v>81.34</v>
      </c>
      <c r="DG7" s="25">
        <v>81.14</v>
      </c>
      <c r="DH7" s="25">
        <v>95.82</v>
      </c>
      <c r="DI7" s="25" t="s">
        <v>101</v>
      </c>
      <c r="DJ7" s="25" t="s">
        <v>101</v>
      </c>
      <c r="DK7" s="25">
        <v>2.78</v>
      </c>
      <c r="DL7" s="25">
        <v>5.55</v>
      </c>
      <c r="DM7" s="25">
        <v>7.93</v>
      </c>
      <c r="DN7" s="25" t="s">
        <v>101</v>
      </c>
      <c r="DO7" s="25" t="s">
        <v>101</v>
      </c>
      <c r="DP7" s="25">
        <v>12.7</v>
      </c>
      <c r="DQ7" s="25">
        <v>14.65</v>
      </c>
      <c r="DR7" s="25">
        <v>16.11</v>
      </c>
      <c r="DS7" s="25">
        <v>39.74</v>
      </c>
      <c r="DT7" s="25" t="s">
        <v>101</v>
      </c>
      <c r="DU7" s="25" t="s">
        <v>101</v>
      </c>
      <c r="DV7" s="25">
        <v>0</v>
      </c>
      <c r="DW7" s="25">
        <v>0</v>
      </c>
      <c r="DX7" s="25">
        <v>0</v>
      </c>
      <c r="DY7" s="25" t="s">
        <v>101</v>
      </c>
      <c r="DZ7" s="25" t="s">
        <v>101</v>
      </c>
      <c r="EA7" s="25">
        <v>0</v>
      </c>
      <c r="EB7" s="25">
        <v>0.1</v>
      </c>
      <c r="EC7" s="25">
        <v>0.17</v>
      </c>
      <c r="ED7" s="25">
        <v>7.62</v>
      </c>
      <c r="EE7" s="25" t="s">
        <v>101</v>
      </c>
      <c r="EF7" s="25" t="s">
        <v>101</v>
      </c>
      <c r="EG7" s="25">
        <v>0.53</v>
      </c>
      <c r="EH7" s="25">
        <v>0</v>
      </c>
      <c r="EI7" s="25">
        <v>0</v>
      </c>
      <c r="EJ7" s="25" t="s">
        <v>101</v>
      </c>
      <c r="EK7" s="25" t="s">
        <v>101</v>
      </c>
      <c r="EL7" s="25">
        <v>1.65</v>
      </c>
      <c r="EM7" s="25">
        <v>0.14000000000000001</v>
      </c>
      <c r="EN7" s="25">
        <v>0.08</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dcterms:created xsi:type="dcterms:W3CDTF">2023-12-12T00:43:30Z</dcterms:created>
  <dcterms:modified xsi:type="dcterms:W3CDTF">2024-02-21T06:21:23Z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2024-01-18T01:14:03Z</vt:filetime>
  </property>
</Properties>
</file>