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13_ncr:1_{638978A7-3E86-4CAB-A666-A0380138F06C}" xr6:coauthVersionLast="36" xr6:coauthVersionMax="47" xr10:uidLastSave="{00000000-0000-0000-0000-000000000000}"/>
  <workbookProtection workbookAlgorithmName="SHA-512" workbookHashValue="+4puNUnLt7wOmpCBSknJ902gBSyPztg59BP11SoiPTg4rQUeCa6171IoIYPJrBIwCW5obdw7MvCgKviNQ99rAg==" workbookSaltValue="uQcNcfRI7bRHOwKKznx0HA==" workbookSpinCount="100000" lockStructure="1"/>
  <bookViews>
    <workbookView xWindow="0" yWindow="0" windowWidth="28800" windowHeight="14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AD10" i="4"/>
  <c r="P10" i="4"/>
  <c r="AT8" i="4"/>
  <c r="W8" i="4"/>
  <c r="B8" i="4"/>
  <c r="B6" i="4"/>
</calcChain>
</file>

<file path=xl/sharedStrings.xml><?xml version="1.0" encoding="utf-8"?>
<sst xmlns="http://schemas.openxmlformats.org/spreadsheetml/2006/main" count="317" uniqueCount="117">
  <si>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</si>
  <si>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</si>
  <si>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</si>
  <si>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</si>
  <si>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</si>
  <si>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</si>
  <si>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</si>
  <si>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</si>
  <si>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</si>
  <si>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</si>
  <si>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</si>
  <si>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</si>
  <si>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</si>
  <si>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</si>
  <si>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</si>
  <si>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</si>
  <si>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</si>
  <si>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</si>
  <si>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</si>
  <si>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</si>
  <si>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</si>
  <si>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</si>
  <si>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</si>
  <si>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</si>
  <si>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</si>
  <si>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</si>
  <si>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</si>
  <si>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</si>
  <si>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</si>
  <si>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</si>
  <si>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</si>
  <si>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</si>
  <si>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</si>
  <si>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</si>
  <si>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</si>
  <si>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</si>
  <si>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</si>
  <si>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</si>
  <si>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</si>
  <si>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</si>
  <si>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</si>
  <si>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</si>
  <si>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</si>
  <si>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</si>
  <si>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</si>
  <si>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</si>
  <si>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</si>
  <si>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</si>
  <si>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</si>
  <si>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</si>
  <si>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</si>
  <si>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</si>
  <si>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</si>
  <si>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</si>
  <si>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</si>
  <si>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</si>
  <si>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</si>
  <si>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</si>
  <si>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</si>
  <si>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</si>
  <si>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</si>
  <si>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</si>
  <si>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</si>
  <si>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</si>
  <si>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</si>
  <si>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</si>
  <si>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</si>
  <si>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</si>
  <si>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</si>
  <si>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</si>
  <si>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</si>
  <si>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</si>
  <si>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</si>
  <si>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</si>
  <si>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</si>
  <si>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</si>
  <si>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</si>
  <si>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</si>
  <si>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</si>
  <si>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</si>
  <si>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</si>
  <si>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</si>
  <si>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</si>
  <si>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</si>
  <si>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</si>
  <si>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</si>
  <si>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</si>
  <si>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</si>
  <si>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</si>
  <si>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</si>
  <si>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</si>
  <si>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</si>
  <si>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</si>
  <si>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</si>
  <si>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</si>
  <si>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</si>
  <si>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</si>
  <si>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</si>
  <si>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</si>
  <si>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</si>
  <si>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</si>
  <si>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</si>
  <si>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</si>
  <si>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</si>
  <si>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</si>
  <si>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</si>
  <si>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</si>
  <si>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</si>
  <si>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</si>
  <si>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</si>
  <si>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</si>
  <si>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</si>
  <si>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</si>
  <si>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</si>
  <si>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①有形固定資産減価償却率は増加傾向にあるため，老朽化が進む施設を更新するための財源確保や計画的な施設更新に努める。</t>
    <rPh sb="15" eb="17">
      <t>ケイコウ</t>
    </rPh>
    <phoneticPr fontId="4"/>
  </si>
  <si>
    <t>経営の健全性・効率性については，一般会計からの補助金など下水道使用料以外の収入に依存している状況にあるため，今後の見通しについて将来推計を行い,健全な事業運営に向けた事業の見直しを行う必要がある。また，今後も施設の老朽化対策をはじめ，物価高騰による経費の増加が見込まれることから，更なる維持管理経費の節減と企業債残高の縮減を図り，効率的かつ効果的な事業運営に努める。</t>
    <rPh sb="16" eb="20">
      <t>イッパンカイケイ</t>
    </rPh>
    <rPh sb="23" eb="26">
      <t>ホジョキン</t>
    </rPh>
    <rPh sb="28" eb="31">
      <t>ゲスイドウ</t>
    </rPh>
    <rPh sb="31" eb="34">
      <t>シヨウリョウ</t>
    </rPh>
    <rPh sb="34" eb="36">
      <t>イガイ</t>
    </rPh>
    <rPh sb="37" eb="39">
      <t>シュウニュウ</t>
    </rPh>
    <rPh sb="40" eb="42">
      <t>イゾン</t>
    </rPh>
    <rPh sb="46" eb="48">
      <t>ジョウキョウ</t>
    </rPh>
    <rPh sb="54" eb="56">
      <t>コンゴ</t>
    </rPh>
    <rPh sb="57" eb="59">
      <t>ミトオ</t>
    </rPh>
    <rPh sb="77" eb="79">
      <t>ウンエイ</t>
    </rPh>
    <rPh sb="90" eb="91">
      <t>オコナ</t>
    </rPh>
    <rPh sb="92" eb="94">
      <t>ヒツヨウ</t>
    </rPh>
    <rPh sb="101" eb="103">
      <t>コンゴ</t>
    </rPh>
    <rPh sb="104" eb="106">
      <t>シセツ</t>
    </rPh>
    <rPh sb="107" eb="110">
      <t>ロウキュウカ</t>
    </rPh>
    <rPh sb="110" eb="112">
      <t>タイサク</t>
    </rPh>
    <rPh sb="117" eb="119">
      <t>ブッカ</t>
    </rPh>
    <rPh sb="119" eb="121">
      <t>コウトウ</t>
    </rPh>
    <rPh sb="124" eb="126">
      <t>ケイヒ</t>
    </rPh>
    <rPh sb="127" eb="129">
      <t>ゾウカ</t>
    </rPh>
    <rPh sb="130" eb="132">
      <t>ミコ</t>
    </rPh>
    <rPh sb="140" eb="141">
      <t>サラ</t>
    </rPh>
    <rPh sb="143" eb="147">
      <t>イジカンリ</t>
    </rPh>
    <rPh sb="147" eb="149">
      <t>ケイヒ</t>
    </rPh>
    <rPh sb="150" eb="152">
      <t>セツゲン</t>
    </rPh>
    <rPh sb="153" eb="156">
      <t>キギョウサイ</t>
    </rPh>
    <rPh sb="156" eb="158">
      <t>ザンダカ</t>
    </rPh>
    <rPh sb="159" eb="161">
      <t>シュクゲン</t>
    </rPh>
    <rPh sb="162" eb="163">
      <t>ハカ</t>
    </rPh>
    <rPh sb="165" eb="168">
      <t>コウリツテキ</t>
    </rPh>
    <rPh sb="170" eb="173">
      <t>コウカテキ</t>
    </rPh>
    <rPh sb="174" eb="176">
      <t>ジギョウ</t>
    </rPh>
    <rPh sb="176" eb="178">
      <t>ウンエイ</t>
    </rPh>
    <rPh sb="179" eb="180">
      <t>ツト</t>
    </rPh>
    <phoneticPr fontId="4"/>
  </si>
  <si>
    <t>①経常収支比率は100％を超えており，かつ②累積欠損金比率も発生していないことから，概ね健全な経営であるが，一般会計からの補助金など下水道使用料以外の収入に依存している状況にあるため，健全な事業運営に向けた事業の見直しが必要である。
③流動比率は，類似団体平均を大きく上回り，100％を超え前年度から51.32ポイント増加し，現金預金も増加していることから，短期的な債務に対しての支払能力は有していると言える。
④企業債残高対事業規模比率は，類似団体平均を下回っているものの，合併処理浄化槽の新規設置に伴う企業債の新規借入れにより，企業債残高が増加しているため，今後，企業債の借入抑制と投資規模について注意が必要である。
⑤経費回収率は100%であるが，今後は施設の老朽化による修繕や更新費用の増加が見込まれるため，今後の状況について将来推計を行い，健全な事業運営に向けた事業の見直しが必要である。
⑥汚水処理原価は，類似団体平均を下回っているものの，今後，施設の老朽化による修繕費等の費用も増加するものと見込まれるため，更なる経費節減と投資の効率化について分析を進める。
⑦施設利用率は，前年度より増加しているものの，低い水準で推移していることから，適正な施設規模での施設整備に努める。
⑧水洗化率は，設置浄化槽に未接続がないため100%となっている。</t>
    <rPh sb="66" eb="69">
      <t>ゲスイドウ</t>
    </rPh>
    <rPh sb="69" eb="72">
      <t>シヨウリョウ</t>
    </rPh>
    <rPh sb="92" eb="94">
      <t>ケンゼン</t>
    </rPh>
    <rPh sb="95" eb="97">
      <t>ジギョウ</t>
    </rPh>
    <rPh sb="97" eb="99">
      <t>ウンエイ</t>
    </rPh>
    <rPh sb="100" eb="101">
      <t>ム</t>
    </rPh>
    <rPh sb="103" eb="105">
      <t>ジギョウ</t>
    </rPh>
    <rPh sb="106" eb="108">
      <t>ミナオ</t>
    </rPh>
    <rPh sb="110" eb="112">
      <t>ヒツヨウ</t>
    </rPh>
    <rPh sb="221" eb="223">
      <t>ルイジ</t>
    </rPh>
    <rPh sb="223" eb="225">
      <t>ダンタイ</t>
    </rPh>
    <rPh sb="225" eb="227">
      <t>ヘイキン</t>
    </rPh>
    <rPh sb="228" eb="230">
      <t>シタマワ</t>
    </rPh>
    <rPh sb="246" eb="248">
      <t>シンキ</t>
    </rPh>
    <rPh sb="248" eb="250">
      <t>セッチ</t>
    </rPh>
    <rPh sb="251" eb="252">
      <t>トモナ</t>
    </rPh>
    <rPh sb="342" eb="344">
      <t>コウシン</t>
    </rPh>
    <rPh sb="380" eb="382">
      <t>ウンエイ</t>
    </rPh>
    <rPh sb="464" eb="466">
      <t>ケイヒ</t>
    </rPh>
    <rPh sb="466" eb="468">
      <t>セツゲン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</si>
</sst>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AC-4D24-BCB3-B0FCF526D8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AC-4D24-BCB3-B0FCF526D8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44.21</c:v>
                </c:pt>
                <c:pt idx="2">
                  <c:v>50.59</c:v>
                </c:pt>
                <c:pt idx="3">
                  <c:v>51.11</c:v>
                </c:pt>
                <c:pt idx="4">
                  <c:v>52.01</c:v>
                </c:pt>
              </c:numCache>
            </c:numRef>
          </c:val>
          <c:extLst>
            <c:ext xmlns:c16="http://schemas.microsoft.com/office/drawing/2014/chart" uri="{C3380CC4-5D6E-409C-BE32-E72D297353CC}">
              <c16:uniqueId val="{00000000-6F09-4711-A806-6880C7DEC0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59.64</c:v>
                </c:pt>
                <c:pt idx="2">
                  <c:v>58.19</c:v>
                </c:pt>
                <c:pt idx="3">
                  <c:v>56.52</c:v>
                </c:pt>
                <c:pt idx="4">
                  <c:v>88.45</c:v>
                </c:pt>
              </c:numCache>
            </c:numRef>
          </c:val>
          <c:smooth val="0"/>
          <c:extLst>
            <c:ext xmlns:c16="http://schemas.microsoft.com/office/drawing/2014/chart" uri="{C3380CC4-5D6E-409C-BE32-E72D297353CC}">
              <c16:uniqueId val="{00000001-6F09-4711-A806-6880C7DEC0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7035-4AD8-882B-59EAADE7EE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90.63</c:v>
                </c:pt>
                <c:pt idx="2">
                  <c:v>87.8</c:v>
                </c:pt>
                <c:pt idx="3">
                  <c:v>88.43</c:v>
                </c:pt>
                <c:pt idx="4">
                  <c:v>90.34</c:v>
                </c:pt>
              </c:numCache>
            </c:numRef>
          </c:val>
          <c:smooth val="0"/>
          <c:extLst>
            <c:ext xmlns:c16="http://schemas.microsoft.com/office/drawing/2014/chart" uri="{C3380CC4-5D6E-409C-BE32-E72D297353CC}">
              <c16:uniqueId val="{00000001-7035-4AD8-882B-59EAADE7EE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139.69</c:v>
                </c:pt>
                <c:pt idx="2">
                  <c:v>122.85</c:v>
                </c:pt>
                <c:pt idx="3">
                  <c:v>127.06</c:v>
                </c:pt>
                <c:pt idx="4">
                  <c:v>121.23</c:v>
                </c:pt>
              </c:numCache>
            </c:numRef>
          </c:val>
          <c:extLst>
            <c:ext xmlns:c16="http://schemas.microsoft.com/office/drawing/2014/chart" uri="{C3380CC4-5D6E-409C-BE32-E72D297353CC}">
              <c16:uniqueId val="{00000000-CCD1-46BC-BB77-7C5C7D9136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96.05</c:v>
                </c:pt>
                <c:pt idx="2">
                  <c:v>99.03</c:v>
                </c:pt>
                <c:pt idx="3">
                  <c:v>100.41</c:v>
                </c:pt>
                <c:pt idx="4">
                  <c:v>100.17</c:v>
                </c:pt>
              </c:numCache>
            </c:numRef>
          </c:val>
          <c:smooth val="0"/>
          <c:extLst>
            <c:ext xmlns:c16="http://schemas.microsoft.com/office/drawing/2014/chart" uri="{C3380CC4-5D6E-409C-BE32-E72D297353CC}">
              <c16:uniqueId val="{00000001-CCD1-46BC-BB77-7C5C7D9136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4.8099999999999996</c:v>
                </c:pt>
                <c:pt idx="2">
                  <c:v>9.11</c:v>
                </c:pt>
                <c:pt idx="3">
                  <c:v>13.06</c:v>
                </c:pt>
                <c:pt idx="4">
                  <c:v>16.739999999999998</c:v>
                </c:pt>
              </c:numCache>
            </c:numRef>
          </c:val>
          <c:extLst>
            <c:ext xmlns:c16="http://schemas.microsoft.com/office/drawing/2014/chart" uri="{C3380CC4-5D6E-409C-BE32-E72D297353CC}">
              <c16:uniqueId val="{00000000-581F-4DD6-8911-6E1D810A3A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23.76</c:v>
                </c:pt>
                <c:pt idx="2">
                  <c:v>15.74</c:v>
                </c:pt>
                <c:pt idx="3">
                  <c:v>21.02</c:v>
                </c:pt>
                <c:pt idx="4">
                  <c:v>24.31</c:v>
                </c:pt>
              </c:numCache>
            </c:numRef>
          </c:val>
          <c:smooth val="0"/>
          <c:extLst>
            <c:ext xmlns:c16="http://schemas.microsoft.com/office/drawing/2014/chart" uri="{C3380CC4-5D6E-409C-BE32-E72D297353CC}">
              <c16:uniqueId val="{00000001-581F-4DD6-8911-6E1D810A3A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63-40DB-8711-0C6E4C439B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63-40DB-8711-0C6E4C439B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33.15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69-4850-8B2A-365A299A00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123.82</c:v>
                </c:pt>
                <c:pt idx="2">
                  <c:v>74.239999999999995</c:v>
                </c:pt>
                <c:pt idx="3">
                  <c:v>83.92</c:v>
                </c:pt>
                <c:pt idx="4">
                  <c:v>89.31</c:v>
                </c:pt>
              </c:numCache>
            </c:numRef>
          </c:val>
          <c:smooth val="0"/>
          <c:extLst>
            <c:ext xmlns:c16="http://schemas.microsoft.com/office/drawing/2014/chart" uri="{C3380CC4-5D6E-409C-BE32-E72D297353CC}">
              <c16:uniqueId val="{00000001-DC69-4850-8B2A-365A299A00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242.34</c:v>
                </c:pt>
                <c:pt idx="2">
                  <c:v>310.70999999999998</c:v>
                </c:pt>
                <c:pt idx="3">
                  <c:v>383.45</c:v>
                </c:pt>
                <c:pt idx="4">
                  <c:v>434.77</c:v>
                </c:pt>
              </c:numCache>
            </c:numRef>
          </c:val>
          <c:extLst>
            <c:ext xmlns:c16="http://schemas.microsoft.com/office/drawing/2014/chart" uri="{C3380CC4-5D6E-409C-BE32-E72D297353CC}">
              <c16:uniqueId val="{00000000-BE14-491F-9EAF-0879799B53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89.72</c:v>
                </c:pt>
                <c:pt idx="2">
                  <c:v>100.47</c:v>
                </c:pt>
                <c:pt idx="3">
                  <c:v>122.71</c:v>
                </c:pt>
                <c:pt idx="4">
                  <c:v>138.19999999999999</c:v>
                </c:pt>
              </c:numCache>
            </c:numRef>
          </c:val>
          <c:smooth val="0"/>
          <c:extLst>
            <c:ext xmlns:c16="http://schemas.microsoft.com/office/drawing/2014/chart" uri="{C3380CC4-5D6E-409C-BE32-E72D297353CC}">
              <c16:uniqueId val="{00000001-BE14-491F-9EAF-0879799B53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285.58</c:v>
                </c:pt>
                <c:pt idx="2">
                  <c:v>385.88</c:v>
                </c:pt>
                <c:pt idx="3">
                  <c:v>185.84</c:v>
                </c:pt>
                <c:pt idx="4">
                  <c:v>232.98</c:v>
                </c:pt>
              </c:numCache>
            </c:numRef>
          </c:val>
          <c:extLst>
            <c:ext xmlns:c16="http://schemas.microsoft.com/office/drawing/2014/chart" uri="{C3380CC4-5D6E-409C-BE32-E72D297353CC}">
              <c16:uniqueId val="{00000000-6619-4429-9344-554E0801FE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6619-4429-9344-554E0801FE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82F2-4FFC-B871-EA68FDBE62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62.5</c:v>
                </c:pt>
                <c:pt idx="2">
                  <c:v>60.59</c:v>
                </c:pt>
                <c:pt idx="3">
                  <c:v>60</c:v>
                </c:pt>
                <c:pt idx="4">
                  <c:v>59.01</c:v>
                </c:pt>
              </c:numCache>
            </c:numRef>
          </c:val>
          <c:smooth val="0"/>
          <c:extLst>
            <c:ext xmlns:c16="http://schemas.microsoft.com/office/drawing/2014/chart" uri="{C3380CC4-5D6E-409C-BE32-E72D297353CC}">
              <c16:uniqueId val="{00000001-82F2-4FFC-B871-EA68FDBE62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191.65</c:v>
                </c:pt>
                <c:pt idx="2">
                  <c:v>192.84</c:v>
                </c:pt>
                <c:pt idx="3">
                  <c:v>179.35</c:v>
                </c:pt>
                <c:pt idx="4">
                  <c:v>182.93</c:v>
                </c:pt>
              </c:numCache>
            </c:numRef>
          </c:val>
          <c:extLst>
            <c:ext xmlns:c16="http://schemas.microsoft.com/office/drawing/2014/chart" uri="{C3380CC4-5D6E-409C-BE32-E72D297353CC}">
              <c16:uniqueId val="{00000000-7447-4CC9-BDA2-83441E7675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269.33</c:v>
                </c:pt>
                <c:pt idx="2">
                  <c:v>280.23</c:v>
                </c:pt>
                <c:pt idx="3">
                  <c:v>282.70999999999998</c:v>
                </c:pt>
                <c:pt idx="4">
                  <c:v>291.82</c:v>
                </c:pt>
              </c:numCache>
            </c:numRef>
          </c:val>
          <c:smooth val="0"/>
          <c:extLst>
            <c:ext xmlns:c16="http://schemas.microsoft.com/office/drawing/2014/chart" uri="{C3380CC4-5D6E-409C-BE32-E72D297353CC}">
              <c16:uniqueId val="{00000001-7447-4CC9-BDA2-83441E7675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6" sqref="BL14: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常陸太田市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48222</v>
      </c>
      <c r="AM8" s="42"/>
      <c r="AN8" s="42"/>
      <c r="AO8" s="42"/>
      <c r="AP8" s="42"/>
      <c r="AQ8" s="42"/>
      <c r="AR8" s="42"/>
      <c r="AS8" s="42"/>
      <c r="AT8" s="35">
        <f>データ!T6</f>
        <v>371.99</v>
      </c>
      <c r="AU8" s="35"/>
      <c r="AV8" s="35"/>
      <c r="AW8" s="35"/>
      <c r="AX8" s="35"/>
      <c r="AY8" s="35"/>
      <c r="AZ8" s="35"/>
      <c r="BA8" s="35"/>
      <c r="BB8" s="35">
        <f>データ!U6</f>
        <v>129.63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39.020000000000003</v>
      </c>
      <c r="J10" s="35"/>
      <c r="K10" s="35"/>
      <c r="L10" s="35"/>
      <c r="M10" s="35"/>
      <c r="N10" s="35"/>
      <c r="O10" s="35"/>
      <c r="P10" s="35">
        <f>データ!P6</f>
        <v>6.71</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3217</v>
      </c>
      <c r="AM10" s="42"/>
      <c r="AN10" s="42"/>
      <c r="AO10" s="42"/>
      <c r="AP10" s="42"/>
      <c r="AQ10" s="42"/>
      <c r="AR10" s="42"/>
      <c r="AS10" s="42"/>
      <c r="AT10" s="35">
        <f>データ!W6</f>
        <v>4.6399999999999997</v>
      </c>
      <c r="AU10" s="35"/>
      <c r="AV10" s="35"/>
      <c r="AW10" s="35"/>
      <c r="AX10" s="35"/>
      <c r="AY10" s="35"/>
      <c r="AZ10" s="35"/>
      <c r="BA10" s="35"/>
      <c r="BB10" s="35">
        <f>データ!X6</f>
        <v>693.32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grT501FldS33WJVBVfd6YuBQDsh/RKKARdMWfl1D/acfk1ACY9/VvYWgFk6ygBJr/CcshGHwHTwN6hJOdm6mBQ==" saltValue="+mKZQN2K6L+dyjSE6Yud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82121</v>
      </c>
      <c r="D6" s="19">
        <f t="shared" si="3"/>
        <v>46</v>
      </c>
      <c r="E6" s="19">
        <f t="shared" si="3"/>
        <v>18</v>
      </c>
      <c r="F6" s="19">
        <f t="shared" si="3"/>
        <v>0</v>
      </c>
      <c r="G6" s="19">
        <f t="shared" si="3"/>
        <v>0</v>
      </c>
      <c r="H6" s="19" t="str">
        <f t="shared" si="3"/>
        <v>茨城県　常陸太田市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39.020000000000003</v>
      </c>
      <c r="P6" s="20">
        <f t="shared" si="3"/>
        <v>6.71</v>
      </c>
      <c r="Q6" s="20">
        <f t="shared" si="3"/>
        <v>100</v>
      </c>
      <c r="R6" s="20">
        <f t="shared" si="3"/>
        <v>3300</v>
      </c>
      <c r="S6" s="20">
        <f t="shared" si="3"/>
        <v>48222</v>
      </c>
      <c r="T6" s="20">
        <f t="shared" si="3"/>
        <v>371.99</v>
      </c>
      <c r="U6" s="20">
        <f t="shared" si="3"/>
        <v>129.63</v>
      </c>
      <c r="V6" s="20">
        <f t="shared" si="3"/>
        <v>3217</v>
      </c>
      <c r="W6" s="20">
        <f t="shared" si="3"/>
        <v>4.6399999999999997</v>
      </c>
      <c r="X6" s="20">
        <f t="shared" si="3"/>
        <v>693.32</v>
      </c>
      <c r="Y6" s="21" t="str">
        <f>IF(Y7="",NA(),Y7)</f>
        <v>-</v>
      </c>
      <c r="Z6" s="21">
        <f t="shared" ref="Z6:AH6" si="4">IF(Z7="",NA(),Z7)</f>
        <v>139.69</v>
      </c>
      <c r="AA6" s="21">
        <f t="shared" si="4"/>
        <v>122.85</v>
      </c>
      <c r="AB6" s="21">
        <f t="shared" si="4"/>
        <v>127.06</v>
      </c>
      <c r="AC6" s="21">
        <f t="shared" si="4"/>
        <v>121.23</v>
      </c>
      <c r="AD6" s="21" t="str">
        <f t="shared" si="4"/>
        <v>-</v>
      </c>
      <c r="AE6" s="21">
        <f t="shared" si="4"/>
        <v>96.05</v>
      </c>
      <c r="AF6" s="21">
        <f t="shared" si="4"/>
        <v>99.03</v>
      </c>
      <c r="AG6" s="21">
        <f t="shared" si="4"/>
        <v>100.41</v>
      </c>
      <c r="AH6" s="21">
        <f t="shared" si="4"/>
        <v>100.17</v>
      </c>
      <c r="AI6" s="20" t="str">
        <f>IF(AI7="","",IF(AI7="-","【-】","【"&amp;SUBSTITUTE(TEXT(AI7,"#,##0.00"),"-","△")&amp;"】"))</f>
        <v>【100.42】</v>
      </c>
      <c r="AJ6" s="21" t="str">
        <f>IF(AJ7="",NA(),AJ7)</f>
        <v>-</v>
      </c>
      <c r="AK6" s="21">
        <f t="shared" ref="AK6:AS6" si="5">IF(AK7="",NA(),AK7)</f>
        <v>33.15</v>
      </c>
      <c r="AL6" s="20">
        <f t="shared" si="5"/>
        <v>0</v>
      </c>
      <c r="AM6" s="20">
        <f t="shared" si="5"/>
        <v>0</v>
      </c>
      <c r="AN6" s="20">
        <f t="shared" si="5"/>
        <v>0</v>
      </c>
      <c r="AO6" s="21" t="str">
        <f t="shared" si="5"/>
        <v>-</v>
      </c>
      <c r="AP6" s="21">
        <f t="shared" si="5"/>
        <v>123.82</v>
      </c>
      <c r="AQ6" s="21">
        <f t="shared" si="5"/>
        <v>74.239999999999995</v>
      </c>
      <c r="AR6" s="21">
        <f t="shared" si="5"/>
        <v>83.92</v>
      </c>
      <c r="AS6" s="21">
        <f t="shared" si="5"/>
        <v>89.31</v>
      </c>
      <c r="AT6" s="20" t="str">
        <f>IF(AT7="","",IF(AT7="-","【-】","【"&amp;SUBSTITUTE(TEXT(AT7,"#,##0.00"),"-","△")&amp;"】"))</f>
        <v>【82.66】</v>
      </c>
      <c r="AU6" s="21" t="str">
        <f>IF(AU7="",NA(),AU7)</f>
        <v>-</v>
      </c>
      <c r="AV6" s="21">
        <f t="shared" ref="AV6:BD6" si="6">IF(AV7="",NA(),AV7)</f>
        <v>242.34</v>
      </c>
      <c r="AW6" s="21">
        <f t="shared" si="6"/>
        <v>310.70999999999998</v>
      </c>
      <c r="AX6" s="21">
        <f t="shared" si="6"/>
        <v>383.45</v>
      </c>
      <c r="AY6" s="21">
        <f t="shared" si="6"/>
        <v>434.77</v>
      </c>
      <c r="AZ6" s="21" t="str">
        <f t="shared" si="6"/>
        <v>-</v>
      </c>
      <c r="BA6" s="21">
        <f t="shared" si="6"/>
        <v>89.72</v>
      </c>
      <c r="BB6" s="21">
        <f t="shared" si="6"/>
        <v>100.47</v>
      </c>
      <c r="BC6" s="21">
        <f t="shared" si="6"/>
        <v>122.71</v>
      </c>
      <c r="BD6" s="21">
        <f t="shared" si="6"/>
        <v>138.19999999999999</v>
      </c>
      <c r="BE6" s="20" t="str">
        <f>IF(BE7="","",IF(BE7="-","【-】","【"&amp;SUBSTITUTE(TEXT(BE7,"#,##0.00"),"-","△")&amp;"】"))</f>
        <v>【140.15】</v>
      </c>
      <c r="BF6" s="21" t="str">
        <f>IF(BF7="",NA(),BF7)</f>
        <v>-</v>
      </c>
      <c r="BG6" s="21">
        <f t="shared" ref="BG6:BO6" si="7">IF(BG7="",NA(),BG7)</f>
        <v>285.58</v>
      </c>
      <c r="BH6" s="21">
        <f t="shared" si="7"/>
        <v>385.88</v>
      </c>
      <c r="BI6" s="21">
        <f t="shared" si="7"/>
        <v>185.84</v>
      </c>
      <c r="BJ6" s="21">
        <f t="shared" si="7"/>
        <v>232.98</v>
      </c>
      <c r="BK6" s="21" t="str">
        <f t="shared" si="7"/>
        <v>-</v>
      </c>
      <c r="BL6" s="21">
        <f t="shared" si="7"/>
        <v>270.57</v>
      </c>
      <c r="BM6" s="21">
        <f t="shared" si="7"/>
        <v>294.27</v>
      </c>
      <c r="BN6" s="21">
        <f t="shared" si="7"/>
        <v>294.08999999999997</v>
      </c>
      <c r="BO6" s="21">
        <f t="shared" si="7"/>
        <v>294.08999999999997</v>
      </c>
      <c r="BP6" s="20" t="str">
        <f>IF(BP7="","",IF(BP7="-","【-】","【"&amp;SUBSTITUTE(TEXT(BP7,"#,##0.00"),"-","△")&amp;"】"))</f>
        <v>【307.39】</v>
      </c>
      <c r="BQ6" s="21" t="str">
        <f>IF(BQ7="",NA(),BQ7)</f>
        <v>-</v>
      </c>
      <c r="BR6" s="21">
        <f t="shared" ref="BR6:BZ6" si="8">IF(BR7="",NA(),BR7)</f>
        <v>100</v>
      </c>
      <c r="BS6" s="21">
        <f t="shared" si="8"/>
        <v>100</v>
      </c>
      <c r="BT6" s="21">
        <f t="shared" si="8"/>
        <v>100</v>
      </c>
      <c r="BU6" s="21">
        <f t="shared" si="8"/>
        <v>100</v>
      </c>
      <c r="BV6" s="21" t="str">
        <f t="shared" si="8"/>
        <v>-</v>
      </c>
      <c r="BW6" s="21">
        <f t="shared" si="8"/>
        <v>62.5</v>
      </c>
      <c r="BX6" s="21">
        <f t="shared" si="8"/>
        <v>60.59</v>
      </c>
      <c r="BY6" s="21">
        <f t="shared" si="8"/>
        <v>60</v>
      </c>
      <c r="BZ6" s="21">
        <f t="shared" si="8"/>
        <v>59.01</v>
      </c>
      <c r="CA6" s="20" t="str">
        <f>IF(CA7="","",IF(CA7="-","【-】","【"&amp;SUBSTITUTE(TEXT(CA7,"#,##0.00"),"-","△")&amp;"】"))</f>
        <v>【57.03】</v>
      </c>
      <c r="CB6" s="21" t="str">
        <f>IF(CB7="",NA(),CB7)</f>
        <v>-</v>
      </c>
      <c r="CC6" s="21">
        <f t="shared" ref="CC6:CK6" si="9">IF(CC7="",NA(),CC7)</f>
        <v>191.65</v>
      </c>
      <c r="CD6" s="21">
        <f t="shared" si="9"/>
        <v>192.84</v>
      </c>
      <c r="CE6" s="21">
        <f t="shared" si="9"/>
        <v>179.35</v>
      </c>
      <c r="CF6" s="21">
        <f t="shared" si="9"/>
        <v>182.93</v>
      </c>
      <c r="CG6" s="21" t="str">
        <f t="shared" si="9"/>
        <v>-</v>
      </c>
      <c r="CH6" s="21">
        <f t="shared" si="9"/>
        <v>269.33</v>
      </c>
      <c r="CI6" s="21">
        <f t="shared" si="9"/>
        <v>280.23</v>
      </c>
      <c r="CJ6" s="21">
        <f t="shared" si="9"/>
        <v>282.70999999999998</v>
      </c>
      <c r="CK6" s="21">
        <f t="shared" si="9"/>
        <v>291.82</v>
      </c>
      <c r="CL6" s="20" t="str">
        <f>IF(CL7="","",IF(CL7="-","【-】","【"&amp;SUBSTITUTE(TEXT(CL7,"#,##0.00"),"-","△")&amp;"】"))</f>
        <v>【294.83】</v>
      </c>
      <c r="CM6" s="21" t="str">
        <f>IF(CM7="",NA(),CM7)</f>
        <v>-</v>
      </c>
      <c r="CN6" s="21">
        <f t="shared" ref="CN6:CV6" si="10">IF(CN7="",NA(),CN7)</f>
        <v>44.21</v>
      </c>
      <c r="CO6" s="21">
        <f t="shared" si="10"/>
        <v>50.59</v>
      </c>
      <c r="CP6" s="21">
        <f t="shared" si="10"/>
        <v>51.11</v>
      </c>
      <c r="CQ6" s="21">
        <f t="shared" si="10"/>
        <v>52.01</v>
      </c>
      <c r="CR6" s="21" t="str">
        <f t="shared" si="10"/>
        <v>-</v>
      </c>
      <c r="CS6" s="21">
        <f t="shared" si="10"/>
        <v>59.64</v>
      </c>
      <c r="CT6" s="21">
        <f t="shared" si="10"/>
        <v>58.19</v>
      </c>
      <c r="CU6" s="21">
        <f t="shared" si="10"/>
        <v>56.52</v>
      </c>
      <c r="CV6" s="21">
        <f t="shared" si="10"/>
        <v>88.45</v>
      </c>
      <c r="CW6" s="20" t="str">
        <f>IF(CW7="","",IF(CW7="-","【-】","【"&amp;SUBSTITUTE(TEXT(CW7,"#,##0.00"),"-","△")&amp;"】"))</f>
        <v>【84.27】</v>
      </c>
      <c r="CX6" s="21" t="str">
        <f>IF(CX7="",NA(),CX7)</f>
        <v>-</v>
      </c>
      <c r="CY6" s="21">
        <f t="shared" ref="CY6:DG6" si="11">IF(CY7="",NA(),CY7)</f>
        <v>100</v>
      </c>
      <c r="CZ6" s="21">
        <f t="shared" si="11"/>
        <v>100</v>
      </c>
      <c r="DA6" s="21">
        <f t="shared" si="11"/>
        <v>100</v>
      </c>
      <c r="DB6" s="21">
        <f t="shared" si="11"/>
        <v>100</v>
      </c>
      <c r="DC6" s="21" t="str">
        <f t="shared" si="11"/>
        <v>-</v>
      </c>
      <c r="DD6" s="21">
        <f t="shared" si="11"/>
        <v>90.63</v>
      </c>
      <c r="DE6" s="21">
        <f t="shared" si="11"/>
        <v>87.8</v>
      </c>
      <c r="DF6" s="21">
        <f t="shared" si="11"/>
        <v>88.43</v>
      </c>
      <c r="DG6" s="21">
        <f t="shared" si="11"/>
        <v>90.34</v>
      </c>
      <c r="DH6" s="20" t="str">
        <f>IF(DH7="","",IF(DH7="-","【-】","【"&amp;SUBSTITUTE(TEXT(DH7,"#,##0.00"),"-","△")&amp;"】"))</f>
        <v>【86.02】</v>
      </c>
      <c r="DI6" s="21" t="str">
        <f>IF(DI7="",NA(),DI7)</f>
        <v>-</v>
      </c>
      <c r="DJ6" s="21">
        <f t="shared" ref="DJ6:DR6" si="12">IF(DJ7="",NA(),DJ7)</f>
        <v>4.8099999999999996</v>
      </c>
      <c r="DK6" s="21">
        <f t="shared" si="12"/>
        <v>9.11</v>
      </c>
      <c r="DL6" s="21">
        <f t="shared" si="12"/>
        <v>13.06</v>
      </c>
      <c r="DM6" s="21">
        <f t="shared" si="12"/>
        <v>16.739999999999998</v>
      </c>
      <c r="DN6" s="21" t="str">
        <f t="shared" si="12"/>
        <v>-</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82121</v>
      </c>
      <c r="D7" s="23">
        <v>46</v>
      </c>
      <c r="E7" s="23">
        <v>18</v>
      </c>
      <c r="F7" s="23">
        <v>0</v>
      </c>
      <c r="G7" s="23">
        <v>0</v>
      </c>
      <c r="H7" s="23" t="s">
        <v>96</v>
      </c>
      <c r="I7" s="23" t="s">
        <v>97</v>
      </c>
      <c r="J7" s="23" t="s">
        <v>98</v>
      </c>
      <c r="K7" s="23" t="s">
        <v>99</v>
      </c>
      <c r="L7" s="23" t="s">
        <v>100</v>
      </c>
      <c r="M7" s="23" t="s">
        <v>101</v>
      </c>
      <c r="N7" s="24" t="s">
        <v>102</v>
      </c>
      <c r="O7" s="24">
        <v>39.020000000000003</v>
      </c>
      <c r="P7" s="24">
        <v>6.71</v>
      </c>
      <c r="Q7" s="24">
        <v>100</v>
      </c>
      <c r="R7" s="24">
        <v>3300</v>
      </c>
      <c r="S7" s="24">
        <v>48222</v>
      </c>
      <c r="T7" s="24">
        <v>371.99</v>
      </c>
      <c r="U7" s="24">
        <v>129.63</v>
      </c>
      <c r="V7" s="24">
        <v>3217</v>
      </c>
      <c r="W7" s="24">
        <v>4.6399999999999997</v>
      </c>
      <c r="X7" s="24">
        <v>693.32</v>
      </c>
      <c r="Y7" s="24" t="s">
        <v>102</v>
      </c>
      <c r="Z7" s="24">
        <v>139.69</v>
      </c>
      <c r="AA7" s="24">
        <v>122.85</v>
      </c>
      <c r="AB7" s="24">
        <v>127.06</v>
      </c>
      <c r="AC7" s="24">
        <v>121.23</v>
      </c>
      <c r="AD7" s="24" t="s">
        <v>102</v>
      </c>
      <c r="AE7" s="24">
        <v>96.05</v>
      </c>
      <c r="AF7" s="24">
        <v>99.03</v>
      </c>
      <c r="AG7" s="24">
        <v>100.41</v>
      </c>
      <c r="AH7" s="24">
        <v>100.17</v>
      </c>
      <c r="AI7" s="24">
        <v>100.42</v>
      </c>
      <c r="AJ7" s="24" t="s">
        <v>102</v>
      </c>
      <c r="AK7" s="24">
        <v>33.15</v>
      </c>
      <c r="AL7" s="24">
        <v>0</v>
      </c>
      <c r="AM7" s="24">
        <v>0</v>
      </c>
      <c r="AN7" s="24">
        <v>0</v>
      </c>
      <c r="AO7" s="24" t="s">
        <v>102</v>
      </c>
      <c r="AP7" s="24">
        <v>123.82</v>
      </c>
      <c r="AQ7" s="24">
        <v>74.239999999999995</v>
      </c>
      <c r="AR7" s="24">
        <v>83.92</v>
      </c>
      <c r="AS7" s="24">
        <v>89.31</v>
      </c>
      <c r="AT7" s="24">
        <v>82.66</v>
      </c>
      <c r="AU7" s="24" t="s">
        <v>102</v>
      </c>
      <c r="AV7" s="24">
        <v>242.34</v>
      </c>
      <c r="AW7" s="24">
        <v>310.70999999999998</v>
      </c>
      <c r="AX7" s="24">
        <v>383.45</v>
      </c>
      <c r="AY7" s="24">
        <v>434.77</v>
      </c>
      <c r="AZ7" s="24" t="s">
        <v>102</v>
      </c>
      <c r="BA7" s="24">
        <v>89.72</v>
      </c>
      <c r="BB7" s="24">
        <v>100.47</v>
      </c>
      <c r="BC7" s="24">
        <v>122.71</v>
      </c>
      <c r="BD7" s="24">
        <v>138.19999999999999</v>
      </c>
      <c r="BE7" s="24">
        <v>140.15</v>
      </c>
      <c r="BF7" s="24" t="s">
        <v>102</v>
      </c>
      <c r="BG7" s="24">
        <v>285.58</v>
      </c>
      <c r="BH7" s="24">
        <v>385.88</v>
      </c>
      <c r="BI7" s="24">
        <v>185.84</v>
      </c>
      <c r="BJ7" s="24">
        <v>232.98</v>
      </c>
      <c r="BK7" s="24" t="s">
        <v>102</v>
      </c>
      <c r="BL7" s="24">
        <v>270.57</v>
      </c>
      <c r="BM7" s="24">
        <v>294.27</v>
      </c>
      <c r="BN7" s="24">
        <v>294.08999999999997</v>
      </c>
      <c r="BO7" s="24">
        <v>294.08999999999997</v>
      </c>
      <c r="BP7" s="24">
        <v>307.39</v>
      </c>
      <c r="BQ7" s="24" t="s">
        <v>102</v>
      </c>
      <c r="BR7" s="24">
        <v>100</v>
      </c>
      <c r="BS7" s="24">
        <v>100</v>
      </c>
      <c r="BT7" s="24">
        <v>100</v>
      </c>
      <c r="BU7" s="24">
        <v>100</v>
      </c>
      <c r="BV7" s="24" t="s">
        <v>102</v>
      </c>
      <c r="BW7" s="24">
        <v>62.5</v>
      </c>
      <c r="BX7" s="24">
        <v>60.59</v>
      </c>
      <c r="BY7" s="24">
        <v>60</v>
      </c>
      <c r="BZ7" s="24">
        <v>59.01</v>
      </c>
      <c r="CA7" s="24">
        <v>57.03</v>
      </c>
      <c r="CB7" s="24" t="s">
        <v>102</v>
      </c>
      <c r="CC7" s="24">
        <v>191.65</v>
      </c>
      <c r="CD7" s="24">
        <v>192.84</v>
      </c>
      <c r="CE7" s="24">
        <v>179.35</v>
      </c>
      <c r="CF7" s="24">
        <v>182.93</v>
      </c>
      <c r="CG7" s="24" t="s">
        <v>102</v>
      </c>
      <c r="CH7" s="24">
        <v>269.33</v>
      </c>
      <c r="CI7" s="24">
        <v>280.23</v>
      </c>
      <c r="CJ7" s="24">
        <v>282.70999999999998</v>
      </c>
      <c r="CK7" s="24">
        <v>291.82</v>
      </c>
      <c r="CL7" s="24">
        <v>294.83</v>
      </c>
      <c r="CM7" s="24" t="s">
        <v>102</v>
      </c>
      <c r="CN7" s="24">
        <v>44.21</v>
      </c>
      <c r="CO7" s="24">
        <v>50.59</v>
      </c>
      <c r="CP7" s="24">
        <v>51.11</v>
      </c>
      <c r="CQ7" s="24">
        <v>52.01</v>
      </c>
      <c r="CR7" s="24" t="s">
        <v>102</v>
      </c>
      <c r="CS7" s="24">
        <v>59.64</v>
      </c>
      <c r="CT7" s="24">
        <v>58.19</v>
      </c>
      <c r="CU7" s="24">
        <v>56.52</v>
      </c>
      <c r="CV7" s="24">
        <v>88.45</v>
      </c>
      <c r="CW7" s="24">
        <v>84.27</v>
      </c>
      <c r="CX7" s="24" t="s">
        <v>102</v>
      </c>
      <c r="CY7" s="24">
        <v>100</v>
      </c>
      <c r="CZ7" s="24">
        <v>100</v>
      </c>
      <c r="DA7" s="24">
        <v>100</v>
      </c>
      <c r="DB7" s="24">
        <v>100</v>
      </c>
      <c r="DC7" s="24" t="s">
        <v>102</v>
      </c>
      <c r="DD7" s="24">
        <v>90.63</v>
      </c>
      <c r="DE7" s="24">
        <v>87.8</v>
      </c>
      <c r="DF7" s="24">
        <v>88.43</v>
      </c>
      <c r="DG7" s="24">
        <v>90.34</v>
      </c>
      <c r="DH7" s="24">
        <v>86.02</v>
      </c>
      <c r="DI7" s="24" t="s">
        <v>102</v>
      </c>
      <c r="DJ7" s="24">
        <v>4.8099999999999996</v>
      </c>
      <c r="DK7" s="24">
        <v>9.11</v>
      </c>
      <c r="DL7" s="24">
        <v>13.06</v>
      </c>
      <c r="DM7" s="24">
        <v>16.739999999999998</v>
      </c>
      <c r="DN7" s="24" t="s">
        <v>102</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2024-01-29T05:18:26Z</cp:lastPrinted>
  <dcterms:created xsi:type="dcterms:W3CDTF">2023-12-12T01:07:15Z</dcterms:created>
  <dcterms:modified xsi:type="dcterms:W3CDTF">2024-02-05T01:08:35Z</dcterms:modified>
  <cp:category/>
</cp:coreProperties>
</file>