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08_公営企業\10_経営比較分析表\R5\03_県回答\"/>
    </mc:Choice>
  </mc:AlternateContent>
  <workbookProtection workbookAlgorithmName="SHA-512" workbookHashValue="NW4ltfisi+CZDz35xQGcXomUfZNAlLcEVC83SnBb5/BLgVuM8woqaWZaeklo8E17EiMsbuC2OWjy+jP5aKnu3A==" workbookSaltValue="sSGgPtNCDkBqk/h2uAqCJA==" workbookSpinCount="100000" lockStructure="1"/>
  <bookViews>
    <workbookView xWindow="0" yWindow="0" windowWidth="20490" windowHeight="7530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<sst xmlns="http://schemas.openxmlformats.org/spreadsheetml/2006/main" count="228" uniqueCount="113">
  <si>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</si>
  <si>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</si>
  <si>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</si>
  <si>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</si>
  <si>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</si>
  <si>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</si>
  <si>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</si>
  <si>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</si>
  <si>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</si>
  <si>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</si>
  <si>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</si>
  <si>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</si>
  <si>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</si>
  <si>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</si>
  <si>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</si>
  <si>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</si>
  <si>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</si>
  <si>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</si>
  <si>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</si>
  <si>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</si>
  <si>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</si>
  <si>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</si>
  <si>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</si>
  <si>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</si>
  <si>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</si>
  <si>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</si>
  <si>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</si>
  <si>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</si>
  <si>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</si>
  <si>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</si>
  <si>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</si>
  <si>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</si>
  <si>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</si>
  <si>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</si>
  <si>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</si>
  <si>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</si>
  <si>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</si>
  <si>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</si>
  <si>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</si>
  <si>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</si>
  <si>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</si>
  <si>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</si>
  <si>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</si>
  <si>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</si>
  <si>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</si>
  <si>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</si>
  <si>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</si>
  <si>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</si>
  <si>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</si>
  <si>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</si>
  <si>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</si>
  <si>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</si>
  <si>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</si>
  <si>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</si>
  <si>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</si>
  <si>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</si>
  <si>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</si>
  <si>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</si>
  <si>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</si>
  <si>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</si>
  <si>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</si>
  <si>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</si>
  <si>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</si>
  <si>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</si>
  <si>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</si>
  <si>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</si>
  <si>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</si>
  <si>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</si>
  <si>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</si>
  <si>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</si>
  <si>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</si>
  <si>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</si>
  <si>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</si>
  <si>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</si>
  <si>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</si>
  <si>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</si>
  <si>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</si>
  <si>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</si>
  <si>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</si>
  <si>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</si>
  <si>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</si>
  <si>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</si>
  <si>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</si>
  <si>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</si>
  <si>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</si>
  <si>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</si>
  <si>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</si>
  <si>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</si>
  <si>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</si>
  <si>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</si>
  <si>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</si>
  <si>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</si>
  <si>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</si>
  <si>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北茨城市</t>
  </si>
  <si>
    <t>法適用</t>
  </si>
  <si>
    <t>水道事業</t>
  </si>
  <si>
    <t>末端給水事業</t>
  </si>
  <si>
    <t>A5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</si>
  <si>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</si>
  <si>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</si>
  <si>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</si>
  <si>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</si>
  <si>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</si>
  <si>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</si>
  <si>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</si>
  <si>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</si>
  <si>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</si>
  <si>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</si>
  <si>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</si>
  <si>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</si>
  <si>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
　物価高騰による影響を受け大きく下がっている。今後、収支改善に向けた対策が必要である。
④企業債残高対給水収益比率
　大規模更新事業に伴い企業債が増加し、全国平均・類似団体と比較して高くなっている。適宜、財政計画を見直す必要がある。
⑤料金回収率
　物価高騰による影響を受け大きく下がっている。今後、給水収益増加及び費用抑制に向けた対策が必要である。
⑥給水原価
　物価高騰による影響を受け大きく上がっている。今後、更なる費用抑制に努める必要がある。
⑦施設利用率
　低い状況にあり、施設のダウンサイジング等の検討が必要である。
⑧有収率
　100％を下回っており、施設の老朽化による漏水が大きな原因と考えられる。老朽管更新・漏水調査により改善傾向が見られるものの、全国平均・類似団体と比較して低く、更なる対策が必要である。</t>
    <rPh sb="1" eb="3">
      <t>ケイジョウ</t>
    </rPh>
    <rPh sb="3" eb="5">
      <t>シュウシ</t>
    </rPh>
    <rPh sb="5" eb="7">
      <t>ヒリツ</t>
    </rPh>
    <rPh sb="19" eb="20">
      <t>ウ</t>
    </rPh>
    <rPh sb="24" eb="25">
      <t>サ</t>
    </rPh>
    <rPh sb="31" eb="33">
      <t>コンゴ</t>
    </rPh>
    <rPh sb="34" eb="36">
      <t>シュウシ</t>
    </rPh>
    <rPh sb="36" eb="38">
      <t>カイゼン</t>
    </rPh>
    <rPh sb="39" eb="40">
      <t>ム</t>
    </rPh>
    <rPh sb="42" eb="44">
      <t>タイサク</t>
    </rPh>
    <rPh sb="45" eb="47">
      <t>ヒツヨウ</t>
    </rPh>
    <rPh sb="141" eb="143">
      <t>リョウキン</t>
    </rPh>
    <rPh sb="143" eb="145">
      <t>カイシュウ</t>
    </rPh>
    <rPh sb="145" eb="146">
      <t>リツ</t>
    </rPh>
    <rPh sb="158" eb="159">
      <t>ウ</t>
    </rPh>
    <rPh sb="173" eb="175">
      <t>キュウスイ</t>
    </rPh>
    <rPh sb="175" eb="177">
      <t>シュウエキ</t>
    </rPh>
    <rPh sb="177" eb="179">
      <t>ゾウカ</t>
    </rPh>
    <rPh sb="179" eb="180">
      <t>オヨ</t>
    </rPh>
    <rPh sb="186" eb="187">
      <t>ム</t>
    </rPh>
    <rPh sb="189" eb="191">
      <t>タイサク</t>
    </rPh>
    <rPh sb="201" eb="203">
      <t>キュウスイ</t>
    </rPh>
    <rPh sb="203" eb="205">
      <t>ゲンカ</t>
    </rPh>
    <rPh sb="207" eb="209">
      <t>ブッカ</t>
    </rPh>
    <rPh sb="209" eb="211">
      <t>コウトウ</t>
    </rPh>
    <rPh sb="214" eb="216">
      <t>エイキョウ</t>
    </rPh>
    <rPh sb="217" eb="218">
      <t>ウ</t>
    </rPh>
    <rPh sb="219" eb="220">
      <t>オオ</t>
    </rPh>
    <rPh sb="222" eb="223">
      <t>ア</t>
    </rPh>
    <rPh sb="229" eb="231">
      <t>コンゴ</t>
    </rPh>
    <rPh sb="232" eb="233">
      <t>サラ</t>
    </rPh>
    <rPh sb="235" eb="237">
      <t>ヒヨウ</t>
    </rPh>
    <rPh sb="237" eb="239">
      <t>ヨクセイ</t>
    </rPh>
    <rPh sb="240" eb="241">
      <t>ツト</t>
    </rPh>
    <rPh sb="243" eb="245">
      <t>ヒツヨウ</t>
    </rPh>
    <phoneticPr fontId="4"/>
  </si>
  <si>
    <t>①有形固定資産減価償却率
　改善傾向は見られるものの、全国平均・類似団体と比較して、同程度、施設の老朽化が進んでいることを示している。今後とも施設の更新を計画的に実施していく必要がある。
②管路経年劣化率
　全国平均・類似団体と比較して、管路の経年劣化が進んでいることを示している。今後、管路の更新を計画的に実施していく必要がある。
③管路更新率
　令和4年度は、全国平均と比較して、同程度、管路の更新を実施できたことを示している。今後も、管路の更新を計画的に実施していく必要がある。</t>
    <rPh sb="215" eb="217">
      <t>レイワ</t>
    </rPh>
    <rPh sb="218" eb="220">
      <t>ネンド</t>
    </rPh>
    <rPh sb="242" eb="244">
      <t>ジッシ</t>
    </rPh>
    <phoneticPr fontId="4"/>
  </si>
  <si>
    <t>　経営の健全性・効率性、老朽化の状況ともに全国平均・類似団体と比較してやや低い水準となっている。
　近年の物価高騰を受け経営状況は悪化しつつあり、また、給水人口減少による減収や施設の老朽化は進むと考えられ、安定した収益の確保が肝要となっている。
　今後、財政計画を見直し、より計画的な事業運営に努め、経営の健全化・効率化を図りながら、施設の更新を進める必要がある。</t>
    <rPh sb="50" eb="52">
      <t>キンネン</t>
    </rPh>
    <rPh sb="53" eb="55">
      <t>ブッカ</t>
    </rPh>
    <rPh sb="55" eb="57">
      <t>コウトウ</t>
    </rPh>
    <rPh sb="58" eb="59">
      <t>ウ</t>
    </rPh>
    <rPh sb="65" eb="67">
      <t>アッカ</t>
    </rPh>
    <rPh sb="127" eb="129">
      <t>ザイセイ</t>
    </rPh>
    <rPh sb="129" eb="131">
      <t>ケイカク</t>
    </rPh>
    <rPh sb="132" eb="134">
      <t>ミナオ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</si>
</sst>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0.54</c:v>
                </c:pt>
                <c:pt idx="2">
                  <c:v>0.31</c:v>
                </c:pt>
                <c:pt idx="3">
                  <c:v>0.25</c:v>
                </c:pt>
                <c:pt idx="4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C-4ED9-B8EB-12554B08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0.57999999999999996</c:v>
                </c:pt>
                <c:pt idx="1">
                  <c:v>0.54</c:v>
                </c:pt>
                <c:pt idx="2">
                  <c:v>0.56999999999999995</c:v>
                </c:pt>
                <c:pt idx="3">
                  <c:v>0.52</c:v>
                </c:pt>
                <c:pt idx="4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DC-4ED9-B8EB-12554B08B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59.17</c:v>
                </c:pt>
                <c:pt idx="1">
                  <c:v>56.6</c:v>
                </c:pt>
                <c:pt idx="2">
                  <c:v>56.62</c:v>
                </c:pt>
                <c:pt idx="3">
                  <c:v>56.24</c:v>
                </c:pt>
                <c:pt idx="4">
                  <c:v>55.31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2-4203-8A52-724C0158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59.74</c:v>
                </c:pt>
                <c:pt idx="1">
                  <c:v>59.67</c:v>
                </c:pt>
                <c:pt idx="2">
                  <c:v>60.12</c:v>
                </c:pt>
                <c:pt idx="3">
                  <c:v>60.34</c:v>
                </c:pt>
                <c:pt idx="4">
                  <c:v>59.54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02-4203-8A52-724C01587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78.47</c:v>
                </c:pt>
                <c:pt idx="1">
                  <c:v>80.13</c:v>
                </c:pt>
                <c:pt idx="2">
                  <c:v>81.48</c:v>
                </c:pt>
                <c:pt idx="3">
                  <c:v>81.739999999999995</c:v>
                </c:pt>
                <c:pt idx="4">
                  <c:v>81.87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D-4253-AD64-FFB5D0EC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84.8</c:v>
                </c:pt>
                <c:pt idx="1">
                  <c:v>84.6</c:v>
                </c:pt>
                <c:pt idx="2">
                  <c:v>84.24</c:v>
                </c:pt>
                <c:pt idx="3">
                  <c:v>84.19</c:v>
                </c:pt>
                <c:pt idx="4">
                  <c:v>83.93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D-4253-AD64-FFB5D0EC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120.04</c:v>
                </c:pt>
                <c:pt idx="1">
                  <c:v>128.87</c:v>
                </c:pt>
                <c:pt idx="2">
                  <c:v>118.75</c:v>
                </c:pt>
                <c:pt idx="3">
                  <c:v>119.18</c:v>
                </c:pt>
                <c:pt idx="4">
                  <c:v>102.1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0D-471E-B0C9-B260E034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110.66</c:v>
                </c:pt>
                <c:pt idx="1">
                  <c:v>109.01</c:v>
                </c:pt>
                <c:pt idx="2">
                  <c:v>108.83</c:v>
                </c:pt>
                <c:pt idx="3">
                  <c:v>109.23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D-471E-B0C9-B260E034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58.67</c:v>
                </c:pt>
                <c:pt idx="1">
                  <c:v>56.53</c:v>
                </c:pt>
                <c:pt idx="2">
                  <c:v>55.71</c:v>
                </c:pt>
                <c:pt idx="3">
                  <c:v>49.16</c:v>
                </c:pt>
                <c:pt idx="4">
                  <c:v>50.6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26-4AB5-B091-3698FB97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47.66</c:v>
                </c:pt>
                <c:pt idx="1">
                  <c:v>48.17</c:v>
                </c:pt>
                <c:pt idx="2">
                  <c:v>48.83</c:v>
                </c:pt>
                <c:pt idx="3">
                  <c:v>49.96</c:v>
                </c:pt>
                <c:pt idx="4">
                  <c:v>50.82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26-4AB5-B091-3698FB976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29.75</c:v>
                </c:pt>
                <c:pt idx="1">
                  <c:v>31.33</c:v>
                </c:pt>
                <c:pt idx="2">
                  <c:v>31.3</c:v>
                </c:pt>
                <c:pt idx="3">
                  <c:v>31.18</c:v>
                </c:pt>
                <c:pt idx="4">
                  <c:v>32.270000000000003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3-4BE0-925D-2371A76B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15.1</c:v>
                </c:pt>
                <c:pt idx="1">
                  <c:v>17.12</c:v>
                </c:pt>
                <c:pt idx="2">
                  <c:v>18.18</c:v>
                </c:pt>
                <c:pt idx="3">
                  <c:v>19.32</c:v>
                </c:pt>
                <c:pt idx="4">
                  <c:v>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D3-4BE0-925D-2371A76B7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E-44EF-AFB7-43B98D24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2.74</c:v>
                </c:pt>
                <c:pt idx="1">
                  <c:v>3.7</c:v>
                </c:pt>
                <c:pt idx="2">
                  <c:v>4.34</c:v>
                </c:pt>
                <c:pt idx="3">
                  <c:v>4.6900000000000004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FE-44EF-AFB7-43B98D241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314.39999999999998</c:v>
                </c:pt>
                <c:pt idx="1">
                  <c:v>256.60000000000002</c:v>
                </c:pt>
                <c:pt idx="2">
                  <c:v>46.76</c:v>
                </c:pt>
                <c:pt idx="3">
                  <c:v>219.31</c:v>
                </c:pt>
                <c:pt idx="4">
                  <c:v>186.39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F-4546-A19B-9ABE6FD7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366.03</c:v>
                </c:pt>
                <c:pt idx="1">
                  <c:v>365.18</c:v>
                </c:pt>
                <c:pt idx="2">
                  <c:v>327.77</c:v>
                </c:pt>
                <c:pt idx="3">
                  <c:v>338.02</c:v>
                </c:pt>
                <c:pt idx="4">
                  <c:v>345.94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F-4546-A19B-9ABE6FD71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491.54</c:v>
                </c:pt>
                <c:pt idx="1">
                  <c:v>495.39</c:v>
                </c:pt>
                <c:pt idx="2">
                  <c:v>510.54</c:v>
                </c:pt>
                <c:pt idx="3">
                  <c:v>658.72</c:v>
                </c:pt>
                <c:pt idx="4">
                  <c:v>635.08000000000004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8-4D53-8226-529242A6C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370.12</c:v>
                </c:pt>
                <c:pt idx="1">
                  <c:v>371.65</c:v>
                </c:pt>
                <c:pt idx="2">
                  <c:v>397.1</c:v>
                </c:pt>
                <c:pt idx="3">
                  <c:v>379.91</c:v>
                </c:pt>
                <c:pt idx="4">
                  <c:v>386.61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8-4D53-8226-529242A6C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110.63</c:v>
                </c:pt>
                <c:pt idx="1">
                  <c:v>120.52</c:v>
                </c:pt>
                <c:pt idx="2">
                  <c:v>113.46</c:v>
                </c:pt>
                <c:pt idx="3">
                  <c:v>110.85</c:v>
                </c:pt>
                <c:pt idx="4">
                  <c:v>93.93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9-4BBF-B840-A2EC990B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100.42</c:v>
                </c:pt>
                <c:pt idx="1">
                  <c:v>98.77</c:v>
                </c:pt>
                <c:pt idx="2">
                  <c:v>95.79</c:v>
                </c:pt>
                <c:pt idx="3">
                  <c:v>98.3</c:v>
                </c:pt>
                <c:pt idx="4">
                  <c:v>93.82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9-4BBF-B840-A2EC990B3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159.72</c:v>
                </c:pt>
                <c:pt idx="1">
                  <c:v>160.52000000000001</c:v>
                </c:pt>
                <c:pt idx="2">
                  <c:v>170.19</c:v>
                </c:pt>
                <c:pt idx="3">
                  <c:v>174.91</c:v>
                </c:pt>
                <c:pt idx="4">
                  <c:v>207.03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EA-440B-9A49-CC009991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171.67</c:v>
                </c:pt>
                <c:pt idx="1">
                  <c:v>173.67</c:v>
                </c:pt>
                <c:pt idx="2">
                  <c:v>171.13</c:v>
                </c:pt>
                <c:pt idx="3">
                  <c:v>173.7</c:v>
                </c:pt>
                <c:pt idx="4">
                  <c:v>178.94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EA-440B-9A49-CC009991E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B47" zoomScale="90" zoomScaleNormal="90" workbookViewId="0">
      <selection activeCell="BC57" sqref="BC57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茨城県　北茨城市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A5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41448</v>
      </c>
      <c r="AM8" s="66"/>
      <c r="AN8" s="66"/>
      <c r="AO8" s="66"/>
      <c r="AP8" s="66"/>
      <c r="AQ8" s="66"/>
      <c r="AR8" s="66"/>
      <c r="AS8" s="66"/>
      <c r="AT8" s="37">
        <f>データ!$S$6</f>
        <v>186.79</v>
      </c>
      <c r="AU8" s="38"/>
      <c r="AV8" s="38"/>
      <c r="AW8" s="38"/>
      <c r="AX8" s="38"/>
      <c r="AY8" s="38"/>
      <c r="AZ8" s="38"/>
      <c r="BA8" s="38"/>
      <c r="BB8" s="55">
        <f>データ!$T$6</f>
        <v>221.9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47.26</v>
      </c>
      <c r="J10" s="38"/>
      <c r="K10" s="38"/>
      <c r="L10" s="38"/>
      <c r="M10" s="38"/>
      <c r="N10" s="38"/>
      <c r="O10" s="65"/>
      <c r="P10" s="55">
        <f>データ!$P$6</f>
        <v>94.2</v>
      </c>
      <c r="Q10" s="55"/>
      <c r="R10" s="55"/>
      <c r="S10" s="55"/>
      <c r="T10" s="55"/>
      <c r="U10" s="55"/>
      <c r="V10" s="55"/>
      <c r="W10" s="66">
        <f>データ!$Q$6</f>
        <v>3619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38749</v>
      </c>
      <c r="AM10" s="66"/>
      <c r="AN10" s="66"/>
      <c r="AO10" s="66"/>
      <c r="AP10" s="66"/>
      <c r="AQ10" s="66"/>
      <c r="AR10" s="66"/>
      <c r="AS10" s="66"/>
      <c r="AT10" s="37">
        <f>データ!$V$6</f>
        <v>68.05</v>
      </c>
      <c r="AU10" s="38"/>
      <c r="AV10" s="38"/>
      <c r="AW10" s="38"/>
      <c r="AX10" s="38"/>
      <c r="AY10" s="38"/>
      <c r="AZ10" s="38"/>
      <c r="BA10" s="38"/>
      <c r="BB10" s="55">
        <f>データ!$W$6</f>
        <v>569.41999999999996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110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111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112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7/0yQuHWsQG0PqA4LuWKS5AcBZLdbsmWf9IXtEIQQZgRMhkz1YFANQUmjtaq+95h/XqMkhXKUja0fgtLlVRqnQ==" saltValue="VPzei75bSil+5LY6kVRr7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82155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茨城県　北茨城市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A5</v>
      </c>
      <c r="M6" s="20" t="str">
        <f t="shared" si="3"/>
        <v>非設置</v>
      </c>
      <c r="N6" s="21" t="str">
        <f t="shared" si="3"/>
        <v>-</v>
      </c>
      <c r="O6" s="21">
        <f t="shared" si="3"/>
        <v>47.26</v>
      </c>
      <c r="P6" s="21">
        <f t="shared" si="3"/>
        <v>94.2</v>
      </c>
      <c r="Q6" s="21">
        <f t="shared" si="3"/>
        <v>3619</v>
      </c>
      <c r="R6" s="21">
        <f t="shared" si="3"/>
        <v>41448</v>
      </c>
      <c r="S6" s="21">
        <f t="shared" si="3"/>
        <v>186.79</v>
      </c>
      <c r="T6" s="21">
        <f t="shared" si="3"/>
        <v>221.9</v>
      </c>
      <c r="U6" s="21">
        <f t="shared" si="3"/>
        <v>38749</v>
      </c>
      <c r="V6" s="21">
        <f t="shared" si="3"/>
        <v>68.05</v>
      </c>
      <c r="W6" s="21">
        <f t="shared" si="3"/>
        <v>569.41999999999996</v>
      </c>
      <c r="X6" s="22">
        <f>IF(X7="",NA(),X7)</f>
        <v>120.04</v>
      </c>
      <c r="Y6" s="22">
        <f t="shared" ref="Y6:AG6" si="4">IF(Y7="",NA(),Y7)</f>
        <v>128.87</v>
      </c>
      <c r="Z6" s="22">
        <f t="shared" si="4"/>
        <v>118.75</v>
      </c>
      <c r="AA6" s="22">
        <f t="shared" si="4"/>
        <v>119.18</v>
      </c>
      <c r="AB6" s="22">
        <f t="shared" si="4"/>
        <v>102.1</v>
      </c>
      <c r="AC6" s="22">
        <f t="shared" si="4"/>
        <v>110.66</v>
      </c>
      <c r="AD6" s="22">
        <f t="shared" si="4"/>
        <v>109.01</v>
      </c>
      <c r="AE6" s="22">
        <f t="shared" si="4"/>
        <v>108.83</v>
      </c>
      <c r="AF6" s="22">
        <f t="shared" si="4"/>
        <v>109.23</v>
      </c>
      <c r="AG6" s="22">
        <f t="shared" si="4"/>
        <v>108.04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2.74</v>
      </c>
      <c r="AO6" s="22">
        <f t="shared" si="5"/>
        <v>3.7</v>
      </c>
      <c r="AP6" s="22">
        <f t="shared" si="5"/>
        <v>4.34</v>
      </c>
      <c r="AQ6" s="22">
        <f t="shared" si="5"/>
        <v>4.6900000000000004</v>
      </c>
      <c r="AR6" s="22">
        <f t="shared" si="5"/>
        <v>4.72</v>
      </c>
      <c r="AS6" s="21" t="str">
        <f>IF(AS7="","",IF(AS7="-","【-】","【"&amp;SUBSTITUTE(TEXT(AS7,"#,##0.00"),"-","△")&amp;"】"))</f>
        <v>【1.34】</v>
      </c>
      <c r="AT6" s="22">
        <f>IF(AT7="",NA(),AT7)</f>
        <v>314.39999999999998</v>
      </c>
      <c r="AU6" s="22">
        <f t="shared" ref="AU6:BC6" si="6">IF(AU7="",NA(),AU7)</f>
        <v>256.60000000000002</v>
      </c>
      <c r="AV6" s="22">
        <f t="shared" si="6"/>
        <v>46.76</v>
      </c>
      <c r="AW6" s="22">
        <f t="shared" si="6"/>
        <v>219.31</v>
      </c>
      <c r="AX6" s="22">
        <f t="shared" si="6"/>
        <v>186.39</v>
      </c>
      <c r="AY6" s="22">
        <f t="shared" si="6"/>
        <v>366.03</v>
      </c>
      <c r="AZ6" s="22">
        <f t="shared" si="6"/>
        <v>365.18</v>
      </c>
      <c r="BA6" s="22">
        <f t="shared" si="6"/>
        <v>327.77</v>
      </c>
      <c r="BB6" s="22">
        <f t="shared" si="6"/>
        <v>338.02</v>
      </c>
      <c r="BC6" s="22">
        <f t="shared" si="6"/>
        <v>345.94</v>
      </c>
      <c r="BD6" s="21" t="str">
        <f>IF(BD7="","",IF(BD7="-","【-】","【"&amp;SUBSTITUTE(TEXT(BD7,"#,##0.00"),"-","△")&amp;"】"))</f>
        <v>【252.29】</v>
      </c>
      <c r="BE6" s="22">
        <f>IF(BE7="",NA(),BE7)</f>
        <v>491.54</v>
      </c>
      <c r="BF6" s="22">
        <f t="shared" ref="BF6:BN6" si="7">IF(BF7="",NA(),BF7)</f>
        <v>495.39</v>
      </c>
      <c r="BG6" s="22">
        <f t="shared" si="7"/>
        <v>510.54</v>
      </c>
      <c r="BH6" s="22">
        <f t="shared" si="7"/>
        <v>658.72</v>
      </c>
      <c r="BI6" s="22">
        <f t="shared" si="7"/>
        <v>635.08000000000004</v>
      </c>
      <c r="BJ6" s="22">
        <f t="shared" si="7"/>
        <v>370.12</v>
      </c>
      <c r="BK6" s="22">
        <f t="shared" si="7"/>
        <v>371.65</v>
      </c>
      <c r="BL6" s="22">
        <f t="shared" si="7"/>
        <v>397.1</v>
      </c>
      <c r="BM6" s="22">
        <f t="shared" si="7"/>
        <v>379.91</v>
      </c>
      <c r="BN6" s="22">
        <f t="shared" si="7"/>
        <v>386.61</v>
      </c>
      <c r="BO6" s="21" t="str">
        <f>IF(BO7="","",IF(BO7="-","【-】","【"&amp;SUBSTITUTE(TEXT(BO7,"#,##0.00"),"-","△")&amp;"】"))</f>
        <v>【268.07】</v>
      </c>
      <c r="BP6" s="22">
        <f>IF(BP7="",NA(),BP7)</f>
        <v>110.63</v>
      </c>
      <c r="BQ6" s="22">
        <f t="shared" ref="BQ6:BY6" si="8">IF(BQ7="",NA(),BQ7)</f>
        <v>120.52</v>
      </c>
      <c r="BR6" s="22">
        <f t="shared" si="8"/>
        <v>113.46</v>
      </c>
      <c r="BS6" s="22">
        <f t="shared" si="8"/>
        <v>110.85</v>
      </c>
      <c r="BT6" s="22">
        <f t="shared" si="8"/>
        <v>93.93</v>
      </c>
      <c r="BU6" s="22">
        <f t="shared" si="8"/>
        <v>100.42</v>
      </c>
      <c r="BV6" s="22">
        <f t="shared" si="8"/>
        <v>98.77</v>
      </c>
      <c r="BW6" s="22">
        <f t="shared" si="8"/>
        <v>95.79</v>
      </c>
      <c r="BX6" s="22">
        <f t="shared" si="8"/>
        <v>98.3</v>
      </c>
      <c r="BY6" s="22">
        <f t="shared" si="8"/>
        <v>93.82</v>
      </c>
      <c r="BZ6" s="21" t="str">
        <f>IF(BZ7="","",IF(BZ7="-","【-】","【"&amp;SUBSTITUTE(TEXT(BZ7,"#,##0.00"),"-","△")&amp;"】"))</f>
        <v>【97.47】</v>
      </c>
      <c r="CA6" s="22">
        <f>IF(CA7="",NA(),CA7)</f>
        <v>159.72</v>
      </c>
      <c r="CB6" s="22">
        <f t="shared" ref="CB6:CJ6" si="9">IF(CB7="",NA(),CB7)</f>
        <v>160.52000000000001</v>
      </c>
      <c r="CC6" s="22">
        <f t="shared" si="9"/>
        <v>170.19</v>
      </c>
      <c r="CD6" s="22">
        <f t="shared" si="9"/>
        <v>174.91</v>
      </c>
      <c r="CE6" s="22">
        <f t="shared" si="9"/>
        <v>207.03</v>
      </c>
      <c r="CF6" s="22">
        <f t="shared" si="9"/>
        <v>171.67</v>
      </c>
      <c r="CG6" s="22">
        <f t="shared" si="9"/>
        <v>173.67</v>
      </c>
      <c r="CH6" s="22">
        <f t="shared" si="9"/>
        <v>171.13</v>
      </c>
      <c r="CI6" s="22">
        <f t="shared" si="9"/>
        <v>173.7</v>
      </c>
      <c r="CJ6" s="22">
        <f t="shared" si="9"/>
        <v>178.94</v>
      </c>
      <c r="CK6" s="21" t="str">
        <f>IF(CK7="","",IF(CK7="-","【-】","【"&amp;SUBSTITUTE(TEXT(CK7,"#,##0.00"),"-","△")&amp;"】"))</f>
        <v>【174.75】</v>
      </c>
      <c r="CL6" s="22">
        <f>IF(CL7="",NA(),CL7)</f>
        <v>59.17</v>
      </c>
      <c r="CM6" s="22">
        <f t="shared" ref="CM6:CU6" si="10">IF(CM7="",NA(),CM7)</f>
        <v>56.6</v>
      </c>
      <c r="CN6" s="22">
        <f t="shared" si="10"/>
        <v>56.62</v>
      </c>
      <c r="CO6" s="22">
        <f t="shared" si="10"/>
        <v>56.24</v>
      </c>
      <c r="CP6" s="22">
        <f t="shared" si="10"/>
        <v>55.31</v>
      </c>
      <c r="CQ6" s="22">
        <f t="shared" si="10"/>
        <v>59.74</v>
      </c>
      <c r="CR6" s="22">
        <f t="shared" si="10"/>
        <v>59.67</v>
      </c>
      <c r="CS6" s="22">
        <f t="shared" si="10"/>
        <v>60.12</v>
      </c>
      <c r="CT6" s="22">
        <f t="shared" si="10"/>
        <v>60.34</v>
      </c>
      <c r="CU6" s="22">
        <f t="shared" si="10"/>
        <v>59.54</v>
      </c>
      <c r="CV6" s="21" t="str">
        <f>IF(CV7="","",IF(CV7="-","【-】","【"&amp;SUBSTITUTE(TEXT(CV7,"#,##0.00"),"-","△")&amp;"】"))</f>
        <v>【59.97】</v>
      </c>
      <c r="CW6" s="22">
        <f>IF(CW7="",NA(),CW7)</f>
        <v>78.47</v>
      </c>
      <c r="CX6" s="22">
        <f t="shared" ref="CX6:DF6" si="11">IF(CX7="",NA(),CX7)</f>
        <v>80.13</v>
      </c>
      <c r="CY6" s="22">
        <f t="shared" si="11"/>
        <v>81.48</v>
      </c>
      <c r="CZ6" s="22">
        <f t="shared" si="11"/>
        <v>81.739999999999995</v>
      </c>
      <c r="DA6" s="22">
        <f t="shared" si="11"/>
        <v>81.87</v>
      </c>
      <c r="DB6" s="22">
        <f t="shared" si="11"/>
        <v>84.8</v>
      </c>
      <c r="DC6" s="22">
        <f t="shared" si="11"/>
        <v>84.6</v>
      </c>
      <c r="DD6" s="22">
        <f t="shared" si="11"/>
        <v>84.24</v>
      </c>
      <c r="DE6" s="22">
        <f t="shared" si="11"/>
        <v>84.19</v>
      </c>
      <c r="DF6" s="22">
        <f t="shared" si="11"/>
        <v>83.93</v>
      </c>
      <c r="DG6" s="21" t="str">
        <f>IF(DG7="","",IF(DG7="-","【-】","【"&amp;SUBSTITUTE(TEXT(DG7,"#,##0.00"),"-","△")&amp;"】"))</f>
        <v>【89.76】</v>
      </c>
      <c r="DH6" s="22">
        <f>IF(DH7="",NA(),DH7)</f>
        <v>58.67</v>
      </c>
      <c r="DI6" s="22">
        <f t="shared" ref="DI6:DQ6" si="12">IF(DI7="",NA(),DI7)</f>
        <v>56.53</v>
      </c>
      <c r="DJ6" s="22">
        <f t="shared" si="12"/>
        <v>55.71</v>
      </c>
      <c r="DK6" s="22">
        <f t="shared" si="12"/>
        <v>49.16</v>
      </c>
      <c r="DL6" s="22">
        <f t="shared" si="12"/>
        <v>50.6</v>
      </c>
      <c r="DM6" s="22">
        <f t="shared" si="12"/>
        <v>47.66</v>
      </c>
      <c r="DN6" s="22">
        <f t="shared" si="12"/>
        <v>48.17</v>
      </c>
      <c r="DO6" s="22">
        <f t="shared" si="12"/>
        <v>48.83</v>
      </c>
      <c r="DP6" s="22">
        <f t="shared" si="12"/>
        <v>49.96</v>
      </c>
      <c r="DQ6" s="22">
        <f t="shared" si="12"/>
        <v>50.82</v>
      </c>
      <c r="DR6" s="21" t="str">
        <f>IF(DR7="","",IF(DR7="-","【-】","【"&amp;SUBSTITUTE(TEXT(DR7,"#,##0.00"),"-","△")&amp;"】"))</f>
        <v>【51.51】</v>
      </c>
      <c r="DS6" s="22">
        <f>IF(DS7="",NA(),DS7)</f>
        <v>29.75</v>
      </c>
      <c r="DT6" s="22">
        <f t="shared" ref="DT6:EB6" si="13">IF(DT7="",NA(),DT7)</f>
        <v>31.33</v>
      </c>
      <c r="DU6" s="22">
        <f t="shared" si="13"/>
        <v>31.3</v>
      </c>
      <c r="DV6" s="22">
        <f t="shared" si="13"/>
        <v>31.18</v>
      </c>
      <c r="DW6" s="22">
        <f t="shared" si="13"/>
        <v>32.270000000000003</v>
      </c>
      <c r="DX6" s="22">
        <f t="shared" si="13"/>
        <v>15.1</v>
      </c>
      <c r="DY6" s="22">
        <f t="shared" si="13"/>
        <v>17.12</v>
      </c>
      <c r="DZ6" s="22">
        <f t="shared" si="13"/>
        <v>18.18</v>
      </c>
      <c r="EA6" s="22">
        <f t="shared" si="13"/>
        <v>19.32</v>
      </c>
      <c r="EB6" s="22">
        <f t="shared" si="13"/>
        <v>21.16</v>
      </c>
      <c r="EC6" s="21" t="str">
        <f>IF(EC7="","",IF(EC7="-","【-】","【"&amp;SUBSTITUTE(TEXT(EC7,"#,##0.00"),"-","△")&amp;"】"))</f>
        <v>【23.75】</v>
      </c>
      <c r="ED6" s="22">
        <f>IF(ED7="",NA(),ED7)</f>
        <v>0.34</v>
      </c>
      <c r="EE6" s="22">
        <f t="shared" ref="EE6:EM6" si="14">IF(EE7="",NA(),EE7)</f>
        <v>0.54</v>
      </c>
      <c r="EF6" s="22">
        <f t="shared" si="14"/>
        <v>0.31</v>
      </c>
      <c r="EG6" s="22">
        <f t="shared" si="14"/>
        <v>0.25</v>
      </c>
      <c r="EH6" s="22">
        <f t="shared" si="14"/>
        <v>0.61</v>
      </c>
      <c r="EI6" s="22">
        <f t="shared" si="14"/>
        <v>0.57999999999999996</v>
      </c>
      <c r="EJ6" s="22">
        <f t="shared" si="14"/>
        <v>0.54</v>
      </c>
      <c r="EK6" s="22">
        <f t="shared" si="14"/>
        <v>0.56999999999999995</v>
      </c>
      <c r="EL6" s="22">
        <f t="shared" si="14"/>
        <v>0.52</v>
      </c>
      <c r="EM6" s="22">
        <f t="shared" si="14"/>
        <v>0.48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82155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47.26</v>
      </c>
      <c r="P7" s="25">
        <v>94.2</v>
      </c>
      <c r="Q7" s="25">
        <v>3619</v>
      </c>
      <c r="R7" s="25">
        <v>41448</v>
      </c>
      <c r="S7" s="25">
        <v>186.79</v>
      </c>
      <c r="T7" s="25">
        <v>221.9</v>
      </c>
      <c r="U7" s="25">
        <v>38749</v>
      </c>
      <c r="V7" s="25">
        <v>68.05</v>
      </c>
      <c r="W7" s="25">
        <v>569.41999999999996</v>
      </c>
      <c r="X7" s="25">
        <v>120.04</v>
      </c>
      <c r="Y7" s="25">
        <v>128.87</v>
      </c>
      <c r="Z7" s="25">
        <v>118.75</v>
      </c>
      <c r="AA7" s="25">
        <v>119.18</v>
      </c>
      <c r="AB7" s="25">
        <v>102.1</v>
      </c>
      <c r="AC7" s="25">
        <v>110.66</v>
      </c>
      <c r="AD7" s="25">
        <v>109.01</v>
      </c>
      <c r="AE7" s="25">
        <v>108.83</v>
      </c>
      <c r="AF7" s="25">
        <v>109.23</v>
      </c>
      <c r="AG7" s="25">
        <v>108.04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2.74</v>
      </c>
      <c r="AO7" s="25">
        <v>3.7</v>
      </c>
      <c r="AP7" s="25">
        <v>4.34</v>
      </c>
      <c r="AQ7" s="25">
        <v>4.6900000000000004</v>
      </c>
      <c r="AR7" s="25">
        <v>4.72</v>
      </c>
      <c r="AS7" s="25">
        <v>1.34</v>
      </c>
      <c r="AT7" s="25">
        <v>314.39999999999998</v>
      </c>
      <c r="AU7" s="25">
        <v>256.60000000000002</v>
      </c>
      <c r="AV7" s="25">
        <v>46.76</v>
      </c>
      <c r="AW7" s="25">
        <v>219.31</v>
      </c>
      <c r="AX7" s="25">
        <v>186.39</v>
      </c>
      <c r="AY7" s="25">
        <v>366.03</v>
      </c>
      <c r="AZ7" s="25">
        <v>365.18</v>
      </c>
      <c r="BA7" s="25">
        <v>327.77</v>
      </c>
      <c r="BB7" s="25">
        <v>338.02</v>
      </c>
      <c r="BC7" s="25">
        <v>345.94</v>
      </c>
      <c r="BD7" s="25">
        <v>252.29</v>
      </c>
      <c r="BE7" s="25">
        <v>491.54</v>
      </c>
      <c r="BF7" s="25">
        <v>495.39</v>
      </c>
      <c r="BG7" s="25">
        <v>510.54</v>
      </c>
      <c r="BH7" s="25">
        <v>658.72</v>
      </c>
      <c r="BI7" s="25">
        <v>635.08000000000004</v>
      </c>
      <c r="BJ7" s="25">
        <v>370.12</v>
      </c>
      <c r="BK7" s="25">
        <v>371.65</v>
      </c>
      <c r="BL7" s="25">
        <v>397.1</v>
      </c>
      <c r="BM7" s="25">
        <v>379.91</v>
      </c>
      <c r="BN7" s="25">
        <v>386.61</v>
      </c>
      <c r="BO7" s="25">
        <v>268.07</v>
      </c>
      <c r="BP7" s="25">
        <v>110.63</v>
      </c>
      <c r="BQ7" s="25">
        <v>120.52</v>
      </c>
      <c r="BR7" s="25">
        <v>113.46</v>
      </c>
      <c r="BS7" s="25">
        <v>110.85</v>
      </c>
      <c r="BT7" s="25">
        <v>93.93</v>
      </c>
      <c r="BU7" s="25">
        <v>100.42</v>
      </c>
      <c r="BV7" s="25">
        <v>98.77</v>
      </c>
      <c r="BW7" s="25">
        <v>95.79</v>
      </c>
      <c r="BX7" s="25">
        <v>98.3</v>
      </c>
      <c r="BY7" s="25">
        <v>93.82</v>
      </c>
      <c r="BZ7" s="25">
        <v>97.47</v>
      </c>
      <c r="CA7" s="25">
        <v>159.72</v>
      </c>
      <c r="CB7" s="25">
        <v>160.52000000000001</v>
      </c>
      <c r="CC7" s="25">
        <v>170.19</v>
      </c>
      <c r="CD7" s="25">
        <v>174.91</v>
      </c>
      <c r="CE7" s="25">
        <v>207.03</v>
      </c>
      <c r="CF7" s="25">
        <v>171.67</v>
      </c>
      <c r="CG7" s="25">
        <v>173.67</v>
      </c>
      <c r="CH7" s="25">
        <v>171.13</v>
      </c>
      <c r="CI7" s="25">
        <v>173.7</v>
      </c>
      <c r="CJ7" s="25">
        <v>178.94</v>
      </c>
      <c r="CK7" s="25">
        <v>174.75</v>
      </c>
      <c r="CL7" s="25">
        <v>59.17</v>
      </c>
      <c r="CM7" s="25">
        <v>56.6</v>
      </c>
      <c r="CN7" s="25">
        <v>56.62</v>
      </c>
      <c r="CO7" s="25">
        <v>56.24</v>
      </c>
      <c r="CP7" s="25">
        <v>55.31</v>
      </c>
      <c r="CQ7" s="25">
        <v>59.74</v>
      </c>
      <c r="CR7" s="25">
        <v>59.67</v>
      </c>
      <c r="CS7" s="25">
        <v>60.12</v>
      </c>
      <c r="CT7" s="25">
        <v>60.34</v>
      </c>
      <c r="CU7" s="25">
        <v>59.54</v>
      </c>
      <c r="CV7" s="25">
        <v>59.97</v>
      </c>
      <c r="CW7" s="25">
        <v>78.47</v>
      </c>
      <c r="CX7" s="25">
        <v>80.13</v>
      </c>
      <c r="CY7" s="25">
        <v>81.48</v>
      </c>
      <c r="CZ7" s="25">
        <v>81.739999999999995</v>
      </c>
      <c r="DA7" s="25">
        <v>81.87</v>
      </c>
      <c r="DB7" s="25">
        <v>84.8</v>
      </c>
      <c r="DC7" s="25">
        <v>84.6</v>
      </c>
      <c r="DD7" s="25">
        <v>84.24</v>
      </c>
      <c r="DE7" s="25">
        <v>84.19</v>
      </c>
      <c r="DF7" s="25">
        <v>83.93</v>
      </c>
      <c r="DG7" s="25">
        <v>89.76</v>
      </c>
      <c r="DH7" s="25">
        <v>58.67</v>
      </c>
      <c r="DI7" s="25">
        <v>56.53</v>
      </c>
      <c r="DJ7" s="25">
        <v>55.71</v>
      </c>
      <c r="DK7" s="25">
        <v>49.16</v>
      </c>
      <c r="DL7" s="25">
        <v>50.6</v>
      </c>
      <c r="DM7" s="25">
        <v>47.66</v>
      </c>
      <c r="DN7" s="25">
        <v>48.17</v>
      </c>
      <c r="DO7" s="25">
        <v>48.83</v>
      </c>
      <c r="DP7" s="25">
        <v>49.96</v>
      </c>
      <c r="DQ7" s="25">
        <v>50.82</v>
      </c>
      <c r="DR7" s="25">
        <v>51.51</v>
      </c>
      <c r="DS7" s="25">
        <v>29.75</v>
      </c>
      <c r="DT7" s="25">
        <v>31.33</v>
      </c>
      <c r="DU7" s="25">
        <v>31.3</v>
      </c>
      <c r="DV7" s="25">
        <v>31.18</v>
      </c>
      <c r="DW7" s="25">
        <v>32.270000000000003</v>
      </c>
      <c r="DX7" s="25">
        <v>15.1</v>
      </c>
      <c r="DY7" s="25">
        <v>17.12</v>
      </c>
      <c r="DZ7" s="25">
        <v>18.18</v>
      </c>
      <c r="EA7" s="25">
        <v>19.32</v>
      </c>
      <c r="EB7" s="25">
        <v>21.16</v>
      </c>
      <c r="EC7" s="25">
        <v>23.75</v>
      </c>
      <c r="ED7" s="25">
        <v>0.34</v>
      </c>
      <c r="EE7" s="25">
        <v>0.54</v>
      </c>
      <c r="EF7" s="25">
        <v>0.31</v>
      </c>
      <c r="EG7" s="25">
        <v>0.25</v>
      </c>
      <c r="EH7" s="25">
        <v>0.61</v>
      </c>
      <c r="EI7" s="25">
        <v>0.57999999999999996</v>
      </c>
      <c r="EJ7" s="25">
        <v>0.54</v>
      </c>
      <c r="EK7" s="25">
        <v>0.56999999999999995</v>
      </c>
      <c r="EL7" s="25">
        <v>0.52</v>
      </c>
      <c r="EM7" s="25">
        <v>0.48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2024-01-24T08:10:42Z</cp:lastPrinted>
  <dcterms:created xsi:type="dcterms:W3CDTF">2023-12-05T00:50:02Z</dcterms:created>
  <dcterms:modified xsi:type="dcterms:W3CDTF">2024-02-05T01:42:47Z</dcterms:modified>
  <cp:category/>
</cp:coreProperties>
</file>