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2310\Desktop\20240118_公営企業に係る経営比較分析表（令和４年度決算）の分析等について\提出\"/>
    </mc:Choice>
  </mc:AlternateContent>
  <workbookProtection workbookAlgorithmName="SHA-512" workbookHashValue="WNB6BGjXVS4Gn2apBVLjKPSxqzhY2ZnLJwf6K1zwZyH77yDtN0SZlH2GJ47StB+hhDT1ffblvXRGFlJSLMtpAA==" workbookSaltValue="rEnPkI1DjXRGU2pkZAFMeQ==" workbookSpinCount="100000" lockStructure="1"/>
  <bookViews>
    <workbookView xWindow="0" yWindow="0" windowWidth="28800" windowHeight="12315"/>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O86"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AL10" i="4" s="1"/>
  <c r="U6" i="5"/>
  <c r="BB8" i="4" s="1"/>
  <c r="T6" i="5"/>
  <c r="S6" i="5"/>
  <c r="AL8" i="4" s="1"/>
  <c r="R6" i="5"/>
  <c r="Q6" i="5"/>
  <c r="W10" i="4" s="1"/>
  <c r="P6" i="5"/>
  <c r="O6" i="5"/>
  <c r="I10" i="4" s="1"/>
  <c r="N6" i="5"/>
  <c r="B10" i="4" s="1"/>
  <c r="M6" i="5"/>
  <c r="L6" i="5"/>
  <c r="W8" i="4" s="1"/>
  <c r="K6" i="5"/>
  <c r="P8" i="4" s="1"/>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6" i="4"/>
  <c r="K86" i="4"/>
  <c r="J86" i="4"/>
  <c r="H86" i="4"/>
  <c r="E86" i="4"/>
  <c r="AD10" i="4"/>
  <c r="P10" i="4"/>
  <c r="AT8" i="4"/>
  <c r="AD8" i="4"/>
  <c r="I8" i="4"/>
  <c r="B8" i="4"/>
</calcChain>
</file>

<file path=xl/sharedStrings.xml><?xml version="1.0" encoding="utf-8"?>
<sst xmlns="http://schemas.openxmlformats.org/spreadsheetml/2006/main" count="236" uniqueCount="119">
  <si>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</si>
  <si>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</si>
  <si>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</si>
  <si>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</si>
  <si>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</si>
  <si>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</si>
  <si>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</si>
  <si>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</si>
  <si>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</si>
  <si>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</si>
  <si>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</si>
  <si>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</si>
  <si>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</si>
  <si>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</si>
  <si>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</si>
  <si>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</si>
  <si>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</si>
  <si>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</si>
  <si>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</si>
  <si>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</si>
  <si>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</si>
  <si>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</si>
  <si>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</si>
  <si>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</si>
  <si>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</si>
  <si>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</si>
  <si>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</si>
  <si>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</si>
  <si>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</si>
  <si>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</si>
  <si>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</si>
  <si>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</si>
  <si>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</si>
  <si>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</si>
  <si>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</si>
  <si>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</si>
  <si>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</si>
  <si>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</si>
  <si>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</si>
  <si>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</si>
  <si>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</si>
  <si>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</si>
  <si>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</si>
  <si>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</si>
  <si>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</si>
  <si>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</si>
  <si>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</si>
  <si>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</si>
  <si>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</si>
  <si>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</si>
  <si>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</si>
  <si>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</si>
  <si>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</si>
  <si>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</si>
  <si>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</si>
  <si>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</si>
  <si>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</si>
  <si>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</si>
  <si>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</si>
  <si>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</si>
  <si>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</si>
  <si>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</si>
  <si>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</si>
  <si>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</si>
  <si>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</si>
  <si>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</si>
  <si>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</si>
  <si>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</si>
  <si>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</si>
  <si>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</si>
  <si>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</si>
  <si>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</si>
  <si>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</si>
  <si>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</si>
  <si>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</si>
  <si>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</si>
  <si>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</si>
  <si>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</si>
  <si>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</si>
  <si>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</si>
  <si>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</si>
  <si>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</si>
  <si>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</si>
  <si>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</si>
  <si>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</si>
  <si>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</si>
  <si>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</si>
  <si>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</si>
  <si>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</si>
  <si>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</si>
  <si>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</si>
  <si>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</si>
  <si>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</si>
  <si>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</si>
  <si>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</si>
  <si>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</si>
  <si>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</si>
  <si>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茨城県　ひたちなか市</t>
  </si>
  <si>
    <t>法非適用</t>
  </si>
  <si>
    <t>下水道事業</t>
  </si>
  <si>
    <t>農業集落排水</t>
  </si>
  <si>
    <t>F1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</si>
  <si>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</si>
  <si>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</si>
  <si>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</si>
  <si>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</si>
  <si>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</si>
  <si>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</si>
  <si>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</si>
  <si>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</si>
  <si>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</si>
  <si>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</si>
  <si>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</si>
  <si>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</si>
  <si>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</si>
  <si>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</si>
  <si>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今年度の収益的収支比率は101.8％となり，昨年度と比較し数値は改善したが，一般会計繰入金の割合が高いため，経費の削減や適正な使用料水準への見直しを今後検討していく必要があると考えている。
　企業債残高対事業規模比率は0％であり類似団体平均値と比較すると低い数値となっている。その要因は企業債残高の一般会計負担率が高いためである。
　今年度の経費回収率は77.68％となっており，また，汚水処理原価についても172.66円と類似団体と比較すると経営指標的に良い数値となっている。昨年度よりそれぞれの指標が改善した主要因としては，公営企業会計移行事務支援業務委託料の支払がなかったことにより，汚水処理費用（維持管理費）が減額したことによるものである。しかし，今後は施設の更新等更なる汚水処理費用の増加が見込まれることから，収益的収支比率での分析同様，経費の削減や適正な使用料水準への見直しを今後検討していく必要があると考えている。
　施設利用率と水洗化率はそれぞれ75.56％と95.97％となっており，類似団体と比較して高い数値になっているものの，いずれも100％未満であることから，今後も接続率・水洗化率の向上に努め，能率的な事業経営を志向する。</t>
    <rPh sb="30" eb="32">
      <t>スウチ</t>
    </rPh>
    <rPh sb="33" eb="35">
      <t>カイゼン</t>
    </rPh>
    <rPh sb="61" eb="63">
      <t>テキセイ</t>
    </rPh>
    <rPh sb="67" eb="69">
      <t>スイジュン</t>
    </rPh>
    <rPh sb="250" eb="252">
      <t>シヒョウ</t>
    </rPh>
    <rPh sb="253" eb="255">
      <t>カイゼン</t>
    </rPh>
    <rPh sb="257" eb="258">
      <t>シュ</t>
    </rPh>
    <rPh sb="281" eb="282">
      <t>リョウ</t>
    </rPh>
    <rPh sb="283" eb="285">
      <t>シハライ</t>
    </rPh>
    <rPh sb="310" eb="312">
      <t>ゲンガク</t>
    </rPh>
    <rPh sb="332" eb="334">
      <t>シセツ</t>
    </rPh>
    <rPh sb="335" eb="338">
      <t>コウシントウ</t>
    </rPh>
    <rPh sb="370" eb="374">
      <t>ブンセキドウヨウ</t>
    </rPh>
    <rPh sb="500" eb="504">
      <t>スイセンカリツ</t>
    </rPh>
    <rPh sb="511" eb="514">
      <t>ノウリツテキ</t>
    </rPh>
    <rPh sb="515" eb="519">
      <t>ジギョウケイエイ</t>
    </rPh>
    <rPh sb="520" eb="522">
      <t>シコウ</t>
    </rPh>
    <phoneticPr fontId="4"/>
  </si>
  <si>
    <t>　管渠改善率は0％であり類似団体と比較しても低い数値となっている。現時点では管渠の改善の必要がないことから，管渠の更新投資を行っていないことが要因となっている。
　しかし，今後は施設の老朽化が進むことから最適整備構想で策定した内容を精査し，計画的な維持管理を行える取り組みをしていかなければならない。</t>
  </si>
  <si>
    <t>　経営の健全性・効率性の分野での分析を総括すると，現時点では，概ね汚水処理費用は抑制できているが，収入の半分以上が一般会計繰入金となっているため，その部分において使用料収入に振り替えられるような適正な使用料水準への見直しを今後検討していく必要があると考える。
　また，現時点で目立って老朽化している施設は見受けられないが，今後は機能診断調査・最適整備構想を踏まえた上での効率的な施設の更新等踏まえ事業経営を進めていく。</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</si>
</sst>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D64-437E-9EFC-0667DBC98BF5}"/>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0.02</c:v>
                </c:pt>
                <c:pt idx="2">
                  <c:v>0.25</c:v>
                </c:pt>
                <c:pt idx="3">
                  <c:v>0.01</c:v>
                </c:pt>
                <c:pt idx="4">
                  <c:v>0.01</c:v>
                </c:pt>
              </c:numCache>
            </c:numRef>
          </c:val>
          <c:smooth val="0"/>
          <c:extLst>
            <c:ext xmlns:c16="http://schemas.microsoft.com/office/drawing/2014/chart" uri="{C3380CC4-5D6E-409C-BE32-E72D297353CC}">
              <c16:uniqueId val="{00000001-6D64-437E-9EFC-0667DBC98BF5}"/>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72.88</c:v>
                </c:pt>
                <c:pt idx="1">
                  <c:v>74.239999999999995</c:v>
                </c:pt>
                <c:pt idx="2">
                  <c:v>74.239999999999995</c:v>
                </c:pt>
                <c:pt idx="3">
                  <c:v>75.930000000000007</c:v>
                </c:pt>
                <c:pt idx="4">
                  <c:v>73.56</c:v>
                </c:pt>
              </c:numCache>
            </c:numRef>
          </c:val>
          <c:extLst>
            <c:ext xmlns:c16="http://schemas.microsoft.com/office/drawing/2014/chart" uri="{C3380CC4-5D6E-409C-BE32-E72D297353CC}">
              <c16:uniqueId val="{00000000-7A02-42EB-8868-E0337D9F704E}"/>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50.68</c:v>
                </c:pt>
                <c:pt idx="1">
                  <c:v>50.14</c:v>
                </c:pt>
                <c:pt idx="2">
                  <c:v>54.83</c:v>
                </c:pt>
                <c:pt idx="3">
                  <c:v>54.54</c:v>
                </c:pt>
                <c:pt idx="4">
                  <c:v>52.9</c:v>
                </c:pt>
              </c:numCache>
            </c:numRef>
          </c:val>
          <c:smooth val="0"/>
          <c:extLst>
            <c:ext xmlns:c16="http://schemas.microsoft.com/office/drawing/2014/chart" uri="{C3380CC4-5D6E-409C-BE32-E72D297353CC}">
              <c16:uniqueId val="{00000001-7A02-42EB-8868-E0337D9F704E}"/>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94.57</c:v>
                </c:pt>
                <c:pt idx="1">
                  <c:v>95.53</c:v>
                </c:pt>
                <c:pt idx="2">
                  <c:v>95.57</c:v>
                </c:pt>
                <c:pt idx="3">
                  <c:v>95.49</c:v>
                </c:pt>
                <c:pt idx="4">
                  <c:v>95.97</c:v>
                </c:pt>
              </c:numCache>
            </c:numRef>
          </c:val>
          <c:extLst>
            <c:ext xmlns:c16="http://schemas.microsoft.com/office/drawing/2014/chart" uri="{C3380CC4-5D6E-409C-BE32-E72D297353CC}">
              <c16:uniqueId val="{00000000-6E4F-47ED-9F9E-992F95AFE5FA}"/>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84.86</c:v>
                </c:pt>
                <c:pt idx="1">
                  <c:v>84.98</c:v>
                </c:pt>
                <c:pt idx="2">
                  <c:v>84.7</c:v>
                </c:pt>
                <c:pt idx="3">
                  <c:v>90.3</c:v>
                </c:pt>
                <c:pt idx="4">
                  <c:v>90.3</c:v>
                </c:pt>
              </c:numCache>
            </c:numRef>
          </c:val>
          <c:smooth val="0"/>
          <c:extLst>
            <c:ext xmlns:c16="http://schemas.microsoft.com/office/drawing/2014/chart" uri="{C3380CC4-5D6E-409C-BE32-E72D297353CC}">
              <c16:uniqueId val="{00000001-6E4F-47ED-9F9E-992F95AFE5FA}"/>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102.42</c:v>
                </c:pt>
                <c:pt idx="1">
                  <c:v>100.44</c:v>
                </c:pt>
                <c:pt idx="2">
                  <c:v>103.09</c:v>
                </c:pt>
                <c:pt idx="3">
                  <c:v>89.6</c:v>
                </c:pt>
                <c:pt idx="4">
                  <c:v>101.8</c:v>
                </c:pt>
              </c:numCache>
            </c:numRef>
          </c:val>
          <c:extLst>
            <c:ext xmlns:c16="http://schemas.microsoft.com/office/drawing/2014/chart" uri="{C3380CC4-5D6E-409C-BE32-E72D297353CC}">
              <c16:uniqueId val="{00000000-45A7-422E-BA4D-00BCF00B379E}"/>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5A7-422E-BA4D-00BCF00B379E}"/>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908-4E88-A282-9ECEAA2E4089}"/>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908-4E88-A282-9ECEAA2E4089}"/>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0BC-40F8-A346-EBC6B0755792}"/>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0BC-40F8-A346-EBC6B0755792}"/>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EB3-45CE-BEA4-C136D77C1595}"/>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EB3-45CE-BEA4-C136D77C1595}"/>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95F-46E3-BB76-D145CBD77BCD}"/>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95F-46E3-BB76-D145CBD77BCD}"/>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073-49E7-9224-CDAD1113075A}"/>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789.46</c:v>
                </c:pt>
                <c:pt idx="1">
                  <c:v>826.83</c:v>
                </c:pt>
                <c:pt idx="2">
                  <c:v>867.83</c:v>
                </c:pt>
                <c:pt idx="3">
                  <c:v>778.81</c:v>
                </c:pt>
                <c:pt idx="4">
                  <c:v>718.49</c:v>
                </c:pt>
              </c:numCache>
            </c:numRef>
          </c:val>
          <c:smooth val="0"/>
          <c:extLst>
            <c:ext xmlns:c16="http://schemas.microsoft.com/office/drawing/2014/chart" uri="{C3380CC4-5D6E-409C-BE32-E72D297353CC}">
              <c16:uniqueId val="{00000001-6073-49E7-9224-CDAD1113075A}"/>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52.55</c:v>
                </c:pt>
                <c:pt idx="1">
                  <c:v>55.23</c:v>
                </c:pt>
                <c:pt idx="2">
                  <c:v>86.17</c:v>
                </c:pt>
                <c:pt idx="3">
                  <c:v>56.23</c:v>
                </c:pt>
                <c:pt idx="4">
                  <c:v>77.680000000000007</c:v>
                </c:pt>
              </c:numCache>
            </c:numRef>
          </c:val>
          <c:extLst>
            <c:ext xmlns:c16="http://schemas.microsoft.com/office/drawing/2014/chart" uri="{C3380CC4-5D6E-409C-BE32-E72D297353CC}">
              <c16:uniqueId val="{00000000-5044-434F-B087-41EB48DD5AF0}"/>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57.77</c:v>
                </c:pt>
                <c:pt idx="1">
                  <c:v>57.31</c:v>
                </c:pt>
                <c:pt idx="2">
                  <c:v>57.08</c:v>
                </c:pt>
                <c:pt idx="3">
                  <c:v>67.23</c:v>
                </c:pt>
                <c:pt idx="4">
                  <c:v>61.82</c:v>
                </c:pt>
              </c:numCache>
            </c:numRef>
          </c:val>
          <c:smooth val="0"/>
          <c:extLst>
            <c:ext xmlns:c16="http://schemas.microsoft.com/office/drawing/2014/chart" uri="{C3380CC4-5D6E-409C-BE32-E72D297353CC}">
              <c16:uniqueId val="{00000001-5044-434F-B087-41EB48DD5AF0}"/>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252.09</c:v>
                </c:pt>
                <c:pt idx="1">
                  <c:v>235.99</c:v>
                </c:pt>
                <c:pt idx="2">
                  <c:v>159.36000000000001</c:v>
                </c:pt>
                <c:pt idx="3">
                  <c:v>230.73</c:v>
                </c:pt>
                <c:pt idx="4">
                  <c:v>172.66</c:v>
                </c:pt>
              </c:numCache>
            </c:numRef>
          </c:val>
          <c:extLst>
            <c:ext xmlns:c16="http://schemas.microsoft.com/office/drawing/2014/chart" uri="{C3380CC4-5D6E-409C-BE32-E72D297353CC}">
              <c16:uniqueId val="{00000000-15BA-4673-A108-D1AFBB3858AF}"/>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274.35000000000002</c:v>
                </c:pt>
                <c:pt idx="1">
                  <c:v>273.52</c:v>
                </c:pt>
                <c:pt idx="2">
                  <c:v>274.99</c:v>
                </c:pt>
                <c:pt idx="3">
                  <c:v>228.21</c:v>
                </c:pt>
                <c:pt idx="4">
                  <c:v>246.9</c:v>
                </c:pt>
              </c:numCache>
            </c:numRef>
          </c:val>
          <c:smooth val="0"/>
          <c:extLst>
            <c:ext xmlns:c16="http://schemas.microsoft.com/office/drawing/2014/chart" uri="{C3380CC4-5D6E-409C-BE32-E72D297353CC}">
              <c16:uniqueId val="{00000001-15BA-4673-A108-D1AFBB3858AF}"/>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【809.19】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【273.68】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N1"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茨城県　ひたちなか市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35" t="str">
        <f>データ!I6</f>
        <v>法非適用</v>
      </c>
      <c r="C8" s="35"/>
      <c r="D8" s="35"/>
      <c r="E8" s="35"/>
      <c r="F8" s="35"/>
      <c r="G8" s="35"/>
      <c r="H8" s="35"/>
      <c r="I8" s="35" t="str">
        <f>データ!J6</f>
        <v>下水道事業</v>
      </c>
      <c r="J8" s="35"/>
      <c r="K8" s="35"/>
      <c r="L8" s="35"/>
      <c r="M8" s="35"/>
      <c r="N8" s="35"/>
      <c r="O8" s="35"/>
      <c r="P8" s="35" t="str">
        <f>データ!K6</f>
        <v>農業集落排水</v>
      </c>
      <c r="Q8" s="35"/>
      <c r="R8" s="35"/>
      <c r="S8" s="35"/>
      <c r="T8" s="35"/>
      <c r="U8" s="35"/>
      <c r="V8" s="35"/>
      <c r="W8" s="35" t="str">
        <f>データ!L6</f>
        <v>F1</v>
      </c>
      <c r="X8" s="35"/>
      <c r="Y8" s="35"/>
      <c r="Z8" s="35"/>
      <c r="AA8" s="35"/>
      <c r="AB8" s="35"/>
      <c r="AC8" s="35"/>
      <c r="AD8" s="36" t="str">
        <f>データ!$M$6</f>
        <v>非設置</v>
      </c>
      <c r="AE8" s="36"/>
      <c r="AF8" s="36"/>
      <c r="AG8" s="36"/>
      <c r="AH8" s="36"/>
      <c r="AI8" s="36"/>
      <c r="AJ8" s="36"/>
      <c r="AK8" s="3"/>
      <c r="AL8" s="37">
        <f>データ!S6</f>
        <v>156435</v>
      </c>
      <c r="AM8" s="37"/>
      <c r="AN8" s="37"/>
      <c r="AO8" s="37"/>
      <c r="AP8" s="37"/>
      <c r="AQ8" s="37"/>
      <c r="AR8" s="37"/>
      <c r="AS8" s="37"/>
      <c r="AT8" s="38">
        <f>データ!T6</f>
        <v>100.26</v>
      </c>
      <c r="AU8" s="38"/>
      <c r="AV8" s="38"/>
      <c r="AW8" s="38"/>
      <c r="AX8" s="38"/>
      <c r="AY8" s="38"/>
      <c r="AZ8" s="38"/>
      <c r="BA8" s="38"/>
      <c r="BB8" s="38">
        <f>データ!U6</f>
        <v>1560.29</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8" t="str">
        <f>データ!N6</f>
        <v>-</v>
      </c>
      <c r="C10" s="38"/>
      <c r="D10" s="38"/>
      <c r="E10" s="38"/>
      <c r="F10" s="38"/>
      <c r="G10" s="38"/>
      <c r="H10" s="38"/>
      <c r="I10" s="38" t="str">
        <f>データ!O6</f>
        <v>該当数値なし</v>
      </c>
      <c r="J10" s="38"/>
      <c r="K10" s="38"/>
      <c r="L10" s="38"/>
      <c r="M10" s="38"/>
      <c r="N10" s="38"/>
      <c r="O10" s="38"/>
      <c r="P10" s="38">
        <f>データ!P6</f>
        <v>0.51</v>
      </c>
      <c r="Q10" s="38"/>
      <c r="R10" s="38"/>
      <c r="S10" s="38"/>
      <c r="T10" s="38"/>
      <c r="U10" s="38"/>
      <c r="V10" s="38"/>
      <c r="W10" s="38">
        <f>データ!Q6</f>
        <v>100</v>
      </c>
      <c r="X10" s="38"/>
      <c r="Y10" s="38"/>
      <c r="Z10" s="38"/>
      <c r="AA10" s="38"/>
      <c r="AB10" s="38"/>
      <c r="AC10" s="38"/>
      <c r="AD10" s="37">
        <f>データ!R6</f>
        <v>3340</v>
      </c>
      <c r="AE10" s="37"/>
      <c r="AF10" s="37"/>
      <c r="AG10" s="37"/>
      <c r="AH10" s="37"/>
      <c r="AI10" s="37"/>
      <c r="AJ10" s="37"/>
      <c r="AK10" s="2"/>
      <c r="AL10" s="37">
        <f>データ!V6</f>
        <v>794</v>
      </c>
      <c r="AM10" s="37"/>
      <c r="AN10" s="37"/>
      <c r="AO10" s="37"/>
      <c r="AP10" s="37"/>
      <c r="AQ10" s="37"/>
      <c r="AR10" s="37"/>
      <c r="AS10" s="37"/>
      <c r="AT10" s="38">
        <f>データ!W6</f>
        <v>1.62</v>
      </c>
      <c r="AU10" s="38"/>
      <c r="AV10" s="38"/>
      <c r="AW10" s="38"/>
      <c r="AX10" s="38"/>
      <c r="AY10" s="38"/>
      <c r="AZ10" s="38"/>
      <c r="BA10" s="38"/>
      <c r="BB10" s="38">
        <f>データ!X6</f>
        <v>490.12</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116</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117</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118</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【809.19】</v>
      </c>
      <c r="I86" s="12" t="str">
        <f>データ!CA6</f>
        <v>【57.02】</v>
      </c>
      <c r="J86" s="12" t="str">
        <f>データ!CL6</f>
        <v>【273.68】</v>
      </c>
      <c r="K86" s="12" t="str">
        <f>データ!CW6</f>
        <v>【52.55】</v>
      </c>
      <c r="L86" s="12" t="str">
        <f>データ!DH6</f>
        <v>【87.30】</v>
      </c>
      <c r="M86" s="12" t="s">
        <v>43</v>
      </c>
      <c r="N86" s="12" t="s">
        <v>43</v>
      </c>
      <c r="O86" s="12" t="str">
        <f>データ!EO6</f>
        <v>【0.02】</v>
      </c>
    </row>
  </sheetData>
  <sheetProtection algorithmName="SHA-512" hashValue="X+PXkYYOu5i+dLQkcZvEyjo0eX4JS+334Lx35lFlW1355lJXFlL+s4heLQ2EPSGgiGqAmf5flO2ezaSixEil7Q==" saltValue="yORDCbi3yPf3wcJp8YcO5Q=="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44</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45</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46</v>
      </c>
      <c r="B3" s="15" t="s">
        <v>47</v>
      </c>
      <c r="C3" s="15" t="s">
        <v>48</v>
      </c>
      <c r="D3" s="15" t="s">
        <v>49</v>
      </c>
      <c r="E3" s="15" t="s">
        <v>50</v>
      </c>
      <c r="F3" s="15" t="s">
        <v>51</v>
      </c>
      <c r="G3" s="15" t="s">
        <v>52</v>
      </c>
      <c r="H3" s="73" t="s">
        <v>53</v>
      </c>
      <c r="I3" s="74"/>
      <c r="J3" s="74"/>
      <c r="K3" s="74"/>
      <c r="L3" s="74"/>
      <c r="M3" s="74"/>
      <c r="N3" s="74"/>
      <c r="O3" s="74"/>
      <c r="P3" s="74"/>
      <c r="Q3" s="74"/>
      <c r="R3" s="74"/>
      <c r="S3" s="74"/>
      <c r="T3" s="74"/>
      <c r="U3" s="74"/>
      <c r="V3" s="74"/>
      <c r="W3" s="74"/>
      <c r="X3" s="75"/>
      <c r="Y3" s="79" t="s">
        <v>54</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55</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56</v>
      </c>
      <c r="B4" s="16"/>
      <c r="C4" s="16"/>
      <c r="D4" s="16"/>
      <c r="E4" s="16"/>
      <c r="F4" s="16"/>
      <c r="G4" s="16"/>
      <c r="H4" s="76"/>
      <c r="I4" s="77"/>
      <c r="J4" s="77"/>
      <c r="K4" s="77"/>
      <c r="L4" s="77"/>
      <c r="M4" s="77"/>
      <c r="N4" s="77"/>
      <c r="O4" s="77"/>
      <c r="P4" s="77"/>
      <c r="Q4" s="77"/>
      <c r="R4" s="77"/>
      <c r="S4" s="77"/>
      <c r="T4" s="77"/>
      <c r="U4" s="77"/>
      <c r="V4" s="77"/>
      <c r="W4" s="77"/>
      <c r="X4" s="78"/>
      <c r="Y4" s="72" t="s">
        <v>57</v>
      </c>
      <c r="Z4" s="72"/>
      <c r="AA4" s="72"/>
      <c r="AB4" s="72"/>
      <c r="AC4" s="72"/>
      <c r="AD4" s="72"/>
      <c r="AE4" s="72"/>
      <c r="AF4" s="72"/>
      <c r="AG4" s="72"/>
      <c r="AH4" s="72"/>
      <c r="AI4" s="72"/>
      <c r="AJ4" s="72" t="s">
        <v>58</v>
      </c>
      <c r="AK4" s="72"/>
      <c r="AL4" s="72"/>
      <c r="AM4" s="72"/>
      <c r="AN4" s="72"/>
      <c r="AO4" s="72"/>
      <c r="AP4" s="72"/>
      <c r="AQ4" s="72"/>
      <c r="AR4" s="72"/>
      <c r="AS4" s="72"/>
      <c r="AT4" s="72"/>
      <c r="AU4" s="72" t="s">
        <v>59</v>
      </c>
      <c r="AV4" s="72"/>
      <c r="AW4" s="72"/>
      <c r="AX4" s="72"/>
      <c r="AY4" s="72"/>
      <c r="AZ4" s="72"/>
      <c r="BA4" s="72"/>
      <c r="BB4" s="72"/>
      <c r="BC4" s="72"/>
      <c r="BD4" s="72"/>
      <c r="BE4" s="72"/>
      <c r="BF4" s="72" t="s">
        <v>60</v>
      </c>
      <c r="BG4" s="72"/>
      <c r="BH4" s="72"/>
      <c r="BI4" s="72"/>
      <c r="BJ4" s="72"/>
      <c r="BK4" s="72"/>
      <c r="BL4" s="72"/>
      <c r="BM4" s="72"/>
      <c r="BN4" s="72"/>
      <c r="BO4" s="72"/>
      <c r="BP4" s="72"/>
      <c r="BQ4" s="72" t="s">
        <v>61</v>
      </c>
      <c r="BR4" s="72"/>
      <c r="BS4" s="72"/>
      <c r="BT4" s="72"/>
      <c r="BU4" s="72"/>
      <c r="BV4" s="72"/>
      <c r="BW4" s="72"/>
      <c r="BX4" s="72"/>
      <c r="BY4" s="72"/>
      <c r="BZ4" s="72"/>
      <c r="CA4" s="72"/>
      <c r="CB4" s="72" t="s">
        <v>62</v>
      </c>
      <c r="CC4" s="72"/>
      <c r="CD4" s="72"/>
      <c r="CE4" s="72"/>
      <c r="CF4" s="72"/>
      <c r="CG4" s="72"/>
      <c r="CH4" s="72"/>
      <c r="CI4" s="72"/>
      <c r="CJ4" s="72"/>
      <c r="CK4" s="72"/>
      <c r="CL4" s="72"/>
      <c r="CM4" s="72" t="s">
        <v>63</v>
      </c>
      <c r="CN4" s="72"/>
      <c r="CO4" s="72"/>
      <c r="CP4" s="72"/>
      <c r="CQ4" s="72"/>
      <c r="CR4" s="72"/>
      <c r="CS4" s="72"/>
      <c r="CT4" s="72"/>
      <c r="CU4" s="72"/>
      <c r="CV4" s="72"/>
      <c r="CW4" s="72"/>
      <c r="CX4" s="72" t="s">
        <v>64</v>
      </c>
      <c r="CY4" s="72"/>
      <c r="CZ4" s="72"/>
      <c r="DA4" s="72"/>
      <c r="DB4" s="72"/>
      <c r="DC4" s="72"/>
      <c r="DD4" s="72"/>
      <c r="DE4" s="72"/>
      <c r="DF4" s="72"/>
      <c r="DG4" s="72"/>
      <c r="DH4" s="72"/>
      <c r="DI4" s="72" t="s">
        <v>65</v>
      </c>
      <c r="DJ4" s="72"/>
      <c r="DK4" s="72"/>
      <c r="DL4" s="72"/>
      <c r="DM4" s="72"/>
      <c r="DN4" s="72"/>
      <c r="DO4" s="72"/>
      <c r="DP4" s="72"/>
      <c r="DQ4" s="72"/>
      <c r="DR4" s="72"/>
      <c r="DS4" s="72"/>
      <c r="DT4" s="72" t="s">
        <v>66</v>
      </c>
      <c r="DU4" s="72"/>
      <c r="DV4" s="72"/>
      <c r="DW4" s="72"/>
      <c r="DX4" s="72"/>
      <c r="DY4" s="72"/>
      <c r="DZ4" s="72"/>
      <c r="EA4" s="72"/>
      <c r="EB4" s="72"/>
      <c r="EC4" s="72"/>
      <c r="ED4" s="72"/>
      <c r="EE4" s="72" t="s">
        <v>67</v>
      </c>
      <c r="EF4" s="72"/>
      <c r="EG4" s="72"/>
      <c r="EH4" s="72"/>
      <c r="EI4" s="72"/>
      <c r="EJ4" s="72"/>
      <c r="EK4" s="72"/>
      <c r="EL4" s="72"/>
      <c r="EM4" s="72"/>
      <c r="EN4" s="72"/>
      <c r="EO4" s="72"/>
    </row>
    <row r="5" spans="1:145" x14ac:dyDescent="0.15">
      <c r="A5" s="14" t="s">
        <v>68</v>
      </c>
      <c r="B5" s="17"/>
      <c r="C5" s="17"/>
      <c r="D5" s="17"/>
      <c r="E5" s="17"/>
      <c r="F5" s="17"/>
      <c r="G5" s="17"/>
      <c r="H5" s="18" t="s">
        <v>69</v>
      </c>
      <c r="I5" s="18" t="s">
        <v>70</v>
      </c>
      <c r="J5" s="18" t="s">
        <v>71</v>
      </c>
      <c r="K5" s="18" t="s">
        <v>72</v>
      </c>
      <c r="L5" s="18" t="s">
        <v>73</v>
      </c>
      <c r="M5" s="18" t="s">
        <v>5</v>
      </c>
      <c r="N5" s="18" t="s">
        <v>74</v>
      </c>
      <c r="O5" s="18" t="s">
        <v>75</v>
      </c>
      <c r="P5" s="18" t="s">
        <v>76</v>
      </c>
      <c r="Q5" s="18" t="s">
        <v>77</v>
      </c>
      <c r="R5" s="18" t="s">
        <v>78</v>
      </c>
      <c r="S5" s="18" t="s">
        <v>79</v>
      </c>
      <c r="T5" s="18" t="s">
        <v>80</v>
      </c>
      <c r="U5" s="18" t="s">
        <v>81</v>
      </c>
      <c r="V5" s="18" t="s">
        <v>82</v>
      </c>
      <c r="W5" s="18" t="s">
        <v>83</v>
      </c>
      <c r="X5" s="18" t="s">
        <v>84</v>
      </c>
      <c r="Y5" s="18" t="s">
        <v>85</v>
      </c>
      <c r="Z5" s="18" t="s">
        <v>86</v>
      </c>
      <c r="AA5" s="18" t="s">
        <v>87</v>
      </c>
      <c r="AB5" s="18" t="s">
        <v>88</v>
      </c>
      <c r="AC5" s="18" t="s">
        <v>89</v>
      </c>
      <c r="AD5" s="18" t="s">
        <v>90</v>
      </c>
      <c r="AE5" s="18" t="s">
        <v>91</v>
      </c>
      <c r="AF5" s="18" t="s">
        <v>92</v>
      </c>
      <c r="AG5" s="18" t="s">
        <v>93</v>
      </c>
      <c r="AH5" s="18" t="s">
        <v>94</v>
      </c>
      <c r="AI5" s="18" t="s">
        <v>31</v>
      </c>
      <c r="AJ5" s="18" t="s">
        <v>85</v>
      </c>
      <c r="AK5" s="18" t="s">
        <v>86</v>
      </c>
      <c r="AL5" s="18" t="s">
        <v>87</v>
      </c>
      <c r="AM5" s="18" t="s">
        <v>88</v>
      </c>
      <c r="AN5" s="18" t="s">
        <v>89</v>
      </c>
      <c r="AO5" s="18" t="s">
        <v>90</v>
      </c>
      <c r="AP5" s="18" t="s">
        <v>91</v>
      </c>
      <c r="AQ5" s="18" t="s">
        <v>92</v>
      </c>
      <c r="AR5" s="18" t="s">
        <v>93</v>
      </c>
      <c r="AS5" s="18" t="s">
        <v>94</v>
      </c>
      <c r="AT5" s="18" t="s">
        <v>95</v>
      </c>
      <c r="AU5" s="18" t="s">
        <v>85</v>
      </c>
      <c r="AV5" s="18" t="s">
        <v>86</v>
      </c>
      <c r="AW5" s="18" t="s">
        <v>87</v>
      </c>
      <c r="AX5" s="18" t="s">
        <v>88</v>
      </c>
      <c r="AY5" s="18" t="s">
        <v>89</v>
      </c>
      <c r="AZ5" s="18" t="s">
        <v>90</v>
      </c>
      <c r="BA5" s="18" t="s">
        <v>91</v>
      </c>
      <c r="BB5" s="18" t="s">
        <v>92</v>
      </c>
      <c r="BC5" s="18" t="s">
        <v>93</v>
      </c>
      <c r="BD5" s="18" t="s">
        <v>94</v>
      </c>
      <c r="BE5" s="18" t="s">
        <v>95</v>
      </c>
      <c r="BF5" s="18" t="s">
        <v>85</v>
      </c>
      <c r="BG5" s="18" t="s">
        <v>86</v>
      </c>
      <c r="BH5" s="18" t="s">
        <v>87</v>
      </c>
      <c r="BI5" s="18" t="s">
        <v>88</v>
      </c>
      <c r="BJ5" s="18" t="s">
        <v>89</v>
      </c>
      <c r="BK5" s="18" t="s">
        <v>90</v>
      </c>
      <c r="BL5" s="18" t="s">
        <v>91</v>
      </c>
      <c r="BM5" s="18" t="s">
        <v>92</v>
      </c>
      <c r="BN5" s="18" t="s">
        <v>93</v>
      </c>
      <c r="BO5" s="18" t="s">
        <v>94</v>
      </c>
      <c r="BP5" s="18" t="s">
        <v>95</v>
      </c>
      <c r="BQ5" s="18" t="s">
        <v>85</v>
      </c>
      <c r="BR5" s="18" t="s">
        <v>86</v>
      </c>
      <c r="BS5" s="18" t="s">
        <v>87</v>
      </c>
      <c r="BT5" s="18" t="s">
        <v>88</v>
      </c>
      <c r="BU5" s="18" t="s">
        <v>89</v>
      </c>
      <c r="BV5" s="18" t="s">
        <v>90</v>
      </c>
      <c r="BW5" s="18" t="s">
        <v>91</v>
      </c>
      <c r="BX5" s="18" t="s">
        <v>92</v>
      </c>
      <c r="BY5" s="18" t="s">
        <v>93</v>
      </c>
      <c r="BZ5" s="18" t="s">
        <v>94</v>
      </c>
      <c r="CA5" s="18" t="s">
        <v>95</v>
      </c>
      <c r="CB5" s="18" t="s">
        <v>85</v>
      </c>
      <c r="CC5" s="18" t="s">
        <v>86</v>
      </c>
      <c r="CD5" s="18" t="s">
        <v>87</v>
      </c>
      <c r="CE5" s="18" t="s">
        <v>88</v>
      </c>
      <c r="CF5" s="18" t="s">
        <v>89</v>
      </c>
      <c r="CG5" s="18" t="s">
        <v>90</v>
      </c>
      <c r="CH5" s="18" t="s">
        <v>91</v>
      </c>
      <c r="CI5" s="18" t="s">
        <v>92</v>
      </c>
      <c r="CJ5" s="18" t="s">
        <v>93</v>
      </c>
      <c r="CK5" s="18" t="s">
        <v>94</v>
      </c>
      <c r="CL5" s="18" t="s">
        <v>95</v>
      </c>
      <c r="CM5" s="18" t="s">
        <v>85</v>
      </c>
      <c r="CN5" s="18" t="s">
        <v>86</v>
      </c>
      <c r="CO5" s="18" t="s">
        <v>87</v>
      </c>
      <c r="CP5" s="18" t="s">
        <v>88</v>
      </c>
      <c r="CQ5" s="18" t="s">
        <v>89</v>
      </c>
      <c r="CR5" s="18" t="s">
        <v>90</v>
      </c>
      <c r="CS5" s="18" t="s">
        <v>91</v>
      </c>
      <c r="CT5" s="18" t="s">
        <v>92</v>
      </c>
      <c r="CU5" s="18" t="s">
        <v>93</v>
      </c>
      <c r="CV5" s="18" t="s">
        <v>94</v>
      </c>
      <c r="CW5" s="18" t="s">
        <v>95</v>
      </c>
      <c r="CX5" s="18" t="s">
        <v>85</v>
      </c>
      <c r="CY5" s="18" t="s">
        <v>86</v>
      </c>
      <c r="CZ5" s="18" t="s">
        <v>87</v>
      </c>
      <c r="DA5" s="18" t="s">
        <v>88</v>
      </c>
      <c r="DB5" s="18" t="s">
        <v>89</v>
      </c>
      <c r="DC5" s="18" t="s">
        <v>90</v>
      </c>
      <c r="DD5" s="18" t="s">
        <v>91</v>
      </c>
      <c r="DE5" s="18" t="s">
        <v>92</v>
      </c>
      <c r="DF5" s="18" t="s">
        <v>93</v>
      </c>
      <c r="DG5" s="18" t="s">
        <v>94</v>
      </c>
      <c r="DH5" s="18" t="s">
        <v>95</v>
      </c>
      <c r="DI5" s="18" t="s">
        <v>85</v>
      </c>
      <c r="DJ5" s="18" t="s">
        <v>86</v>
      </c>
      <c r="DK5" s="18" t="s">
        <v>87</v>
      </c>
      <c r="DL5" s="18" t="s">
        <v>88</v>
      </c>
      <c r="DM5" s="18" t="s">
        <v>89</v>
      </c>
      <c r="DN5" s="18" t="s">
        <v>90</v>
      </c>
      <c r="DO5" s="18" t="s">
        <v>91</v>
      </c>
      <c r="DP5" s="18" t="s">
        <v>92</v>
      </c>
      <c r="DQ5" s="18" t="s">
        <v>93</v>
      </c>
      <c r="DR5" s="18" t="s">
        <v>94</v>
      </c>
      <c r="DS5" s="18" t="s">
        <v>95</v>
      </c>
      <c r="DT5" s="18" t="s">
        <v>85</v>
      </c>
      <c r="DU5" s="18" t="s">
        <v>86</v>
      </c>
      <c r="DV5" s="18" t="s">
        <v>87</v>
      </c>
      <c r="DW5" s="18" t="s">
        <v>88</v>
      </c>
      <c r="DX5" s="18" t="s">
        <v>89</v>
      </c>
      <c r="DY5" s="18" t="s">
        <v>90</v>
      </c>
      <c r="DZ5" s="18" t="s">
        <v>91</v>
      </c>
      <c r="EA5" s="18" t="s">
        <v>92</v>
      </c>
      <c r="EB5" s="18" t="s">
        <v>93</v>
      </c>
      <c r="EC5" s="18" t="s">
        <v>94</v>
      </c>
      <c r="ED5" s="18" t="s">
        <v>95</v>
      </c>
      <c r="EE5" s="18" t="s">
        <v>85</v>
      </c>
      <c r="EF5" s="18" t="s">
        <v>86</v>
      </c>
      <c r="EG5" s="18" t="s">
        <v>87</v>
      </c>
      <c r="EH5" s="18" t="s">
        <v>88</v>
      </c>
      <c r="EI5" s="18" t="s">
        <v>89</v>
      </c>
      <c r="EJ5" s="18" t="s">
        <v>90</v>
      </c>
      <c r="EK5" s="18" t="s">
        <v>91</v>
      </c>
      <c r="EL5" s="18" t="s">
        <v>92</v>
      </c>
      <c r="EM5" s="18" t="s">
        <v>93</v>
      </c>
      <c r="EN5" s="18" t="s">
        <v>94</v>
      </c>
      <c r="EO5" s="18" t="s">
        <v>95</v>
      </c>
    </row>
    <row r="6" spans="1:145" s="22" customFormat="1" x14ac:dyDescent="0.15">
      <c r="A6" s="14" t="s">
        <v>96</v>
      </c>
      <c r="B6" s="19">
        <f>B7</f>
        <v>2022</v>
      </c>
      <c r="C6" s="19">
        <f t="shared" ref="C6:X6" si="3">C7</f>
        <v>82210</v>
      </c>
      <c r="D6" s="19">
        <f t="shared" si="3"/>
        <v>47</v>
      </c>
      <c r="E6" s="19">
        <f t="shared" si="3"/>
        <v>17</v>
      </c>
      <c r="F6" s="19">
        <f t="shared" si="3"/>
        <v>5</v>
      </c>
      <c r="G6" s="19">
        <f t="shared" si="3"/>
        <v>0</v>
      </c>
      <c r="H6" s="19" t="str">
        <f t="shared" si="3"/>
        <v>茨城県　ひたちなか市</v>
      </c>
      <c r="I6" s="19" t="str">
        <f t="shared" si="3"/>
        <v>法非適用</v>
      </c>
      <c r="J6" s="19" t="str">
        <f t="shared" si="3"/>
        <v>下水道事業</v>
      </c>
      <c r="K6" s="19" t="str">
        <f t="shared" si="3"/>
        <v>農業集落排水</v>
      </c>
      <c r="L6" s="19" t="str">
        <f t="shared" si="3"/>
        <v>F1</v>
      </c>
      <c r="M6" s="19" t="str">
        <f t="shared" si="3"/>
        <v>非設置</v>
      </c>
      <c r="N6" s="20" t="str">
        <f t="shared" si="3"/>
        <v>-</v>
      </c>
      <c r="O6" s="20" t="str">
        <f t="shared" si="3"/>
        <v>該当数値なし</v>
      </c>
      <c r="P6" s="20">
        <f t="shared" si="3"/>
        <v>0.51</v>
      </c>
      <c r="Q6" s="20">
        <f t="shared" si="3"/>
        <v>100</v>
      </c>
      <c r="R6" s="20">
        <f t="shared" si="3"/>
        <v>3340</v>
      </c>
      <c r="S6" s="20">
        <f t="shared" si="3"/>
        <v>156435</v>
      </c>
      <c r="T6" s="20">
        <f t="shared" si="3"/>
        <v>100.26</v>
      </c>
      <c r="U6" s="20">
        <f t="shared" si="3"/>
        <v>1560.29</v>
      </c>
      <c r="V6" s="20">
        <f t="shared" si="3"/>
        <v>794</v>
      </c>
      <c r="W6" s="20">
        <f t="shared" si="3"/>
        <v>1.62</v>
      </c>
      <c r="X6" s="20">
        <f t="shared" si="3"/>
        <v>490.12</v>
      </c>
      <c r="Y6" s="21">
        <f>IF(Y7="",NA(),Y7)</f>
        <v>102.42</v>
      </c>
      <c r="Z6" s="21">
        <f t="shared" ref="Z6:AH6" si="4">IF(Z7="",NA(),Z7)</f>
        <v>100.44</v>
      </c>
      <c r="AA6" s="21">
        <f t="shared" si="4"/>
        <v>103.09</v>
      </c>
      <c r="AB6" s="21">
        <f t="shared" si="4"/>
        <v>89.6</v>
      </c>
      <c r="AC6" s="21">
        <f t="shared" si="4"/>
        <v>101.8</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0">
        <f>IF(BF7="",NA(),BF7)</f>
        <v>0</v>
      </c>
      <c r="BG6" s="20">
        <f t="shared" ref="BG6:BO6" si="7">IF(BG7="",NA(),BG7)</f>
        <v>0</v>
      </c>
      <c r="BH6" s="20">
        <f t="shared" si="7"/>
        <v>0</v>
      </c>
      <c r="BI6" s="20">
        <f t="shared" si="7"/>
        <v>0</v>
      </c>
      <c r="BJ6" s="20">
        <f t="shared" si="7"/>
        <v>0</v>
      </c>
      <c r="BK6" s="21">
        <f t="shared" si="7"/>
        <v>789.46</v>
      </c>
      <c r="BL6" s="21">
        <f t="shared" si="7"/>
        <v>826.83</v>
      </c>
      <c r="BM6" s="21">
        <f t="shared" si="7"/>
        <v>867.83</v>
      </c>
      <c r="BN6" s="21">
        <f t="shared" si="7"/>
        <v>778.81</v>
      </c>
      <c r="BO6" s="21">
        <f t="shared" si="7"/>
        <v>718.49</v>
      </c>
      <c r="BP6" s="20" t="str">
        <f>IF(BP7="","",IF(BP7="-","【-】","【"&amp;SUBSTITUTE(TEXT(BP7,"#,##0.00"),"-","△")&amp;"】"))</f>
        <v>【809.19】</v>
      </c>
      <c r="BQ6" s="21">
        <f>IF(BQ7="",NA(),BQ7)</f>
        <v>52.55</v>
      </c>
      <c r="BR6" s="21">
        <f t="shared" ref="BR6:BZ6" si="8">IF(BR7="",NA(),BR7)</f>
        <v>55.23</v>
      </c>
      <c r="BS6" s="21">
        <f t="shared" si="8"/>
        <v>86.17</v>
      </c>
      <c r="BT6" s="21">
        <f t="shared" si="8"/>
        <v>56.23</v>
      </c>
      <c r="BU6" s="21">
        <f t="shared" si="8"/>
        <v>77.680000000000007</v>
      </c>
      <c r="BV6" s="21">
        <f t="shared" si="8"/>
        <v>57.77</v>
      </c>
      <c r="BW6" s="21">
        <f t="shared" si="8"/>
        <v>57.31</v>
      </c>
      <c r="BX6" s="21">
        <f t="shared" si="8"/>
        <v>57.08</v>
      </c>
      <c r="BY6" s="21">
        <f t="shared" si="8"/>
        <v>67.23</v>
      </c>
      <c r="BZ6" s="21">
        <f t="shared" si="8"/>
        <v>61.82</v>
      </c>
      <c r="CA6" s="20" t="str">
        <f>IF(CA7="","",IF(CA7="-","【-】","【"&amp;SUBSTITUTE(TEXT(CA7,"#,##0.00"),"-","△")&amp;"】"))</f>
        <v>【57.02】</v>
      </c>
      <c r="CB6" s="21">
        <f>IF(CB7="",NA(),CB7)</f>
        <v>252.09</v>
      </c>
      <c r="CC6" s="21">
        <f t="shared" ref="CC6:CK6" si="9">IF(CC7="",NA(),CC7)</f>
        <v>235.99</v>
      </c>
      <c r="CD6" s="21">
        <f t="shared" si="9"/>
        <v>159.36000000000001</v>
      </c>
      <c r="CE6" s="21">
        <f t="shared" si="9"/>
        <v>230.73</v>
      </c>
      <c r="CF6" s="21">
        <f t="shared" si="9"/>
        <v>172.66</v>
      </c>
      <c r="CG6" s="21">
        <f t="shared" si="9"/>
        <v>274.35000000000002</v>
      </c>
      <c r="CH6" s="21">
        <f t="shared" si="9"/>
        <v>273.52</v>
      </c>
      <c r="CI6" s="21">
        <f t="shared" si="9"/>
        <v>274.99</v>
      </c>
      <c r="CJ6" s="21">
        <f t="shared" si="9"/>
        <v>228.21</v>
      </c>
      <c r="CK6" s="21">
        <f t="shared" si="9"/>
        <v>246.9</v>
      </c>
      <c r="CL6" s="20" t="str">
        <f>IF(CL7="","",IF(CL7="-","【-】","【"&amp;SUBSTITUTE(TEXT(CL7,"#,##0.00"),"-","△")&amp;"】"))</f>
        <v>【273.68】</v>
      </c>
      <c r="CM6" s="21">
        <f>IF(CM7="",NA(),CM7)</f>
        <v>72.88</v>
      </c>
      <c r="CN6" s="21">
        <f t="shared" ref="CN6:CV6" si="10">IF(CN7="",NA(),CN7)</f>
        <v>74.239999999999995</v>
      </c>
      <c r="CO6" s="21">
        <f t="shared" si="10"/>
        <v>74.239999999999995</v>
      </c>
      <c r="CP6" s="21">
        <f t="shared" si="10"/>
        <v>75.930000000000007</v>
      </c>
      <c r="CQ6" s="21">
        <f t="shared" si="10"/>
        <v>73.56</v>
      </c>
      <c r="CR6" s="21">
        <f t="shared" si="10"/>
        <v>50.68</v>
      </c>
      <c r="CS6" s="21">
        <f t="shared" si="10"/>
        <v>50.14</v>
      </c>
      <c r="CT6" s="21">
        <f t="shared" si="10"/>
        <v>54.83</v>
      </c>
      <c r="CU6" s="21">
        <f t="shared" si="10"/>
        <v>54.54</v>
      </c>
      <c r="CV6" s="21">
        <f t="shared" si="10"/>
        <v>52.9</v>
      </c>
      <c r="CW6" s="20" t="str">
        <f>IF(CW7="","",IF(CW7="-","【-】","【"&amp;SUBSTITUTE(TEXT(CW7,"#,##0.00"),"-","△")&amp;"】"))</f>
        <v>【52.55】</v>
      </c>
      <c r="CX6" s="21">
        <f>IF(CX7="",NA(),CX7)</f>
        <v>94.57</v>
      </c>
      <c r="CY6" s="21">
        <f t="shared" ref="CY6:DG6" si="11">IF(CY7="",NA(),CY7)</f>
        <v>95.53</v>
      </c>
      <c r="CZ6" s="21">
        <f t="shared" si="11"/>
        <v>95.57</v>
      </c>
      <c r="DA6" s="21">
        <f t="shared" si="11"/>
        <v>95.49</v>
      </c>
      <c r="DB6" s="21">
        <f t="shared" si="11"/>
        <v>95.97</v>
      </c>
      <c r="DC6" s="21">
        <f t="shared" si="11"/>
        <v>84.86</v>
      </c>
      <c r="DD6" s="21">
        <f t="shared" si="11"/>
        <v>84.98</v>
      </c>
      <c r="DE6" s="21">
        <f t="shared" si="11"/>
        <v>84.7</v>
      </c>
      <c r="DF6" s="21">
        <f t="shared" si="11"/>
        <v>90.3</v>
      </c>
      <c r="DG6" s="21">
        <f t="shared" si="11"/>
        <v>90.3</v>
      </c>
      <c r="DH6" s="20" t="str">
        <f>IF(DH7="","",IF(DH7="-","【-】","【"&amp;SUBSTITUTE(TEXT(DH7,"#,##0.00"),"-","△")&amp;"】"))</f>
        <v>【87.30】</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0.01</v>
      </c>
      <c r="EK6" s="21">
        <f t="shared" si="14"/>
        <v>0.02</v>
      </c>
      <c r="EL6" s="21">
        <f t="shared" si="14"/>
        <v>0.25</v>
      </c>
      <c r="EM6" s="21">
        <f t="shared" si="14"/>
        <v>0.01</v>
      </c>
      <c r="EN6" s="21">
        <f t="shared" si="14"/>
        <v>0.01</v>
      </c>
      <c r="EO6" s="20" t="str">
        <f>IF(EO7="","",IF(EO7="-","【-】","【"&amp;SUBSTITUTE(TEXT(EO7,"#,##0.00"),"-","△")&amp;"】"))</f>
        <v>【0.02】</v>
      </c>
    </row>
    <row r="7" spans="1:145" s="22" customFormat="1" x14ac:dyDescent="0.15">
      <c r="A7" s="14"/>
      <c r="B7" s="23">
        <v>2022</v>
      </c>
      <c r="C7" s="23">
        <v>82210</v>
      </c>
      <c r="D7" s="23">
        <v>47</v>
      </c>
      <c r="E7" s="23">
        <v>17</v>
      </c>
      <c r="F7" s="23">
        <v>5</v>
      </c>
      <c r="G7" s="23">
        <v>0</v>
      </c>
      <c r="H7" s="23" t="s">
        <v>97</v>
      </c>
      <c r="I7" s="23" t="s">
        <v>98</v>
      </c>
      <c r="J7" s="23" t="s">
        <v>99</v>
      </c>
      <c r="K7" s="23" t="s">
        <v>100</v>
      </c>
      <c r="L7" s="23" t="s">
        <v>101</v>
      </c>
      <c r="M7" s="23" t="s">
        <v>102</v>
      </c>
      <c r="N7" s="24" t="s">
        <v>103</v>
      </c>
      <c r="O7" s="24" t="s">
        <v>104</v>
      </c>
      <c r="P7" s="24">
        <v>0.51</v>
      </c>
      <c r="Q7" s="24">
        <v>100</v>
      </c>
      <c r="R7" s="24">
        <v>3340</v>
      </c>
      <c r="S7" s="24">
        <v>156435</v>
      </c>
      <c r="T7" s="24">
        <v>100.26</v>
      </c>
      <c r="U7" s="24">
        <v>1560.29</v>
      </c>
      <c r="V7" s="24">
        <v>794</v>
      </c>
      <c r="W7" s="24">
        <v>1.62</v>
      </c>
      <c r="X7" s="24">
        <v>490.12</v>
      </c>
      <c r="Y7" s="24">
        <v>102.42</v>
      </c>
      <c r="Z7" s="24">
        <v>100.44</v>
      </c>
      <c r="AA7" s="24">
        <v>103.09</v>
      </c>
      <c r="AB7" s="24">
        <v>89.6</v>
      </c>
      <c r="AC7" s="24">
        <v>101.8</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0</v>
      </c>
      <c r="BG7" s="24">
        <v>0</v>
      </c>
      <c r="BH7" s="24">
        <v>0</v>
      </c>
      <c r="BI7" s="24">
        <v>0</v>
      </c>
      <c r="BJ7" s="24">
        <v>0</v>
      </c>
      <c r="BK7" s="24">
        <v>789.46</v>
      </c>
      <c r="BL7" s="24">
        <v>826.83</v>
      </c>
      <c r="BM7" s="24">
        <v>867.83</v>
      </c>
      <c r="BN7" s="24">
        <v>778.81</v>
      </c>
      <c r="BO7" s="24">
        <v>718.49</v>
      </c>
      <c r="BP7" s="24">
        <v>809.19</v>
      </c>
      <c r="BQ7" s="24">
        <v>52.55</v>
      </c>
      <c r="BR7" s="24">
        <v>55.23</v>
      </c>
      <c r="BS7" s="24">
        <v>86.17</v>
      </c>
      <c r="BT7" s="24">
        <v>56.23</v>
      </c>
      <c r="BU7" s="24">
        <v>77.680000000000007</v>
      </c>
      <c r="BV7" s="24">
        <v>57.77</v>
      </c>
      <c r="BW7" s="24">
        <v>57.31</v>
      </c>
      <c r="BX7" s="24">
        <v>57.08</v>
      </c>
      <c r="BY7" s="24">
        <v>67.23</v>
      </c>
      <c r="BZ7" s="24">
        <v>61.82</v>
      </c>
      <c r="CA7" s="24">
        <v>57.02</v>
      </c>
      <c r="CB7" s="24">
        <v>252.09</v>
      </c>
      <c r="CC7" s="24">
        <v>235.99</v>
      </c>
      <c r="CD7" s="24">
        <v>159.36000000000001</v>
      </c>
      <c r="CE7" s="24">
        <v>230.73</v>
      </c>
      <c r="CF7" s="24">
        <v>172.66</v>
      </c>
      <c r="CG7" s="24">
        <v>274.35000000000002</v>
      </c>
      <c r="CH7" s="24">
        <v>273.52</v>
      </c>
      <c r="CI7" s="24">
        <v>274.99</v>
      </c>
      <c r="CJ7" s="24">
        <v>228.21</v>
      </c>
      <c r="CK7" s="24">
        <v>246.9</v>
      </c>
      <c r="CL7" s="24">
        <v>273.68</v>
      </c>
      <c r="CM7" s="24">
        <v>72.88</v>
      </c>
      <c r="CN7" s="24">
        <v>74.239999999999995</v>
      </c>
      <c r="CO7" s="24">
        <v>74.239999999999995</v>
      </c>
      <c r="CP7" s="24">
        <v>75.930000000000007</v>
      </c>
      <c r="CQ7" s="24">
        <v>73.56</v>
      </c>
      <c r="CR7" s="24">
        <v>50.68</v>
      </c>
      <c r="CS7" s="24">
        <v>50.14</v>
      </c>
      <c r="CT7" s="24">
        <v>54.83</v>
      </c>
      <c r="CU7" s="24">
        <v>54.54</v>
      </c>
      <c r="CV7" s="24">
        <v>52.9</v>
      </c>
      <c r="CW7" s="24">
        <v>52.55</v>
      </c>
      <c r="CX7" s="24">
        <v>94.57</v>
      </c>
      <c r="CY7" s="24">
        <v>95.53</v>
      </c>
      <c r="CZ7" s="24">
        <v>95.57</v>
      </c>
      <c r="DA7" s="24">
        <v>95.49</v>
      </c>
      <c r="DB7" s="24">
        <v>95.97</v>
      </c>
      <c r="DC7" s="24">
        <v>84.86</v>
      </c>
      <c r="DD7" s="24">
        <v>84.98</v>
      </c>
      <c r="DE7" s="24">
        <v>84.7</v>
      </c>
      <c r="DF7" s="24">
        <v>90.3</v>
      </c>
      <c r="DG7" s="24">
        <v>90.3</v>
      </c>
      <c r="DH7" s="24">
        <v>87.3</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0.01</v>
      </c>
      <c r="EK7" s="24">
        <v>0.02</v>
      </c>
      <c r="EL7" s="24">
        <v>0.25</v>
      </c>
      <c r="EM7" s="24">
        <v>0.01</v>
      </c>
      <c r="EN7" s="24">
        <v>0.01</v>
      </c>
      <c r="EO7" s="24">
        <v>0.02</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105</v>
      </c>
      <c r="C9" s="26" t="s">
        <v>106</v>
      </c>
      <c r="D9" s="26" t="s">
        <v>107</v>
      </c>
      <c r="E9" s="26" t="s">
        <v>108</v>
      </c>
      <c r="F9" s="26" t="s">
        <v>109</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47</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15">
      <c r="B11">
        <v>4</v>
      </c>
      <c r="C11">
        <v>3</v>
      </c>
      <c r="D11">
        <v>2</v>
      </c>
      <c r="E11">
        <v>1</v>
      </c>
      <c r="F11">
        <v>0</v>
      </c>
      <c r="G11" t="s">
        <v>110</v>
      </c>
    </row>
    <row r="12" spans="1:145" x14ac:dyDescent="0.15">
      <c r="B12">
        <v>1</v>
      </c>
      <c r="C12">
        <v>1</v>
      </c>
      <c r="D12">
        <v>2</v>
      </c>
      <c r="E12">
        <v>3</v>
      </c>
      <c r="F12">
        <v>4</v>
      </c>
      <c r="G12" t="s">
        <v>111</v>
      </c>
    </row>
    <row r="13" spans="1:145" x14ac:dyDescent="0.15">
      <c r="B13" t="s">
        <v>112</v>
      </c>
      <c r="C13" t="s">
        <v>113</v>
      </c>
      <c r="D13" t="s">
        <v>113</v>
      </c>
      <c r="E13" t="s">
        <v>114</v>
      </c>
      <c r="F13" t="s">
        <v>113</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赤津　貴志</cp:lastModifiedBy>
  <dcterms:created xsi:type="dcterms:W3CDTF">2023-12-12T02:52:59Z</dcterms:created>
  <dcterms:modified xsi:type="dcterms:W3CDTF">2024-02-05T01:35:49Z</dcterms:modified>
  <cp:category/>
</cp:coreProperties>
</file>