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lkT5Z9F2Dxz3VfQG5Dwz5Spw6UG0TfQZwWNgDfJ4yv9UXsajgAjRh7E/rT5AM9J457Yuu0UPOonRCTi+XtNScA==" workbookSaltValue="bZrWSIciad4XdoOBQcuXtQ==" workbookSpinCount="100000" lockStructure="1"/>
  <bookViews>
    <workbookView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<sst xmlns="http://schemas.openxmlformats.org/spreadsheetml/2006/main" count="228" uniqueCount="112">
  <si>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</si>
  <si>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</si>
  <si>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茨城県　神栖市</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</si>
  <si>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</si>
  <si>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</si>
  <si>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</si>
  <si>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</si>
  <si>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</si>
  <si>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</si>
  <si>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</si>
  <si>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</si>
  <si>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</si>
  <si>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</si>
  <si>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</si>
  <si>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</si>
  <si>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</si>
  <si>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</si>
  <si>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</si>
  <si>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</si>
  <si>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</si>
  <si>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</si>
  <si>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</si>
  <si>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</si>
  <si>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</si>
  <si>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</si>
  <si>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</si>
  <si>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</si>
  <si>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</si>
  <si>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</si>
  <si>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</si>
  <si>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</si>
  <si>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</si>
  <si>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</si>
  <si>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</si>
  <si>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</si>
  <si>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</si>
  <si>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</si>
  <si>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</si>
  <si>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</si>
  <si>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</si>
  <si>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</si>
  <si>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</si>
  <si>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</si>
  <si>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</si>
  <si>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</si>
  <si>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</si>
  <si>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</si>
  <si>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</si>
  <si>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</si>
  <si>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</si>
  <si>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</si>
  <si>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</si>
  <si>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</si>
  <si>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</si>
  <si>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</si>
  <si>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</si>
  <si>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</si>
  <si>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</si>
  <si>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</si>
  <si>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</si>
  <si>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</si>
  <si>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</si>
  <si>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</si>
  <si>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</si>
  <si>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</si>
  <si>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</si>
  <si>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</si>
  <si>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</si>
  <si>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</si>
  <si>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</si>
  <si>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</si>
  <si>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</si>
  <si>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</si>
  <si>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</si>
  <si>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</si>
  <si>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</si>
  <si>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</si>
  <si>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</si>
  <si>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</si>
  <si>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</si>
  <si>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</si>
  <si>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</si>
  <si>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</si>
  <si>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</si>
  <si>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</si>
  <si>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</si>
  <si>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</si>
  <si>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</si>
  <si>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</si>
  <si>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</si>
  <si>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</si>
  <si>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</si>
  <si>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</si>
  <si>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</si>
  <si>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</si>
  <si>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</si>
  <si>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</si>
  <si>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</si>
  <si>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</si>
  <si>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</si>
  <si>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</si>
  <si>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</si>
  <si>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</si>
  <si>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</si>
  <si>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</si>
  <si>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</si>
  <si>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</si>
  <si>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</si>
  <si>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</si>
  <si>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については，年々増加していたが，令和元年度から２年度にかけて知手配水場の休止施設の解体撤去工事を行ったことや，知手配水場の完成に伴う減価償却費の増額等から，数値が低下している。
③流動比率については,未払金が増加したため流動負債が増額し,値が低下した。　　　　　　　　　　　　　　　　　　　　　　　　　⑤料金回収率については，全国平均値や類似団体平均値を下回ったが，昨年度よりも上昇し基準値である１００％に近付いている。
⑥給水原価については，全国平均値および類似団体の平均値よりも高い金額となっている。要因として，受水費用が高額であることが挙げられる。
⑦施設利用率については，給水量の増加とともに年々上昇し，昨年度は寒波により漏水量が増加したため値が一時的に上昇した。
⑧有収率については，漏水等の無効水量の増加に伴い有収水量が減少したため，低下した。今後漏水調査を行うなど，漏水による無効水量の低減に努める。</t>
    <rPh sb="111" eb="113">
      <t>ゾウカ</t>
    </rPh>
    <rPh sb="122" eb="124">
      <t>ゾウガク</t>
    </rPh>
    <rPh sb="128" eb="130">
      <t>テイカ</t>
    </rPh>
    <rPh sb="317" eb="319">
      <t>カンパ</t>
    </rPh>
    <rPh sb="322" eb="324">
      <t>ロウスイ</t>
    </rPh>
    <rPh sb="324" eb="325">
      <t>リョウ</t>
    </rPh>
    <rPh sb="326" eb="328">
      <t>ゾウカ</t>
    </rPh>
    <rPh sb="332" eb="333">
      <t>アタイ</t>
    </rPh>
    <rPh sb="334" eb="337">
      <t>イチジテキ</t>
    </rPh>
    <rPh sb="338" eb="340">
      <t>ジョウショウ</t>
    </rPh>
    <rPh sb="387" eb="389">
      <t>ロウスイ</t>
    </rPh>
    <rPh sb="389" eb="391">
      <t>チョウサ</t>
    </rPh>
    <rPh sb="392" eb="393">
      <t>オコナ</t>
    </rPh>
    <phoneticPr fontId="1"/>
  </si>
  <si>
    <r>
      <t>①有形固定資産減価償却率については，老朽化した配水場の更新が進んでおり，新しい資産の割合が高いため全国平均値及び類似団体平均値に比べ低い値となっている。今後は，管路の老朽化が進むため数値は上昇する見込みである。　　　　　　　　　　　　　　　　　　　　　　　　②管路経年化率については，全国平均値及び類似団体平均値に比べ高い値を示している。令和元年度に</t>
    </r>
    <r>
      <rPr>
        <sz val="11"/>
        <rFont val="ＭＳ ゴシック"/>
        <family val="3"/>
        <charset val="128"/>
      </rPr>
      <t>策定した</t>
    </r>
    <r>
      <rPr>
        <sz val="11"/>
        <color theme="1"/>
        <rFont val="ＭＳ ゴシック"/>
        <family val="3"/>
      </rPr>
      <t>「水道施設更新計画」</t>
    </r>
    <r>
      <rPr>
        <sz val="11"/>
        <color theme="1"/>
        <rFont val="ＭＳ ゴシック"/>
        <family val="3"/>
      </rPr>
      <t>に基づき管路の更新を進めていく。　　　　　　　　　　　　　　　　③管路更新率については，全国平均値及び類似団体平均値に比べ低い値となっている。②と同様に「水道施設更新計画」に基づき管路の更新を進めていく。</t>
    </r>
    <rPh sb="175" eb="177">
      <t>サクテイ</t>
    </rPh>
    <phoneticPr fontId="1"/>
  </si>
  <si>
    <t>経営の健全化を図るため，平成２８年度５月分から料金改定（平均９．９％の値上げ）を実施した。しかし，依然として給水原価は高い水準となっており，今後も引き続き経常費用の削減に努めていく必要がある。また，老朽化の状況については，管路経年化率が上昇傾向にあるため，管路の更新を計画的に行っていく必要がある。　　　　　　　　　　　　　　　　　　　　　　　　　　　　　　　　　これらを踏まえ，令和５年度に更新した「神栖市水道ビジョン」に沿って，持続的で安定した水道事業経営に努めていく必要がある。</t>
    <rPh sb="190" eb="192">
      <t>レイワ</t>
    </rPh>
    <rPh sb="193" eb="195">
      <t>ネンド</t>
    </rPh>
    <rPh sb="196" eb="198">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</si>
</sst>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0.23</c:v>
                </c:pt>
                <c:pt idx="2">
                  <c:v>0.17</c:v>
                </c:pt>
                <c:pt idx="3">
                  <c:v>0.48</c:v>
                </c:pt>
                <c:pt idx="4">
                  <c:v>0.57999999999999996</c:v>
                </c:pt>
              </c:numCache>
            </c:numRef>
          </c:val>
          <c:extLst>
            <c:ext xmlns:c16="http://schemas.microsoft.com/office/drawing/2014/chart" uri="{C3380CC4-5D6E-409C-BE32-E72D297353CC}">
              <c16:uniqueId val="{00000000-BE8F-48F5-AC05-19DFE2CC30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E8F-48F5-AC05-19DFE2CC30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57.46</c:v>
                </c:pt>
                <c:pt idx="1">
                  <c:v>57.7</c:v>
                </c:pt>
                <c:pt idx="2">
                  <c:v>58.7</c:v>
                </c:pt>
                <c:pt idx="3">
                  <c:v>60.17</c:v>
                </c:pt>
                <c:pt idx="4">
                  <c:v>61.51</c:v>
                </c:pt>
              </c:numCache>
            </c:numRef>
          </c:val>
          <c:extLst>
            <c:ext xmlns:c16="http://schemas.microsoft.com/office/drawing/2014/chart" uri="{C3380CC4-5D6E-409C-BE32-E72D297353CC}">
              <c16:uniqueId val="{00000000-66F3-4C77-9C7A-62331BF242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6F3-4C77-9C7A-62331BF242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89.07</c:v>
                </c:pt>
                <c:pt idx="1">
                  <c:v>89.36</c:v>
                </c:pt>
                <c:pt idx="2">
                  <c:v>89.37</c:v>
                </c:pt>
                <c:pt idx="3">
                  <c:v>86.21</c:v>
                </c:pt>
                <c:pt idx="4">
                  <c:v>85.5</c:v>
                </c:pt>
              </c:numCache>
            </c:numRef>
          </c:val>
          <c:extLst>
            <c:ext xmlns:c16="http://schemas.microsoft.com/office/drawing/2014/chart" uri="{C3380CC4-5D6E-409C-BE32-E72D297353CC}">
              <c16:uniqueId val="{00000000-7D51-428F-BDC2-AC1820CF36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D51-428F-BDC2-AC1820CF36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112.22</c:v>
                </c:pt>
                <c:pt idx="1">
                  <c:v>107.32</c:v>
                </c:pt>
                <c:pt idx="2">
                  <c:v>107.33</c:v>
                </c:pt>
                <c:pt idx="3">
                  <c:v>107.37</c:v>
                </c:pt>
                <c:pt idx="4">
                  <c:v>106.23</c:v>
                </c:pt>
              </c:numCache>
            </c:numRef>
          </c:val>
          <c:extLst>
            <c:ext xmlns:c16="http://schemas.microsoft.com/office/drawing/2014/chart" uri="{C3380CC4-5D6E-409C-BE32-E72D297353CC}">
              <c16:uniqueId val="{00000000-90E4-4DAF-B8F3-8143747304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0E4-4DAF-B8F3-8143747304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39.4</c:v>
                </c:pt>
                <c:pt idx="1">
                  <c:v>40.78</c:v>
                </c:pt>
                <c:pt idx="2">
                  <c:v>40.4</c:v>
                </c:pt>
                <c:pt idx="3">
                  <c:v>40.869999999999997</c:v>
                </c:pt>
                <c:pt idx="4">
                  <c:v>41.18</c:v>
                </c:pt>
              </c:numCache>
            </c:numRef>
          </c:val>
          <c:extLst>
            <c:ext xmlns:c16="http://schemas.microsoft.com/office/drawing/2014/chart" uri="{C3380CC4-5D6E-409C-BE32-E72D297353CC}">
              <c16:uniqueId val="{00000000-18AE-4544-8E01-7549D9DB78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8AE-4544-8E01-7549D9DB78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27.45</c:v>
                </c:pt>
                <c:pt idx="1">
                  <c:v>26.43</c:v>
                </c:pt>
                <c:pt idx="2">
                  <c:v>26.42</c:v>
                </c:pt>
                <c:pt idx="3">
                  <c:v>29.8</c:v>
                </c:pt>
                <c:pt idx="4">
                  <c:v>29.18</c:v>
                </c:pt>
              </c:numCache>
            </c:numRef>
          </c:val>
          <c:extLst>
            <c:ext xmlns:c16="http://schemas.microsoft.com/office/drawing/2014/chart" uri="{C3380CC4-5D6E-409C-BE32-E72D297353CC}">
              <c16:uniqueId val="{00000000-028F-4C2D-B186-249502D49B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28F-4C2D-B186-249502D49B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7-4CAC-B4C4-57210BE3F2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947-4CAC-B4C4-57210BE3F2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497.02</c:v>
                </c:pt>
                <c:pt idx="1">
                  <c:v>464.96</c:v>
                </c:pt>
                <c:pt idx="2">
                  <c:v>619.59</c:v>
                </c:pt>
                <c:pt idx="3">
                  <c:v>639.09</c:v>
                </c:pt>
                <c:pt idx="4">
                  <c:v>357.73</c:v>
                </c:pt>
              </c:numCache>
            </c:numRef>
          </c:val>
          <c:extLst>
            <c:ext xmlns:c16="http://schemas.microsoft.com/office/drawing/2014/chart" uri="{C3380CC4-5D6E-409C-BE32-E72D297353CC}">
              <c16:uniqueId val="{00000000-6F42-4603-8075-7F99E8D561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F42-4603-8075-7F99E8D561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188.76</c:v>
                </c:pt>
                <c:pt idx="1">
                  <c:v>183.4</c:v>
                </c:pt>
                <c:pt idx="2">
                  <c:v>178.62</c:v>
                </c:pt>
                <c:pt idx="3">
                  <c:v>182.2</c:v>
                </c:pt>
                <c:pt idx="4">
                  <c:v>181.98</c:v>
                </c:pt>
              </c:numCache>
            </c:numRef>
          </c:val>
          <c:extLst>
            <c:ext xmlns:c16="http://schemas.microsoft.com/office/drawing/2014/chart" uri="{C3380CC4-5D6E-409C-BE32-E72D297353CC}">
              <c16:uniqueId val="{00000000-8E70-4355-9DBB-5B1D0418DA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E70-4355-9DBB-5B1D0418DA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100.98</c:v>
                </c:pt>
                <c:pt idx="1">
                  <c:v>84.21</c:v>
                </c:pt>
                <c:pt idx="2">
                  <c:v>90.81</c:v>
                </c:pt>
                <c:pt idx="3">
                  <c:v>94.37</c:v>
                </c:pt>
                <c:pt idx="4">
                  <c:v>96.29</c:v>
                </c:pt>
              </c:numCache>
            </c:numRef>
          </c:val>
          <c:extLst>
            <c:ext xmlns:c16="http://schemas.microsoft.com/office/drawing/2014/chart" uri="{C3380CC4-5D6E-409C-BE32-E72D297353CC}">
              <c16:uniqueId val="{00000000-23B9-4A4B-91F5-B659674C2E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23B9-4A4B-91F5-B659674C2E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241.6</c:v>
                </c:pt>
                <c:pt idx="1">
                  <c:v>288.85000000000002</c:v>
                </c:pt>
                <c:pt idx="2">
                  <c:v>266.31</c:v>
                </c:pt>
                <c:pt idx="3">
                  <c:v>256.41000000000003</c:v>
                </c:pt>
                <c:pt idx="4">
                  <c:v>252.56</c:v>
                </c:pt>
              </c:numCache>
            </c:numRef>
          </c:val>
          <c:extLst>
            <c:ext xmlns:c16="http://schemas.microsoft.com/office/drawing/2014/chart" uri="{C3380CC4-5D6E-409C-BE32-E72D297353CC}">
              <c16:uniqueId val="{00000000-98FD-4B25-8E3D-B111CD3AC5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8FD-4B25-8E3D-B111CD3AC5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神栖市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12</v>
      </c>
      <c r="C7" s="34"/>
      <c r="D7" s="34"/>
      <c r="E7" s="34"/>
      <c r="F7" s="34"/>
      <c r="G7" s="34"/>
      <c r="H7" s="34"/>
      <c r="I7" s="33" t="s">
        <v>3</v>
      </c>
      <c r="J7" s="34"/>
      <c r="K7" s="34"/>
      <c r="L7" s="34"/>
      <c r="M7" s="34"/>
      <c r="N7" s="34"/>
      <c r="O7" s="35"/>
      <c r="P7" s="36" t="s">
        <v>11</v>
      </c>
      <c r="Q7" s="36"/>
      <c r="R7" s="36"/>
      <c r="S7" s="36"/>
      <c r="T7" s="36"/>
      <c r="U7" s="36"/>
      <c r="V7" s="36"/>
      <c r="W7" s="36" t="s">
        <v>13</v>
      </c>
      <c r="X7" s="36"/>
      <c r="Y7" s="36"/>
      <c r="Z7" s="36"/>
      <c r="AA7" s="36"/>
      <c r="AB7" s="36"/>
      <c r="AC7" s="36"/>
      <c r="AD7" s="36" t="s">
        <v>8</v>
      </c>
      <c r="AE7" s="36"/>
      <c r="AF7" s="36"/>
      <c r="AG7" s="36"/>
      <c r="AH7" s="36"/>
      <c r="AI7" s="36"/>
      <c r="AJ7" s="36"/>
      <c r="AK7" s="2"/>
      <c r="AL7" s="36" t="s">
        <v>14</v>
      </c>
      <c r="AM7" s="36"/>
      <c r="AN7" s="36"/>
      <c r="AO7" s="36"/>
      <c r="AP7" s="36"/>
      <c r="AQ7" s="36"/>
      <c r="AR7" s="36"/>
      <c r="AS7" s="36"/>
      <c r="AT7" s="33" t="s">
        <v>7</v>
      </c>
      <c r="AU7" s="34"/>
      <c r="AV7" s="34"/>
      <c r="AW7" s="34"/>
      <c r="AX7" s="34"/>
      <c r="AY7" s="34"/>
      <c r="AZ7" s="34"/>
      <c r="BA7" s="34"/>
      <c r="BB7" s="36" t="s">
        <v>17</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A4</v>
      </c>
      <c r="X8" s="43"/>
      <c r="Y8" s="43"/>
      <c r="Z8" s="43"/>
      <c r="AA8" s="43"/>
      <c r="AB8" s="43"/>
      <c r="AC8" s="43"/>
      <c r="AD8" s="43" t="str">
        <f>データ!$M$6</f>
        <v>非設置</v>
      </c>
      <c r="AE8" s="43"/>
      <c r="AF8" s="43"/>
      <c r="AG8" s="43"/>
      <c r="AH8" s="43"/>
      <c r="AI8" s="43"/>
      <c r="AJ8" s="43"/>
      <c r="AK8" s="2"/>
      <c r="AL8" s="44">
        <f>データ!$R$6</f>
        <v>94710</v>
      </c>
      <c r="AM8" s="44"/>
      <c r="AN8" s="44"/>
      <c r="AO8" s="44"/>
      <c r="AP8" s="44"/>
      <c r="AQ8" s="44"/>
      <c r="AR8" s="44"/>
      <c r="AS8" s="44"/>
      <c r="AT8" s="45">
        <f>データ!$S$6</f>
        <v>146.97</v>
      </c>
      <c r="AU8" s="46"/>
      <c r="AV8" s="46"/>
      <c r="AW8" s="46"/>
      <c r="AX8" s="46"/>
      <c r="AY8" s="46"/>
      <c r="AZ8" s="46"/>
      <c r="BA8" s="46"/>
      <c r="BB8" s="47">
        <f>データ!$T$6</f>
        <v>644.41999999999996</v>
      </c>
      <c r="BC8" s="47"/>
      <c r="BD8" s="47"/>
      <c r="BE8" s="47"/>
      <c r="BF8" s="47"/>
      <c r="BG8" s="47"/>
      <c r="BH8" s="47"/>
      <c r="BI8" s="47"/>
      <c r="BJ8" s="3"/>
      <c r="BK8" s="3"/>
      <c r="BL8" s="48" t="s">
        <v>1</v>
      </c>
      <c r="BM8" s="49"/>
      <c r="BN8" s="50" t="s">
        <v>21</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16</v>
      </c>
      <c r="BC9" s="36"/>
      <c r="BD9" s="36"/>
      <c r="BE9" s="36"/>
      <c r="BF9" s="36"/>
      <c r="BG9" s="36"/>
      <c r="BH9" s="36"/>
      <c r="BI9" s="36"/>
      <c r="BJ9" s="3"/>
      <c r="BK9" s="3"/>
      <c r="BL9" s="71" t="s">
        <v>32</v>
      </c>
      <c r="BM9" s="72"/>
      <c r="BN9" s="73" t="s">
        <v>33</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75.42</v>
      </c>
      <c r="J10" s="46"/>
      <c r="K10" s="46"/>
      <c r="L10" s="46"/>
      <c r="M10" s="46"/>
      <c r="N10" s="46"/>
      <c r="O10" s="75"/>
      <c r="P10" s="47">
        <f>データ!$P$6</f>
        <v>93.3</v>
      </c>
      <c r="Q10" s="47"/>
      <c r="R10" s="47"/>
      <c r="S10" s="47"/>
      <c r="T10" s="47"/>
      <c r="U10" s="47"/>
      <c r="V10" s="47"/>
      <c r="W10" s="44">
        <f>データ!$Q$6</f>
        <v>3960</v>
      </c>
      <c r="X10" s="44"/>
      <c r="Y10" s="44"/>
      <c r="Z10" s="44"/>
      <c r="AA10" s="44"/>
      <c r="AB10" s="44"/>
      <c r="AC10" s="44"/>
      <c r="AD10" s="2"/>
      <c r="AE10" s="2"/>
      <c r="AF10" s="2"/>
      <c r="AG10" s="2"/>
      <c r="AH10" s="2"/>
      <c r="AI10" s="2"/>
      <c r="AJ10" s="2"/>
      <c r="AK10" s="2"/>
      <c r="AL10" s="44">
        <f>データ!$U$6</f>
        <v>88007</v>
      </c>
      <c r="AM10" s="44"/>
      <c r="AN10" s="44"/>
      <c r="AO10" s="44"/>
      <c r="AP10" s="44"/>
      <c r="AQ10" s="44"/>
      <c r="AR10" s="44"/>
      <c r="AS10" s="44"/>
      <c r="AT10" s="45">
        <f>データ!$V$6</f>
        <v>146.97</v>
      </c>
      <c r="AU10" s="46"/>
      <c r="AV10" s="46"/>
      <c r="AW10" s="46"/>
      <c r="AX10" s="46"/>
      <c r="AY10" s="46"/>
      <c r="AZ10" s="46"/>
      <c r="BA10" s="46"/>
      <c r="BB10" s="47">
        <f>データ!$W$6</f>
        <v>598.80999999999995</v>
      </c>
      <c r="BC10" s="47"/>
      <c r="BD10" s="47"/>
      <c r="BE10" s="47"/>
      <c r="BF10" s="47"/>
      <c r="BG10" s="47"/>
      <c r="BH10" s="47"/>
      <c r="BI10" s="47"/>
      <c r="BJ10" s="2"/>
      <c r="BK10" s="2"/>
      <c r="BL10" s="52" t="s">
        <v>35</v>
      </c>
      <c r="BM10" s="53"/>
      <c r="BN10" s="54" t="s">
        <v>18</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37</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40</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41</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2" t="s">
        <v>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6"/>
      <c r="BM60" s="77"/>
      <c r="BN60" s="77"/>
      <c r="BO60" s="77"/>
      <c r="BP60" s="77"/>
      <c r="BQ60" s="77"/>
      <c r="BR60" s="77"/>
      <c r="BS60" s="77"/>
      <c r="BT60" s="77"/>
      <c r="BU60" s="77"/>
      <c r="BV60" s="77"/>
      <c r="BW60" s="77"/>
      <c r="BX60" s="77"/>
      <c r="BY60" s="77"/>
      <c r="BZ60" s="7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5</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43</v>
      </c>
      <c r="C84" s="6"/>
      <c r="D84" s="6"/>
      <c r="E84" s="6" t="s">
        <v>44</v>
      </c>
      <c r="F84" s="6" t="s">
        <v>46</v>
      </c>
      <c r="G84" s="6" t="s">
        <v>48</v>
      </c>
      <c r="H84" s="6" t="s">
        <v>42</v>
      </c>
      <c r="I84" s="6" t="s">
        <v>4</v>
      </c>
      <c r="J84" s="6" t="s">
        <v>27</v>
      </c>
      <c r="K84" s="6" t="s">
        <v>49</v>
      </c>
      <c r="L84" s="6" t="s">
        <v>50</v>
      </c>
      <c r="M84" s="6" t="s">
        <v>34</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RlZD2EvXAKPblH4v764fdTXsA8Pszz7taQ8ZJ9RyRP0vdbO8m3mfW9OJjHVmhnQ7qvBgkF0SG0hzHzMv3xQ/Jw==" saltValue="frUTeu9wNYXHwgN6qRlHu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58</v>
      </c>
      <c r="D3" s="17" t="s">
        <v>60</v>
      </c>
      <c r="E3" s="17" t="s">
        <v>9</v>
      </c>
      <c r="F3" s="17" t="s">
        <v>10</v>
      </c>
      <c r="G3" s="17" t="s">
        <v>26</v>
      </c>
      <c r="H3" s="82" t="s">
        <v>31</v>
      </c>
      <c r="I3" s="83"/>
      <c r="J3" s="83"/>
      <c r="K3" s="83"/>
      <c r="L3" s="83"/>
      <c r="M3" s="83"/>
      <c r="N3" s="83"/>
      <c r="O3" s="83"/>
      <c r="P3" s="83"/>
      <c r="Q3" s="83"/>
      <c r="R3" s="83"/>
      <c r="S3" s="83"/>
      <c r="T3" s="83"/>
      <c r="U3" s="83"/>
      <c r="V3" s="83"/>
      <c r="W3" s="84"/>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61</v>
      </c>
      <c r="B4" s="18"/>
      <c r="C4" s="18"/>
      <c r="D4" s="18"/>
      <c r="E4" s="18"/>
      <c r="F4" s="18"/>
      <c r="G4" s="18"/>
      <c r="H4" s="85"/>
      <c r="I4" s="86"/>
      <c r="J4" s="86"/>
      <c r="K4" s="86"/>
      <c r="L4" s="86"/>
      <c r="M4" s="86"/>
      <c r="N4" s="86"/>
      <c r="O4" s="86"/>
      <c r="P4" s="86"/>
      <c r="Q4" s="86"/>
      <c r="R4" s="86"/>
      <c r="S4" s="86"/>
      <c r="T4" s="86"/>
      <c r="U4" s="86"/>
      <c r="V4" s="86"/>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65</v>
      </c>
      <c r="CM4" s="89"/>
      <c r="CN4" s="89"/>
      <c r="CO4" s="89"/>
      <c r="CP4" s="89"/>
      <c r="CQ4" s="89"/>
      <c r="CR4" s="89"/>
      <c r="CS4" s="89"/>
      <c r="CT4" s="89"/>
      <c r="CU4" s="89"/>
      <c r="CV4" s="89"/>
      <c r="CW4" s="89" t="s">
        <v>67</v>
      </c>
      <c r="CX4" s="89"/>
      <c r="CY4" s="89"/>
      <c r="CZ4" s="89"/>
      <c r="DA4" s="89"/>
      <c r="DB4" s="89"/>
      <c r="DC4" s="89"/>
      <c r="DD4" s="89"/>
      <c r="DE4" s="89"/>
      <c r="DF4" s="89"/>
      <c r="DG4" s="89"/>
      <c r="DH4" s="89" t="s">
        <v>68</v>
      </c>
      <c r="DI4" s="89"/>
      <c r="DJ4" s="89"/>
      <c r="DK4" s="89"/>
      <c r="DL4" s="89"/>
      <c r="DM4" s="89"/>
      <c r="DN4" s="89"/>
      <c r="DO4" s="89"/>
      <c r="DP4" s="89"/>
      <c r="DQ4" s="89"/>
      <c r="DR4" s="89"/>
      <c r="DS4" s="89" t="s">
        <v>63</v>
      </c>
      <c r="DT4" s="89"/>
      <c r="DU4" s="89"/>
      <c r="DV4" s="89"/>
      <c r="DW4" s="89"/>
      <c r="DX4" s="89"/>
      <c r="DY4" s="89"/>
      <c r="DZ4" s="89"/>
      <c r="EA4" s="89"/>
      <c r="EB4" s="89"/>
      <c r="EC4" s="89"/>
      <c r="ED4" s="89" t="s">
        <v>69</v>
      </c>
      <c r="EE4" s="89"/>
      <c r="EF4" s="89"/>
      <c r="EG4" s="89"/>
      <c r="EH4" s="89"/>
      <c r="EI4" s="89"/>
      <c r="EJ4" s="89"/>
      <c r="EK4" s="89"/>
      <c r="EL4" s="89"/>
      <c r="EM4" s="89"/>
      <c r="EN4" s="89"/>
    </row>
    <row r="5" spans="1:144" x14ac:dyDescent="0.15">
      <c r="A5" s="15" t="s">
        <v>29</v>
      </c>
      <c r="B5" s="19"/>
      <c r="C5" s="19"/>
      <c r="D5" s="19"/>
      <c r="E5" s="19"/>
      <c r="F5" s="19"/>
      <c r="G5" s="19"/>
      <c r="H5" s="25" t="s">
        <v>57</v>
      </c>
      <c r="I5" s="25" t="s">
        <v>70</v>
      </c>
      <c r="J5" s="25" t="s">
        <v>71</v>
      </c>
      <c r="K5" s="25" t="s">
        <v>72</v>
      </c>
      <c r="L5" s="25" t="s">
        <v>73</v>
      </c>
      <c r="M5" s="25" t="s">
        <v>8</v>
      </c>
      <c r="N5" s="25" t="s">
        <v>74</v>
      </c>
      <c r="O5" s="25" t="s">
        <v>75</v>
      </c>
      <c r="P5" s="25" t="s">
        <v>76</v>
      </c>
      <c r="Q5" s="25" t="s">
        <v>77</v>
      </c>
      <c r="R5" s="25" t="s">
        <v>78</v>
      </c>
      <c r="S5" s="25" t="s">
        <v>79</v>
      </c>
      <c r="T5" s="25" t="s">
        <v>66</v>
      </c>
      <c r="U5" s="25" t="s">
        <v>80</v>
      </c>
      <c r="V5" s="25" t="s">
        <v>81</v>
      </c>
      <c r="W5" s="25" t="s">
        <v>82</v>
      </c>
      <c r="X5" s="25" t="s">
        <v>83</v>
      </c>
      <c r="Y5" s="25" t="s">
        <v>84</v>
      </c>
      <c r="Z5" s="25" t="s">
        <v>85</v>
      </c>
      <c r="AA5" s="25" t="s">
        <v>86</v>
      </c>
      <c r="AB5" s="25" t="s">
        <v>87</v>
      </c>
      <c r="AC5" s="25" t="s">
        <v>88</v>
      </c>
      <c r="AD5" s="25" t="s">
        <v>90</v>
      </c>
      <c r="AE5" s="25" t="s">
        <v>91</v>
      </c>
      <c r="AF5" s="25" t="s">
        <v>92</v>
      </c>
      <c r="AG5" s="25" t="s">
        <v>93</v>
      </c>
      <c r="AH5" s="25" t="s">
        <v>43</v>
      </c>
      <c r="AI5" s="25" t="s">
        <v>83</v>
      </c>
      <c r="AJ5" s="25" t="s">
        <v>84</v>
      </c>
      <c r="AK5" s="25" t="s">
        <v>85</v>
      </c>
      <c r="AL5" s="25" t="s">
        <v>86</v>
      </c>
      <c r="AM5" s="25" t="s">
        <v>87</v>
      </c>
      <c r="AN5" s="25" t="s">
        <v>88</v>
      </c>
      <c r="AO5" s="25" t="s">
        <v>90</v>
      </c>
      <c r="AP5" s="25" t="s">
        <v>91</v>
      </c>
      <c r="AQ5" s="25" t="s">
        <v>92</v>
      </c>
      <c r="AR5" s="25" t="s">
        <v>93</v>
      </c>
      <c r="AS5" s="25" t="s">
        <v>89</v>
      </c>
      <c r="AT5" s="25" t="s">
        <v>83</v>
      </c>
      <c r="AU5" s="25" t="s">
        <v>84</v>
      </c>
      <c r="AV5" s="25" t="s">
        <v>85</v>
      </c>
      <c r="AW5" s="25" t="s">
        <v>86</v>
      </c>
      <c r="AX5" s="25" t="s">
        <v>87</v>
      </c>
      <c r="AY5" s="25" t="s">
        <v>88</v>
      </c>
      <c r="AZ5" s="25" t="s">
        <v>90</v>
      </c>
      <c r="BA5" s="25" t="s">
        <v>91</v>
      </c>
      <c r="BB5" s="25" t="s">
        <v>92</v>
      </c>
      <c r="BC5" s="25" t="s">
        <v>93</v>
      </c>
      <c r="BD5" s="25" t="s">
        <v>89</v>
      </c>
      <c r="BE5" s="25" t="s">
        <v>83</v>
      </c>
      <c r="BF5" s="25" t="s">
        <v>84</v>
      </c>
      <c r="BG5" s="25" t="s">
        <v>85</v>
      </c>
      <c r="BH5" s="25" t="s">
        <v>86</v>
      </c>
      <c r="BI5" s="25" t="s">
        <v>87</v>
      </c>
      <c r="BJ5" s="25" t="s">
        <v>88</v>
      </c>
      <c r="BK5" s="25" t="s">
        <v>90</v>
      </c>
      <c r="BL5" s="25" t="s">
        <v>91</v>
      </c>
      <c r="BM5" s="25" t="s">
        <v>92</v>
      </c>
      <c r="BN5" s="25" t="s">
        <v>93</v>
      </c>
      <c r="BO5" s="25" t="s">
        <v>89</v>
      </c>
      <c r="BP5" s="25" t="s">
        <v>83</v>
      </c>
      <c r="BQ5" s="25" t="s">
        <v>84</v>
      </c>
      <c r="BR5" s="25" t="s">
        <v>85</v>
      </c>
      <c r="BS5" s="25" t="s">
        <v>86</v>
      </c>
      <c r="BT5" s="25" t="s">
        <v>87</v>
      </c>
      <c r="BU5" s="25" t="s">
        <v>88</v>
      </c>
      <c r="BV5" s="25" t="s">
        <v>90</v>
      </c>
      <c r="BW5" s="25" t="s">
        <v>91</v>
      </c>
      <c r="BX5" s="25" t="s">
        <v>92</v>
      </c>
      <c r="BY5" s="25" t="s">
        <v>93</v>
      </c>
      <c r="BZ5" s="25" t="s">
        <v>89</v>
      </c>
      <c r="CA5" s="25" t="s">
        <v>83</v>
      </c>
      <c r="CB5" s="25" t="s">
        <v>84</v>
      </c>
      <c r="CC5" s="25" t="s">
        <v>85</v>
      </c>
      <c r="CD5" s="25" t="s">
        <v>86</v>
      </c>
      <c r="CE5" s="25" t="s">
        <v>87</v>
      </c>
      <c r="CF5" s="25" t="s">
        <v>88</v>
      </c>
      <c r="CG5" s="25" t="s">
        <v>90</v>
      </c>
      <c r="CH5" s="25" t="s">
        <v>91</v>
      </c>
      <c r="CI5" s="25" t="s">
        <v>92</v>
      </c>
      <c r="CJ5" s="25" t="s">
        <v>93</v>
      </c>
      <c r="CK5" s="25" t="s">
        <v>89</v>
      </c>
      <c r="CL5" s="25" t="s">
        <v>83</v>
      </c>
      <c r="CM5" s="25" t="s">
        <v>84</v>
      </c>
      <c r="CN5" s="25" t="s">
        <v>85</v>
      </c>
      <c r="CO5" s="25" t="s">
        <v>86</v>
      </c>
      <c r="CP5" s="25" t="s">
        <v>87</v>
      </c>
      <c r="CQ5" s="25" t="s">
        <v>88</v>
      </c>
      <c r="CR5" s="25" t="s">
        <v>90</v>
      </c>
      <c r="CS5" s="25" t="s">
        <v>91</v>
      </c>
      <c r="CT5" s="25" t="s">
        <v>92</v>
      </c>
      <c r="CU5" s="25" t="s">
        <v>93</v>
      </c>
      <c r="CV5" s="25" t="s">
        <v>89</v>
      </c>
      <c r="CW5" s="25" t="s">
        <v>83</v>
      </c>
      <c r="CX5" s="25" t="s">
        <v>84</v>
      </c>
      <c r="CY5" s="25" t="s">
        <v>85</v>
      </c>
      <c r="CZ5" s="25" t="s">
        <v>86</v>
      </c>
      <c r="DA5" s="25" t="s">
        <v>87</v>
      </c>
      <c r="DB5" s="25" t="s">
        <v>88</v>
      </c>
      <c r="DC5" s="25" t="s">
        <v>90</v>
      </c>
      <c r="DD5" s="25" t="s">
        <v>91</v>
      </c>
      <c r="DE5" s="25" t="s">
        <v>92</v>
      </c>
      <c r="DF5" s="25" t="s">
        <v>93</v>
      </c>
      <c r="DG5" s="25" t="s">
        <v>89</v>
      </c>
      <c r="DH5" s="25" t="s">
        <v>83</v>
      </c>
      <c r="DI5" s="25" t="s">
        <v>84</v>
      </c>
      <c r="DJ5" s="25" t="s">
        <v>85</v>
      </c>
      <c r="DK5" s="25" t="s">
        <v>86</v>
      </c>
      <c r="DL5" s="25" t="s">
        <v>87</v>
      </c>
      <c r="DM5" s="25" t="s">
        <v>88</v>
      </c>
      <c r="DN5" s="25" t="s">
        <v>90</v>
      </c>
      <c r="DO5" s="25" t="s">
        <v>91</v>
      </c>
      <c r="DP5" s="25" t="s">
        <v>92</v>
      </c>
      <c r="DQ5" s="25" t="s">
        <v>93</v>
      </c>
      <c r="DR5" s="25" t="s">
        <v>89</v>
      </c>
      <c r="DS5" s="25" t="s">
        <v>83</v>
      </c>
      <c r="DT5" s="25" t="s">
        <v>84</v>
      </c>
      <c r="DU5" s="25" t="s">
        <v>85</v>
      </c>
      <c r="DV5" s="25" t="s">
        <v>86</v>
      </c>
      <c r="DW5" s="25" t="s">
        <v>87</v>
      </c>
      <c r="DX5" s="25" t="s">
        <v>88</v>
      </c>
      <c r="DY5" s="25" t="s">
        <v>90</v>
      </c>
      <c r="DZ5" s="25" t="s">
        <v>91</v>
      </c>
      <c r="EA5" s="25" t="s">
        <v>92</v>
      </c>
      <c r="EB5" s="25" t="s">
        <v>93</v>
      </c>
      <c r="EC5" s="25" t="s">
        <v>89</v>
      </c>
      <c r="ED5" s="25" t="s">
        <v>83</v>
      </c>
      <c r="EE5" s="25" t="s">
        <v>84</v>
      </c>
      <c r="EF5" s="25" t="s">
        <v>85</v>
      </c>
      <c r="EG5" s="25" t="s">
        <v>86</v>
      </c>
      <c r="EH5" s="25" t="s">
        <v>87</v>
      </c>
      <c r="EI5" s="25" t="s">
        <v>88</v>
      </c>
      <c r="EJ5" s="25" t="s">
        <v>90</v>
      </c>
      <c r="EK5" s="25" t="s">
        <v>91</v>
      </c>
      <c r="EL5" s="25" t="s">
        <v>92</v>
      </c>
      <c r="EM5" s="25" t="s">
        <v>93</v>
      </c>
      <c r="EN5" s="25" t="s">
        <v>89</v>
      </c>
    </row>
    <row r="6" spans="1:144" s="14" customFormat="1" x14ac:dyDescent="0.15">
      <c r="A6" s="15" t="s">
        <v>94</v>
      </c>
      <c r="B6" s="20">
        <f t="shared" ref="B6:W6" si="1">B7</f>
        <v>2022</v>
      </c>
      <c r="C6" s="20">
        <f t="shared" si="1"/>
        <v>82325</v>
      </c>
      <c r="D6" s="20">
        <f t="shared" si="1"/>
        <v>46</v>
      </c>
      <c r="E6" s="20">
        <f t="shared" si="1"/>
        <v>1</v>
      </c>
      <c r="F6" s="20">
        <f t="shared" si="1"/>
        <v>0</v>
      </c>
      <c r="G6" s="20">
        <f t="shared" si="1"/>
        <v>1</v>
      </c>
      <c r="H6" s="20" t="str">
        <f t="shared" si="1"/>
        <v>茨城県　神栖市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75.42</v>
      </c>
      <c r="P6" s="26">
        <f t="shared" si="1"/>
        <v>93.3</v>
      </c>
      <c r="Q6" s="26">
        <f t="shared" si="1"/>
        <v>3960</v>
      </c>
      <c r="R6" s="26">
        <f t="shared" si="1"/>
        <v>94710</v>
      </c>
      <c r="S6" s="26">
        <f t="shared" si="1"/>
        <v>146.97</v>
      </c>
      <c r="T6" s="26">
        <f t="shared" si="1"/>
        <v>644.41999999999996</v>
      </c>
      <c r="U6" s="26">
        <f t="shared" si="1"/>
        <v>88007</v>
      </c>
      <c r="V6" s="26">
        <f t="shared" si="1"/>
        <v>146.97</v>
      </c>
      <c r="W6" s="26">
        <f t="shared" si="1"/>
        <v>598.80999999999995</v>
      </c>
      <c r="X6" s="28">
        <f t="shared" ref="X6:AG6" si="2">IF(X7="",NA(),X7)</f>
        <v>112.22</v>
      </c>
      <c r="Y6" s="28">
        <f t="shared" si="2"/>
        <v>107.32</v>
      </c>
      <c r="Z6" s="28">
        <f t="shared" si="2"/>
        <v>107.33</v>
      </c>
      <c r="AA6" s="28">
        <f t="shared" si="2"/>
        <v>107.37</v>
      </c>
      <c r="AB6" s="28">
        <f t="shared" si="2"/>
        <v>106.23</v>
      </c>
      <c r="AC6" s="28">
        <f t="shared" si="2"/>
        <v>111.44</v>
      </c>
      <c r="AD6" s="28">
        <f t="shared" si="2"/>
        <v>111.17</v>
      </c>
      <c r="AE6" s="28">
        <f t="shared" si="2"/>
        <v>110.91</v>
      </c>
      <c r="AF6" s="28">
        <f t="shared" si="2"/>
        <v>111.49</v>
      </c>
      <c r="AG6" s="28">
        <f t="shared" si="2"/>
        <v>109.09</v>
      </c>
      <c r="AH6" s="26" t="str">
        <f>IF(AH7="","",IF(AH7="-","【-】","【"&amp;SUBSTITUTE(TEXT(AH7,"#,##0.00"),"-","△")&amp;"】"))</f>
        <v>【108.70】</v>
      </c>
      <c r="AI6" s="26">
        <f t="shared" ref="AI6:AR6" si="3">IF(AI7="",NA(),AI7)</f>
        <v>0</v>
      </c>
      <c r="AJ6" s="26">
        <f t="shared" si="3"/>
        <v>0</v>
      </c>
      <c r="AK6" s="26">
        <f t="shared" si="3"/>
        <v>0</v>
      </c>
      <c r="AL6" s="26">
        <f t="shared" si="3"/>
        <v>0</v>
      </c>
      <c r="AM6" s="26">
        <f t="shared" si="3"/>
        <v>0</v>
      </c>
      <c r="AN6" s="28">
        <f t="shared" si="3"/>
        <v>1.03</v>
      </c>
      <c r="AO6" s="28">
        <f t="shared" si="3"/>
        <v>0.78</v>
      </c>
      <c r="AP6" s="28">
        <f t="shared" si="3"/>
        <v>0.92</v>
      </c>
      <c r="AQ6" s="28">
        <f t="shared" si="3"/>
        <v>0.87</v>
      </c>
      <c r="AR6" s="28">
        <f t="shared" si="3"/>
        <v>0.93</v>
      </c>
      <c r="AS6" s="26" t="str">
        <f>IF(AS7="","",IF(AS7="-","【-】","【"&amp;SUBSTITUTE(TEXT(AS7,"#,##0.00"),"-","△")&amp;"】"))</f>
        <v>【1.34】</v>
      </c>
      <c r="AT6" s="28">
        <f t="shared" ref="AT6:BC6" si="4">IF(AT7="",NA(),AT7)</f>
        <v>497.02</v>
      </c>
      <c r="AU6" s="28">
        <f t="shared" si="4"/>
        <v>464.96</v>
      </c>
      <c r="AV6" s="28">
        <f t="shared" si="4"/>
        <v>619.59</v>
      </c>
      <c r="AW6" s="28">
        <f t="shared" si="4"/>
        <v>639.09</v>
      </c>
      <c r="AX6" s="28">
        <f t="shared" si="4"/>
        <v>357.73</v>
      </c>
      <c r="AY6" s="28">
        <f t="shared" si="4"/>
        <v>349.83</v>
      </c>
      <c r="AZ6" s="28">
        <f t="shared" si="4"/>
        <v>360.86</v>
      </c>
      <c r="BA6" s="28">
        <f t="shared" si="4"/>
        <v>350.79</v>
      </c>
      <c r="BB6" s="28">
        <f t="shared" si="4"/>
        <v>354.57</v>
      </c>
      <c r="BC6" s="28">
        <f t="shared" si="4"/>
        <v>357.74</v>
      </c>
      <c r="BD6" s="26" t="str">
        <f>IF(BD7="","",IF(BD7="-","【-】","【"&amp;SUBSTITUTE(TEXT(BD7,"#,##0.00"),"-","△")&amp;"】"))</f>
        <v>【252.29】</v>
      </c>
      <c r="BE6" s="28">
        <f t="shared" ref="BE6:BN6" si="5">IF(BE7="",NA(),BE7)</f>
        <v>188.76</v>
      </c>
      <c r="BF6" s="28">
        <f t="shared" si="5"/>
        <v>183.4</v>
      </c>
      <c r="BG6" s="28">
        <f t="shared" si="5"/>
        <v>178.62</v>
      </c>
      <c r="BH6" s="28">
        <f t="shared" si="5"/>
        <v>182.2</v>
      </c>
      <c r="BI6" s="28">
        <f t="shared" si="5"/>
        <v>181.98</v>
      </c>
      <c r="BJ6" s="28">
        <f t="shared" si="5"/>
        <v>314.87</v>
      </c>
      <c r="BK6" s="28">
        <f t="shared" si="5"/>
        <v>309.27999999999997</v>
      </c>
      <c r="BL6" s="28">
        <f t="shared" si="5"/>
        <v>322.92</v>
      </c>
      <c r="BM6" s="28">
        <f t="shared" si="5"/>
        <v>303.45999999999998</v>
      </c>
      <c r="BN6" s="28">
        <f t="shared" si="5"/>
        <v>307.27999999999997</v>
      </c>
      <c r="BO6" s="26" t="str">
        <f>IF(BO7="","",IF(BO7="-","【-】","【"&amp;SUBSTITUTE(TEXT(BO7,"#,##0.00"),"-","△")&amp;"】"))</f>
        <v>【268.07】</v>
      </c>
      <c r="BP6" s="28">
        <f t="shared" ref="BP6:BY6" si="6">IF(BP7="",NA(),BP7)</f>
        <v>100.98</v>
      </c>
      <c r="BQ6" s="28">
        <f t="shared" si="6"/>
        <v>84.21</v>
      </c>
      <c r="BR6" s="28">
        <f t="shared" si="6"/>
        <v>90.81</v>
      </c>
      <c r="BS6" s="28">
        <f t="shared" si="6"/>
        <v>94.37</v>
      </c>
      <c r="BT6" s="28">
        <f t="shared" si="6"/>
        <v>96.29</v>
      </c>
      <c r="BU6" s="28">
        <f t="shared" si="6"/>
        <v>103.54</v>
      </c>
      <c r="BV6" s="28">
        <f t="shared" si="6"/>
        <v>103.32</v>
      </c>
      <c r="BW6" s="28">
        <f t="shared" si="6"/>
        <v>100.85</v>
      </c>
      <c r="BX6" s="28">
        <f t="shared" si="6"/>
        <v>103.79</v>
      </c>
      <c r="BY6" s="28">
        <f t="shared" si="6"/>
        <v>98.3</v>
      </c>
      <c r="BZ6" s="26" t="str">
        <f>IF(BZ7="","",IF(BZ7="-","【-】","【"&amp;SUBSTITUTE(TEXT(BZ7,"#,##0.00"),"-","△")&amp;"】"))</f>
        <v>【97.47】</v>
      </c>
      <c r="CA6" s="28">
        <f t="shared" ref="CA6:CJ6" si="7">IF(CA7="",NA(),CA7)</f>
        <v>241.6</v>
      </c>
      <c r="CB6" s="28">
        <f t="shared" si="7"/>
        <v>288.85000000000002</v>
      </c>
      <c r="CC6" s="28">
        <f t="shared" si="7"/>
        <v>266.31</v>
      </c>
      <c r="CD6" s="28">
        <f t="shared" si="7"/>
        <v>256.41000000000003</v>
      </c>
      <c r="CE6" s="28">
        <f t="shared" si="7"/>
        <v>252.56</v>
      </c>
      <c r="CF6" s="28">
        <f t="shared" si="7"/>
        <v>167.46</v>
      </c>
      <c r="CG6" s="28">
        <f t="shared" si="7"/>
        <v>168.56</v>
      </c>
      <c r="CH6" s="28">
        <f t="shared" si="7"/>
        <v>167.1</v>
      </c>
      <c r="CI6" s="28">
        <f t="shared" si="7"/>
        <v>167.86</v>
      </c>
      <c r="CJ6" s="28">
        <f t="shared" si="7"/>
        <v>173.68</v>
      </c>
      <c r="CK6" s="26" t="str">
        <f>IF(CK7="","",IF(CK7="-","【-】","【"&amp;SUBSTITUTE(TEXT(CK7,"#,##0.00"),"-","△")&amp;"】"))</f>
        <v>【174.75】</v>
      </c>
      <c r="CL6" s="28">
        <f t="shared" ref="CL6:CU6" si="8">IF(CL7="",NA(),CL7)</f>
        <v>57.46</v>
      </c>
      <c r="CM6" s="28">
        <f t="shared" si="8"/>
        <v>57.7</v>
      </c>
      <c r="CN6" s="28">
        <f t="shared" si="8"/>
        <v>58.7</v>
      </c>
      <c r="CO6" s="28">
        <f t="shared" si="8"/>
        <v>60.17</v>
      </c>
      <c r="CP6" s="28">
        <f t="shared" si="8"/>
        <v>61.51</v>
      </c>
      <c r="CQ6" s="28">
        <f t="shared" si="8"/>
        <v>59.46</v>
      </c>
      <c r="CR6" s="28">
        <f t="shared" si="8"/>
        <v>59.51</v>
      </c>
      <c r="CS6" s="28">
        <f t="shared" si="8"/>
        <v>59.91</v>
      </c>
      <c r="CT6" s="28">
        <f t="shared" si="8"/>
        <v>59.4</v>
      </c>
      <c r="CU6" s="28">
        <f t="shared" si="8"/>
        <v>59.24</v>
      </c>
      <c r="CV6" s="26" t="str">
        <f>IF(CV7="","",IF(CV7="-","【-】","【"&amp;SUBSTITUTE(TEXT(CV7,"#,##0.00"),"-","△")&amp;"】"))</f>
        <v>【59.97】</v>
      </c>
      <c r="CW6" s="28">
        <f t="shared" ref="CW6:DF6" si="9">IF(CW7="",NA(),CW7)</f>
        <v>89.07</v>
      </c>
      <c r="CX6" s="28">
        <f t="shared" si="9"/>
        <v>89.36</v>
      </c>
      <c r="CY6" s="28">
        <f t="shared" si="9"/>
        <v>89.37</v>
      </c>
      <c r="CZ6" s="28">
        <f t="shared" si="9"/>
        <v>86.21</v>
      </c>
      <c r="DA6" s="28">
        <f t="shared" si="9"/>
        <v>85.5</v>
      </c>
      <c r="DB6" s="28">
        <f t="shared" si="9"/>
        <v>87.41</v>
      </c>
      <c r="DC6" s="28">
        <f t="shared" si="9"/>
        <v>87.08</v>
      </c>
      <c r="DD6" s="28">
        <f t="shared" si="9"/>
        <v>87.26</v>
      </c>
      <c r="DE6" s="28">
        <f t="shared" si="9"/>
        <v>87.57</v>
      </c>
      <c r="DF6" s="28">
        <f t="shared" si="9"/>
        <v>87.26</v>
      </c>
      <c r="DG6" s="26" t="str">
        <f>IF(DG7="","",IF(DG7="-","【-】","【"&amp;SUBSTITUTE(TEXT(DG7,"#,##0.00"),"-","△")&amp;"】"))</f>
        <v>【89.76】</v>
      </c>
      <c r="DH6" s="28">
        <f t="shared" ref="DH6:DQ6" si="10">IF(DH7="",NA(),DH7)</f>
        <v>39.4</v>
      </c>
      <c r="DI6" s="28">
        <f t="shared" si="10"/>
        <v>40.78</v>
      </c>
      <c r="DJ6" s="28">
        <f t="shared" si="10"/>
        <v>40.4</v>
      </c>
      <c r="DK6" s="28">
        <f t="shared" si="10"/>
        <v>40.869999999999997</v>
      </c>
      <c r="DL6" s="28">
        <f t="shared" si="10"/>
        <v>41.18</v>
      </c>
      <c r="DM6" s="28">
        <f t="shared" si="10"/>
        <v>47.62</v>
      </c>
      <c r="DN6" s="28">
        <f t="shared" si="10"/>
        <v>48.55</v>
      </c>
      <c r="DO6" s="28">
        <f t="shared" si="10"/>
        <v>49.2</v>
      </c>
      <c r="DP6" s="28">
        <f t="shared" si="10"/>
        <v>50.01</v>
      </c>
      <c r="DQ6" s="28">
        <f t="shared" si="10"/>
        <v>50.99</v>
      </c>
      <c r="DR6" s="26" t="str">
        <f>IF(DR7="","",IF(DR7="-","【-】","【"&amp;SUBSTITUTE(TEXT(DR7,"#,##0.00"),"-","△")&amp;"】"))</f>
        <v>【51.51】</v>
      </c>
      <c r="DS6" s="28">
        <f t="shared" ref="DS6:EB6" si="11">IF(DS7="",NA(),DS7)</f>
        <v>27.45</v>
      </c>
      <c r="DT6" s="28">
        <f t="shared" si="11"/>
        <v>26.43</v>
      </c>
      <c r="DU6" s="28">
        <f t="shared" si="11"/>
        <v>26.42</v>
      </c>
      <c r="DV6" s="28">
        <f t="shared" si="11"/>
        <v>29.8</v>
      </c>
      <c r="DW6" s="28">
        <f t="shared" si="11"/>
        <v>29.18</v>
      </c>
      <c r="DX6" s="28">
        <f t="shared" si="11"/>
        <v>16.27</v>
      </c>
      <c r="DY6" s="28">
        <f t="shared" si="11"/>
        <v>17.11</v>
      </c>
      <c r="DZ6" s="28">
        <f t="shared" si="11"/>
        <v>18.329999999999998</v>
      </c>
      <c r="EA6" s="28">
        <f t="shared" si="11"/>
        <v>20.27</v>
      </c>
      <c r="EB6" s="28">
        <f t="shared" si="11"/>
        <v>21.69</v>
      </c>
      <c r="EC6" s="26" t="str">
        <f>IF(EC7="","",IF(EC7="-","【-】","【"&amp;SUBSTITUTE(TEXT(EC7,"#,##0.00"),"-","△")&amp;"】"))</f>
        <v>【23.75】</v>
      </c>
      <c r="ED6" s="26">
        <f t="shared" ref="ED6:EM6" si="12">IF(ED7="",NA(),ED7)</f>
        <v>0</v>
      </c>
      <c r="EE6" s="28">
        <f t="shared" si="12"/>
        <v>0.23</v>
      </c>
      <c r="EF6" s="28">
        <f t="shared" si="12"/>
        <v>0.17</v>
      </c>
      <c r="EG6" s="28">
        <f t="shared" si="12"/>
        <v>0.48</v>
      </c>
      <c r="EH6" s="28">
        <f t="shared" si="12"/>
        <v>0.57999999999999996</v>
      </c>
      <c r="EI6" s="28">
        <f t="shared" si="12"/>
        <v>0.63</v>
      </c>
      <c r="EJ6" s="28">
        <f t="shared" si="12"/>
        <v>0.63</v>
      </c>
      <c r="EK6" s="28">
        <f t="shared" si="12"/>
        <v>0.6</v>
      </c>
      <c r="EL6" s="28">
        <f t="shared" si="12"/>
        <v>0.56000000000000005</v>
      </c>
      <c r="EM6" s="28">
        <f t="shared" si="12"/>
        <v>0.6</v>
      </c>
      <c r="EN6" s="26" t="str">
        <f>IF(EN7="","",IF(EN7="-","【-】","【"&amp;SUBSTITUTE(TEXT(EN7,"#,##0.00"),"-","△")&amp;"】"))</f>
        <v>【0.67】</v>
      </c>
    </row>
    <row r="7" spans="1:144" s="14" customFormat="1" x14ac:dyDescent="0.15">
      <c r="A7" s="15"/>
      <c r="B7" s="21">
        <v>2022</v>
      </c>
      <c r="C7" s="21">
        <v>82325</v>
      </c>
      <c r="D7" s="21">
        <v>46</v>
      </c>
      <c r="E7" s="21">
        <v>1</v>
      </c>
      <c r="F7" s="21">
        <v>0</v>
      </c>
      <c r="G7" s="21">
        <v>1</v>
      </c>
      <c r="H7" s="21" t="s">
        <v>2</v>
      </c>
      <c r="I7" s="21" t="s">
        <v>95</v>
      </c>
      <c r="J7" s="21" t="s">
        <v>96</v>
      </c>
      <c r="K7" s="21" t="s">
        <v>97</v>
      </c>
      <c r="L7" s="21" t="s">
        <v>59</v>
      </c>
      <c r="M7" s="21" t="s">
        <v>15</v>
      </c>
      <c r="N7" s="27" t="s">
        <v>98</v>
      </c>
      <c r="O7" s="27">
        <v>75.42</v>
      </c>
      <c r="P7" s="27">
        <v>93.3</v>
      </c>
      <c r="Q7" s="27">
        <v>3960</v>
      </c>
      <c r="R7" s="27">
        <v>94710</v>
      </c>
      <c r="S7" s="27">
        <v>146.97</v>
      </c>
      <c r="T7" s="27">
        <v>644.41999999999996</v>
      </c>
      <c r="U7" s="27">
        <v>88007</v>
      </c>
      <c r="V7" s="27">
        <v>146.97</v>
      </c>
      <c r="W7" s="27">
        <v>598.80999999999995</v>
      </c>
      <c r="X7" s="27">
        <v>112.22</v>
      </c>
      <c r="Y7" s="27">
        <v>107.32</v>
      </c>
      <c r="Z7" s="27">
        <v>107.33</v>
      </c>
      <c r="AA7" s="27">
        <v>107.37</v>
      </c>
      <c r="AB7" s="27">
        <v>106.23</v>
      </c>
      <c r="AC7" s="27">
        <v>111.44</v>
      </c>
      <c r="AD7" s="27">
        <v>111.17</v>
      </c>
      <c r="AE7" s="27">
        <v>110.91</v>
      </c>
      <c r="AF7" s="27">
        <v>111.49</v>
      </c>
      <c r="AG7" s="27">
        <v>109.09</v>
      </c>
      <c r="AH7" s="27">
        <v>108.7</v>
      </c>
      <c r="AI7" s="27">
        <v>0</v>
      </c>
      <c r="AJ7" s="27">
        <v>0</v>
      </c>
      <c r="AK7" s="27">
        <v>0</v>
      </c>
      <c r="AL7" s="27">
        <v>0</v>
      </c>
      <c r="AM7" s="27">
        <v>0</v>
      </c>
      <c r="AN7" s="27">
        <v>1.03</v>
      </c>
      <c r="AO7" s="27">
        <v>0.78</v>
      </c>
      <c r="AP7" s="27">
        <v>0.92</v>
      </c>
      <c r="AQ7" s="27">
        <v>0.87</v>
      </c>
      <c r="AR7" s="27">
        <v>0.93</v>
      </c>
      <c r="AS7" s="27">
        <v>1.34</v>
      </c>
      <c r="AT7" s="27">
        <v>497.02</v>
      </c>
      <c r="AU7" s="27">
        <v>464.96</v>
      </c>
      <c r="AV7" s="27">
        <v>619.59</v>
      </c>
      <c r="AW7" s="27">
        <v>639.09</v>
      </c>
      <c r="AX7" s="27">
        <v>357.73</v>
      </c>
      <c r="AY7" s="27">
        <v>349.83</v>
      </c>
      <c r="AZ7" s="27">
        <v>360.86</v>
      </c>
      <c r="BA7" s="27">
        <v>350.79</v>
      </c>
      <c r="BB7" s="27">
        <v>354.57</v>
      </c>
      <c r="BC7" s="27">
        <v>357.74</v>
      </c>
      <c r="BD7" s="27">
        <v>252.29</v>
      </c>
      <c r="BE7" s="27">
        <v>188.76</v>
      </c>
      <c r="BF7" s="27">
        <v>183.4</v>
      </c>
      <c r="BG7" s="27">
        <v>178.62</v>
      </c>
      <c r="BH7" s="27">
        <v>182.2</v>
      </c>
      <c r="BI7" s="27">
        <v>181.98</v>
      </c>
      <c r="BJ7" s="27">
        <v>314.87</v>
      </c>
      <c r="BK7" s="27">
        <v>309.27999999999997</v>
      </c>
      <c r="BL7" s="27">
        <v>322.92</v>
      </c>
      <c r="BM7" s="27">
        <v>303.45999999999998</v>
      </c>
      <c r="BN7" s="27">
        <v>307.27999999999997</v>
      </c>
      <c r="BO7" s="27">
        <v>268.07</v>
      </c>
      <c r="BP7" s="27">
        <v>100.98</v>
      </c>
      <c r="BQ7" s="27">
        <v>84.21</v>
      </c>
      <c r="BR7" s="27">
        <v>90.81</v>
      </c>
      <c r="BS7" s="27">
        <v>94.37</v>
      </c>
      <c r="BT7" s="27">
        <v>96.29</v>
      </c>
      <c r="BU7" s="27">
        <v>103.54</v>
      </c>
      <c r="BV7" s="27">
        <v>103.32</v>
      </c>
      <c r="BW7" s="27">
        <v>100.85</v>
      </c>
      <c r="BX7" s="27">
        <v>103.79</v>
      </c>
      <c r="BY7" s="27">
        <v>98.3</v>
      </c>
      <c r="BZ7" s="27">
        <v>97.47</v>
      </c>
      <c r="CA7" s="27">
        <v>241.6</v>
      </c>
      <c r="CB7" s="27">
        <v>288.85000000000002</v>
      </c>
      <c r="CC7" s="27">
        <v>266.31</v>
      </c>
      <c r="CD7" s="27">
        <v>256.41000000000003</v>
      </c>
      <c r="CE7" s="27">
        <v>252.56</v>
      </c>
      <c r="CF7" s="27">
        <v>167.46</v>
      </c>
      <c r="CG7" s="27">
        <v>168.56</v>
      </c>
      <c r="CH7" s="27">
        <v>167.1</v>
      </c>
      <c r="CI7" s="27">
        <v>167.86</v>
      </c>
      <c r="CJ7" s="27">
        <v>173.68</v>
      </c>
      <c r="CK7" s="27">
        <v>174.75</v>
      </c>
      <c r="CL7" s="27">
        <v>57.46</v>
      </c>
      <c r="CM7" s="27">
        <v>57.7</v>
      </c>
      <c r="CN7" s="27">
        <v>58.7</v>
      </c>
      <c r="CO7" s="27">
        <v>60.17</v>
      </c>
      <c r="CP7" s="27">
        <v>61.51</v>
      </c>
      <c r="CQ7" s="27">
        <v>59.46</v>
      </c>
      <c r="CR7" s="27">
        <v>59.51</v>
      </c>
      <c r="CS7" s="27">
        <v>59.91</v>
      </c>
      <c r="CT7" s="27">
        <v>59.4</v>
      </c>
      <c r="CU7" s="27">
        <v>59.24</v>
      </c>
      <c r="CV7" s="27">
        <v>59.97</v>
      </c>
      <c r="CW7" s="27">
        <v>89.07</v>
      </c>
      <c r="CX7" s="27">
        <v>89.36</v>
      </c>
      <c r="CY7" s="27">
        <v>89.37</v>
      </c>
      <c r="CZ7" s="27">
        <v>86.21</v>
      </c>
      <c r="DA7" s="27">
        <v>85.5</v>
      </c>
      <c r="DB7" s="27">
        <v>87.41</v>
      </c>
      <c r="DC7" s="27">
        <v>87.08</v>
      </c>
      <c r="DD7" s="27">
        <v>87.26</v>
      </c>
      <c r="DE7" s="27">
        <v>87.57</v>
      </c>
      <c r="DF7" s="27">
        <v>87.26</v>
      </c>
      <c r="DG7" s="27">
        <v>89.76</v>
      </c>
      <c r="DH7" s="27">
        <v>39.4</v>
      </c>
      <c r="DI7" s="27">
        <v>40.78</v>
      </c>
      <c r="DJ7" s="27">
        <v>40.4</v>
      </c>
      <c r="DK7" s="27">
        <v>40.869999999999997</v>
      </c>
      <c r="DL7" s="27">
        <v>41.18</v>
      </c>
      <c r="DM7" s="27">
        <v>47.62</v>
      </c>
      <c r="DN7" s="27">
        <v>48.55</v>
      </c>
      <c r="DO7" s="27">
        <v>49.2</v>
      </c>
      <c r="DP7" s="27">
        <v>50.01</v>
      </c>
      <c r="DQ7" s="27">
        <v>50.99</v>
      </c>
      <c r="DR7" s="27">
        <v>51.51</v>
      </c>
      <c r="DS7" s="27">
        <v>27.45</v>
      </c>
      <c r="DT7" s="27">
        <v>26.43</v>
      </c>
      <c r="DU7" s="27">
        <v>26.42</v>
      </c>
      <c r="DV7" s="27">
        <v>29.8</v>
      </c>
      <c r="DW7" s="27">
        <v>29.18</v>
      </c>
      <c r="DX7" s="27">
        <v>16.27</v>
      </c>
      <c r="DY7" s="27">
        <v>17.11</v>
      </c>
      <c r="DZ7" s="27">
        <v>18.329999999999998</v>
      </c>
      <c r="EA7" s="27">
        <v>20.27</v>
      </c>
      <c r="EB7" s="27">
        <v>21.69</v>
      </c>
      <c r="EC7" s="27">
        <v>23.75</v>
      </c>
      <c r="ED7" s="27">
        <v>0</v>
      </c>
      <c r="EE7" s="27">
        <v>0.23</v>
      </c>
      <c r="EF7" s="27">
        <v>0.17</v>
      </c>
      <c r="EG7" s="27">
        <v>0.48</v>
      </c>
      <c r="EH7" s="27">
        <v>0.57999999999999996</v>
      </c>
      <c r="EI7" s="27">
        <v>0.63</v>
      </c>
      <c r="EJ7" s="27">
        <v>0.63</v>
      </c>
      <c r="EK7" s="27">
        <v>0.6</v>
      </c>
      <c r="EL7" s="27">
        <v>0.56000000000000005</v>
      </c>
      <c r="EM7" s="27">
        <v>0.6</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2024-02-22T00:52:52Z</cp:lastPrinted>
  <dcterms:created xsi:type="dcterms:W3CDTF">2023-12-05T00:50:11Z</dcterms:created>
  <dcterms:modified xsi:type="dcterms:W3CDTF">2024-02-22T00:53:02Z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2024-01-30T07:33:45Z</vt:filetime>
  </property>
</Properties>
</file>