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7_農業集落排水（法適）16\"/>
    </mc:Choice>
  </mc:AlternateContent>
  <workbookProtection workbookAlgorithmName="SHA-512" workbookHashValue="ZpnnPSsDaHZFPwneJqRBH2VDlfy26aNhv2qldFdARTZ+EmDUJdcgNhbWoL+jsmX5badWQIZPJLpiCjeC37fM/w==" workbookSaltValue="BNMqsOBkhPSyffxzXPzhGA==" workbookSpinCount="100000" lockStructure="1"/>
  <bookViews>
    <workbookView xWindow="0" yWindow="0" windowWidth="28800" windowHeight="11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10" i="4"/>
  <c r="BB8" i="4"/>
  <c r="AT8" i="4"/>
  <c r="AD8" i="4"/>
  <c r="W8" i="4"/>
  <c r="P8" i="4"/>
  <c r="I8" i="4"/>
  <c r="B8" i="4"/>
  <c r="B6" i="4"/>
</calcChain>
</file>

<file path=xl/sharedStrings.xml><?xml version="1.0" encoding="utf-8"?>
<sst xmlns="http://schemas.openxmlformats.org/spreadsheetml/2006/main" count="297" uniqueCount="117">
  <si>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</si>
  <si>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</si>
  <si>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</si>
  <si>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</si>
  <si>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</si>
  <si>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</si>
  <si>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</si>
  <si>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</si>
  <si>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</si>
  <si>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</si>
  <si>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</si>
  <si>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</si>
  <si>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</si>
  <si>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</si>
  <si>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</si>
  <si>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</si>
  <si>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</si>
  <si>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</si>
  <si>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</si>
  <si>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</si>
  <si>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</si>
  <si>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</si>
  <si>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</si>
  <si>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</si>
  <si>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</si>
  <si>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</si>
  <si>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</si>
  <si>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</si>
  <si>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</si>
  <si>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</si>
  <si>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</si>
  <si>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</si>
  <si>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</si>
  <si>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</si>
  <si>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</si>
  <si>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</si>
  <si>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</si>
  <si>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</si>
  <si>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</si>
  <si>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</si>
  <si>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</si>
  <si>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</si>
  <si>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</si>
  <si>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</si>
  <si>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</si>
  <si>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</si>
  <si>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</si>
  <si>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</si>
  <si>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</si>
  <si>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</si>
  <si>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</si>
  <si>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</si>
  <si>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</si>
  <si>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</si>
  <si>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</si>
  <si>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</si>
  <si>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</si>
  <si>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</si>
  <si>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</si>
  <si>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</si>
  <si>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</si>
  <si>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</si>
  <si>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</si>
  <si>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</si>
  <si>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</si>
  <si>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</si>
  <si>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</si>
  <si>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</si>
  <si>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</si>
  <si>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</si>
  <si>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</si>
  <si>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</si>
  <si>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</si>
  <si>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</si>
  <si>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</si>
  <si>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</si>
  <si>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</si>
  <si>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</si>
  <si>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</si>
  <si>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</si>
  <si>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</si>
  <si>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</si>
  <si>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</si>
  <si>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</si>
  <si>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</si>
  <si>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</si>
  <si>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</si>
  <si>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</si>
  <si>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</si>
  <si>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</si>
  <si>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</si>
  <si>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</si>
  <si>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</si>
  <si>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</si>
  <si>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</si>
  <si>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</si>
  <si>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つくばみらい市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</si>
  <si>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</si>
  <si>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</si>
  <si>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</si>
  <si>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</si>
  <si>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</si>
  <si>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</si>
  <si>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</si>
  <si>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</si>
  <si>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</si>
  <si>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</si>
  <si>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</si>
  <si>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</si>
  <si>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</si>
  <si>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</si>
  <si>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</si>
  <si>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</si>
  <si>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</si>
  <si>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類似団体よりも大幅に下回っている。これは地方公営企業法適用して年数が経っていないためと考えられる。経年により減価償却累計額は増加していくため、今後は比率が上昇すると見込まれる。
②管渠老朽化率は類似団体平均値と比較して低い水準である。③ 管渠更新は未実施であるため、管渠改善率は計上されていない。管渠及び処理場の施設は、老朽化しているものも多いため、修繕や更新にかかる経費が増加している。
</t>
  </si>
  <si>
    <t xml:space="preserve">①経常収支比率は、100％を上回っており類似団体平均値と比較して高い。②累積欠損金比率は0％であり、③流動比率は類似団体平均と比較し高い水準であるが、これらは一般会計繰入金に依存することで維持できている。
④企業債残高対事業規模比率は類似団体平均値と比較し大きく上回っている。農業集落排水整備の財源として多額の企業債を発行したためである。
⑤経費回収率は、類似団体平均値と比較し、低い水準である。処理場が8箇所あり、複数の小規模な施設の維持管理経費が割高となるためと考えられる。
⑥汚水処理原価は、類似団体平均値よりやや下回っている。今後も経費削減を図りながら効率的な管理に努める。
⑦施設利用率は、類似団体平均値を下回っている。
⑧水洗化率は、類似団体平均値をやや上回っている。今後も水洗化の推進を図る。
</t>
    <phoneticPr fontId="4"/>
  </si>
  <si>
    <t xml:space="preserve">　収入に関しては、農業集落排水の人口減少の影響により、使用料収入は減少している。今後も農家集落の人口減少により、使用料収入への影響があると予想される。
　経費に関しては、施設の維持管理費が増加している。特に、耐用年数の経過した施設が多く修繕や更新が必要となっている。今後、施設の広域化・共同化を踏まえながら、機能保全計画（最適化整備構想）に基づき、計画的、集中的な修繕及び更新を実施する。
</t>
    <rPh sb="9" eb="11">
      <t>ノウギョウ</t>
    </rPh>
    <rPh sb="11" eb="13">
      <t>シュウラク</t>
    </rPh>
    <rPh sb="13" eb="15">
      <t>ハイスイ</t>
    </rPh>
    <rPh sb="16" eb="18">
      <t>ジンコウ</t>
    </rPh>
    <rPh sb="18" eb="19">
      <t>ゲン</t>
    </rPh>
    <rPh sb="33" eb="35">
      <t>ゲンショウ</t>
    </rPh>
    <rPh sb="40" eb="4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</si>
</sst>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3BC-42E5-9D63-67F1CF0EE0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0.05</c:v>
                </c:pt>
                <c:pt idx="4">
                  <c:v>0.03</c:v>
                </c:pt>
              </c:numCache>
            </c:numRef>
          </c:val>
          <c:smooth val="0"/>
          <c:extLst>
            <c:ext xmlns:c16="http://schemas.microsoft.com/office/drawing/2014/chart" uri="{C3380CC4-5D6E-409C-BE32-E72D297353CC}">
              <c16:uniqueId val="{00000001-B3BC-42E5-9D63-67F1CF0EE0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52.11</c:v>
                </c:pt>
                <c:pt idx="4">
                  <c:v>47.89</c:v>
                </c:pt>
              </c:numCache>
            </c:numRef>
          </c:val>
          <c:extLst>
            <c:ext xmlns:c16="http://schemas.microsoft.com/office/drawing/2014/chart" uri="{C3380CC4-5D6E-409C-BE32-E72D297353CC}">
              <c16:uniqueId val="{00000000-4E5F-4C0A-805A-834BC88D05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66.53</c:v>
                </c:pt>
                <c:pt idx="4">
                  <c:v>52.35</c:v>
                </c:pt>
              </c:numCache>
            </c:numRef>
          </c:val>
          <c:smooth val="0"/>
          <c:extLst>
            <c:ext xmlns:c16="http://schemas.microsoft.com/office/drawing/2014/chart" uri="{C3380CC4-5D6E-409C-BE32-E72D297353CC}">
              <c16:uniqueId val="{00000001-4E5F-4C0A-805A-834BC88D05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87.86</c:v>
                </c:pt>
                <c:pt idx="4">
                  <c:v>87.86</c:v>
                </c:pt>
              </c:numCache>
            </c:numRef>
          </c:val>
          <c:extLst>
            <c:ext xmlns:c16="http://schemas.microsoft.com/office/drawing/2014/chart" uri="{C3380CC4-5D6E-409C-BE32-E72D297353CC}">
              <c16:uniqueId val="{00000000-FE6A-413B-940D-FE1EF73283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84.67</c:v>
                </c:pt>
                <c:pt idx="4">
                  <c:v>84.39</c:v>
                </c:pt>
              </c:numCache>
            </c:numRef>
          </c:val>
          <c:smooth val="0"/>
          <c:extLst>
            <c:ext xmlns:c16="http://schemas.microsoft.com/office/drawing/2014/chart" uri="{C3380CC4-5D6E-409C-BE32-E72D297353CC}">
              <c16:uniqueId val="{00000001-FE6A-413B-940D-FE1EF73283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157.47999999999999</c:v>
                </c:pt>
                <c:pt idx="4">
                  <c:v>141.16</c:v>
                </c:pt>
              </c:numCache>
            </c:numRef>
          </c:val>
          <c:extLst>
            <c:ext xmlns:c16="http://schemas.microsoft.com/office/drawing/2014/chart" uri="{C3380CC4-5D6E-409C-BE32-E72D297353CC}">
              <c16:uniqueId val="{00000000-0205-4431-AD67-C7D74DE719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106.07</c:v>
                </c:pt>
                <c:pt idx="4">
                  <c:v>105.5</c:v>
                </c:pt>
              </c:numCache>
            </c:numRef>
          </c:val>
          <c:smooth val="0"/>
          <c:extLst>
            <c:ext xmlns:c16="http://schemas.microsoft.com/office/drawing/2014/chart" uri="{C3380CC4-5D6E-409C-BE32-E72D297353CC}">
              <c16:uniqueId val="{00000001-0205-4431-AD67-C7D74DE719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3.54</c:v>
                </c:pt>
                <c:pt idx="4">
                  <c:v>7.01</c:v>
                </c:pt>
              </c:numCache>
            </c:numRef>
          </c:val>
          <c:extLst>
            <c:ext xmlns:c16="http://schemas.microsoft.com/office/drawing/2014/chart" uri="{C3380CC4-5D6E-409C-BE32-E72D297353CC}">
              <c16:uniqueId val="{00000000-F403-467D-B5BF-F233CD25AA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21.85</c:v>
                </c:pt>
                <c:pt idx="4">
                  <c:v>25.19</c:v>
                </c:pt>
              </c:numCache>
            </c:numRef>
          </c:val>
          <c:smooth val="0"/>
          <c:extLst>
            <c:ext xmlns:c16="http://schemas.microsoft.com/office/drawing/2014/chart" uri="{C3380CC4-5D6E-409C-BE32-E72D297353CC}">
              <c16:uniqueId val="{00000001-F403-467D-B5BF-F233CD25AA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426-46F4-A101-E4304806AF9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426-46F4-A101-E4304806AF9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F2-4FDC-9A98-EA0D3EB3A3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132.04</c:v>
                </c:pt>
                <c:pt idx="4">
                  <c:v>145.43</c:v>
                </c:pt>
              </c:numCache>
            </c:numRef>
          </c:val>
          <c:smooth val="0"/>
          <c:extLst>
            <c:ext xmlns:c16="http://schemas.microsoft.com/office/drawing/2014/chart" uri="{C3380CC4-5D6E-409C-BE32-E72D297353CC}">
              <c16:uniqueId val="{00000001-2CF2-4FDC-9A98-EA0D3EB3A3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57.61</c:v>
                </c:pt>
                <c:pt idx="4">
                  <c:v>68.989999999999995</c:v>
                </c:pt>
              </c:numCache>
            </c:numRef>
          </c:val>
          <c:extLst>
            <c:ext xmlns:c16="http://schemas.microsoft.com/office/drawing/2014/chart" uri="{C3380CC4-5D6E-409C-BE32-E72D297353CC}">
              <c16:uniqueId val="{00000000-7A4A-4F60-A311-4B0209543D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35.69</c:v>
                </c:pt>
                <c:pt idx="4">
                  <c:v>38.4</c:v>
                </c:pt>
              </c:numCache>
            </c:numRef>
          </c:val>
          <c:smooth val="0"/>
          <c:extLst>
            <c:ext xmlns:c16="http://schemas.microsoft.com/office/drawing/2014/chart" uri="{C3380CC4-5D6E-409C-BE32-E72D297353CC}">
              <c16:uniqueId val="{00000001-7A4A-4F60-A311-4B0209543D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2713.85</c:v>
                </c:pt>
                <c:pt idx="4">
                  <c:v>2531.46</c:v>
                </c:pt>
              </c:numCache>
            </c:numRef>
          </c:val>
          <c:extLst>
            <c:ext xmlns:c16="http://schemas.microsoft.com/office/drawing/2014/chart" uri="{C3380CC4-5D6E-409C-BE32-E72D297353CC}">
              <c16:uniqueId val="{00000000-9579-4AD1-8760-3B2401ABCD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791.76</c:v>
                </c:pt>
                <c:pt idx="4">
                  <c:v>900.82</c:v>
                </c:pt>
              </c:numCache>
            </c:numRef>
          </c:val>
          <c:smooth val="0"/>
          <c:extLst>
            <c:ext xmlns:c16="http://schemas.microsoft.com/office/drawing/2014/chart" uri="{C3380CC4-5D6E-409C-BE32-E72D297353CC}">
              <c16:uniqueId val="{00000001-9579-4AD1-8760-3B2401ABCD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50.21</c:v>
                </c:pt>
                <c:pt idx="4">
                  <c:v>44.8</c:v>
                </c:pt>
              </c:numCache>
            </c:numRef>
          </c:val>
          <c:extLst>
            <c:ext xmlns:c16="http://schemas.microsoft.com/office/drawing/2014/chart" uri="{C3380CC4-5D6E-409C-BE32-E72D297353CC}">
              <c16:uniqueId val="{00000000-F039-4D0C-99E2-769009893CA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56.26</c:v>
                </c:pt>
                <c:pt idx="4">
                  <c:v>52.94</c:v>
                </c:pt>
              </c:numCache>
            </c:numRef>
          </c:val>
          <c:smooth val="0"/>
          <c:extLst>
            <c:ext xmlns:c16="http://schemas.microsoft.com/office/drawing/2014/chart" uri="{C3380CC4-5D6E-409C-BE32-E72D297353CC}">
              <c16:uniqueId val="{00000001-F039-4D0C-99E2-769009893CA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267.17</c:v>
                </c:pt>
                <c:pt idx="4">
                  <c:v>299.26</c:v>
                </c:pt>
              </c:numCache>
            </c:numRef>
          </c:val>
          <c:extLst>
            <c:ext xmlns:c16="http://schemas.microsoft.com/office/drawing/2014/chart" uri="{C3380CC4-5D6E-409C-BE32-E72D297353CC}">
              <c16:uniqueId val="{00000000-C636-491E-A40C-BAF63E8CA4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282.08999999999997</c:v>
                </c:pt>
                <c:pt idx="4">
                  <c:v>303.27999999999997</c:v>
                </c:pt>
              </c:numCache>
            </c:numRef>
          </c:val>
          <c:smooth val="0"/>
          <c:extLst>
            <c:ext xmlns:c16="http://schemas.microsoft.com/office/drawing/2014/chart" uri="{C3380CC4-5D6E-409C-BE32-E72D297353CC}">
              <c16:uniqueId val="{00000001-C636-491E-A40C-BAF63E8CA4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つくばみらい市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53004</v>
      </c>
      <c r="AM8" s="42"/>
      <c r="AN8" s="42"/>
      <c r="AO8" s="42"/>
      <c r="AP8" s="42"/>
      <c r="AQ8" s="42"/>
      <c r="AR8" s="42"/>
      <c r="AS8" s="42"/>
      <c r="AT8" s="35">
        <f>データ!T6</f>
        <v>79.16</v>
      </c>
      <c r="AU8" s="35"/>
      <c r="AV8" s="35"/>
      <c r="AW8" s="35"/>
      <c r="AX8" s="35"/>
      <c r="AY8" s="35"/>
      <c r="AZ8" s="35"/>
      <c r="BA8" s="35"/>
      <c r="BB8" s="35">
        <f>データ!U6</f>
        <v>669.58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73.61</v>
      </c>
      <c r="J10" s="35"/>
      <c r="K10" s="35"/>
      <c r="L10" s="35"/>
      <c r="M10" s="35"/>
      <c r="N10" s="35"/>
      <c r="O10" s="35"/>
      <c r="P10" s="35">
        <f>データ!P6</f>
        <v>9.17</v>
      </c>
      <c r="Q10" s="35"/>
      <c r="R10" s="35"/>
      <c r="S10" s="35"/>
      <c r="T10" s="35"/>
      <c r="U10" s="35"/>
      <c r="V10" s="35"/>
      <c r="W10" s="35">
        <f>データ!Q6</f>
        <v>92.24</v>
      </c>
      <c r="X10" s="35"/>
      <c r="Y10" s="35"/>
      <c r="Z10" s="35"/>
      <c r="AA10" s="35"/>
      <c r="AB10" s="35"/>
      <c r="AC10" s="35"/>
      <c r="AD10" s="42">
        <f>データ!R6</f>
        <v>2750</v>
      </c>
      <c r="AE10" s="42"/>
      <c r="AF10" s="42"/>
      <c r="AG10" s="42"/>
      <c r="AH10" s="42"/>
      <c r="AI10" s="42"/>
      <c r="AJ10" s="42"/>
      <c r="AK10" s="2"/>
      <c r="AL10" s="42">
        <f>データ!V6</f>
        <v>4875</v>
      </c>
      <c r="AM10" s="42"/>
      <c r="AN10" s="42"/>
      <c r="AO10" s="42"/>
      <c r="AP10" s="42"/>
      <c r="AQ10" s="42"/>
      <c r="AR10" s="42"/>
      <c r="AS10" s="42"/>
      <c r="AT10" s="35">
        <f>データ!W6</f>
        <v>3.53</v>
      </c>
      <c r="AU10" s="35"/>
      <c r="AV10" s="35"/>
      <c r="AW10" s="35"/>
      <c r="AX10" s="35"/>
      <c r="AY10" s="35"/>
      <c r="AZ10" s="35"/>
      <c r="BA10" s="35"/>
      <c r="BB10" s="35">
        <f>データ!X6</f>
        <v>1381.02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3bDZNwb/v/HpS6GHL6UUK/9P36EglfN9/z6ikC3PevMU4elNwm2tvI5bI3tzifYcG2HVE954XEzWmwmqUET72A==" saltValue="/zWJLJvV2TfiaVjJ07XdH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82350</v>
      </c>
      <c r="D6" s="19">
        <f t="shared" si="3"/>
        <v>46</v>
      </c>
      <c r="E6" s="19">
        <f t="shared" si="3"/>
        <v>17</v>
      </c>
      <c r="F6" s="19">
        <f t="shared" si="3"/>
        <v>5</v>
      </c>
      <c r="G6" s="19">
        <f t="shared" si="3"/>
        <v>0</v>
      </c>
      <c r="H6" s="19" t="str">
        <f t="shared" si="3"/>
        <v>茨城県　つくばみらい市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73.61</v>
      </c>
      <c r="P6" s="20">
        <f t="shared" si="3"/>
        <v>9.17</v>
      </c>
      <c r="Q6" s="20">
        <f t="shared" si="3"/>
        <v>92.24</v>
      </c>
      <c r="R6" s="20">
        <f t="shared" si="3"/>
        <v>2750</v>
      </c>
      <c r="S6" s="20">
        <f t="shared" si="3"/>
        <v>53004</v>
      </c>
      <c r="T6" s="20">
        <f t="shared" si="3"/>
        <v>79.16</v>
      </c>
      <c r="U6" s="20">
        <f t="shared" si="3"/>
        <v>669.58</v>
      </c>
      <c r="V6" s="20">
        <f t="shared" si="3"/>
        <v>4875</v>
      </c>
      <c r="W6" s="20">
        <f t="shared" si="3"/>
        <v>3.53</v>
      </c>
      <c r="X6" s="20">
        <f t="shared" si="3"/>
        <v>1381.02</v>
      </c>
      <c r="Y6" s="21" t="str">
        <f>IF(Y7="",NA(),Y7)</f>
        <v>-</v>
      </c>
      <c r="Z6" s="21" t="str">
        <f t="shared" ref="Z6:AH6" si="4">IF(Z7="",NA(),Z7)</f>
        <v>-</v>
      </c>
      <c r="AA6" s="21" t="str">
        <f t="shared" si="4"/>
        <v>-</v>
      </c>
      <c r="AB6" s="21">
        <f t="shared" si="4"/>
        <v>157.47999999999999</v>
      </c>
      <c r="AC6" s="21">
        <f t="shared" si="4"/>
        <v>141.16</v>
      </c>
      <c r="AD6" s="21" t="str">
        <f t="shared" si="4"/>
        <v>-</v>
      </c>
      <c r="AE6" s="21" t="str">
        <f t="shared" si="4"/>
        <v>-</v>
      </c>
      <c r="AF6" s="21" t="str">
        <f t="shared" si="4"/>
        <v>-</v>
      </c>
      <c r="AG6" s="21">
        <f t="shared" si="4"/>
        <v>106.07</v>
      </c>
      <c r="AH6" s="21">
        <f t="shared" si="4"/>
        <v>105.5</v>
      </c>
      <c r="AI6" s="20" t="str">
        <f>IF(AI7="","",IF(AI7="-","【-】","【"&amp;SUBSTITUTE(TEXT(AI7,"#,##0.00"),"-","△")&amp;"】"))</f>
        <v>【103.61】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132.04</v>
      </c>
      <c r="AS6" s="21">
        <f t="shared" si="5"/>
        <v>145.43</v>
      </c>
      <c r="AT6" s="20" t="str">
        <f>IF(AT7="","",IF(AT7="-","【-】","【"&amp;SUBSTITUTE(TEXT(AT7,"#,##0.00"),"-","△")&amp;"】"))</f>
        <v>【133.62】</v>
      </c>
      <c r="AU6" s="21" t="str">
        <f>IF(AU7="",NA(),AU7)</f>
        <v>-</v>
      </c>
      <c r="AV6" s="21" t="str">
        <f t="shared" ref="AV6:BD6" si="6">IF(AV7="",NA(),AV7)</f>
        <v>-</v>
      </c>
      <c r="AW6" s="21" t="str">
        <f t="shared" si="6"/>
        <v>-</v>
      </c>
      <c r="AX6" s="21">
        <f t="shared" si="6"/>
        <v>57.61</v>
      </c>
      <c r="AY6" s="21">
        <f t="shared" si="6"/>
        <v>68.989999999999995</v>
      </c>
      <c r="AZ6" s="21" t="str">
        <f t="shared" si="6"/>
        <v>-</v>
      </c>
      <c r="BA6" s="21" t="str">
        <f t="shared" si="6"/>
        <v>-</v>
      </c>
      <c r="BB6" s="21" t="str">
        <f t="shared" si="6"/>
        <v>-</v>
      </c>
      <c r="BC6" s="21">
        <f t="shared" si="6"/>
        <v>35.69</v>
      </c>
      <c r="BD6" s="21">
        <f t="shared" si="6"/>
        <v>38.4</v>
      </c>
      <c r="BE6" s="20" t="str">
        <f>IF(BE7="","",IF(BE7="-","【-】","【"&amp;SUBSTITUTE(TEXT(BE7,"#,##0.00"),"-","△")&amp;"】"))</f>
        <v>【36.94】</v>
      </c>
      <c r="BF6" s="21" t="str">
        <f>IF(BF7="",NA(),BF7)</f>
        <v>-</v>
      </c>
      <c r="BG6" s="21" t="str">
        <f t="shared" ref="BG6:BO6" si="7">IF(BG7="",NA(),BG7)</f>
        <v>-</v>
      </c>
      <c r="BH6" s="21" t="str">
        <f t="shared" si="7"/>
        <v>-</v>
      </c>
      <c r="BI6" s="21">
        <f t="shared" si="7"/>
        <v>2713.85</v>
      </c>
      <c r="BJ6" s="21">
        <f t="shared" si="7"/>
        <v>2531.46</v>
      </c>
      <c r="BK6" s="21" t="str">
        <f t="shared" si="7"/>
        <v>-</v>
      </c>
      <c r="BL6" s="21" t="str">
        <f t="shared" si="7"/>
        <v>-</v>
      </c>
      <c r="BM6" s="21" t="str">
        <f t="shared" si="7"/>
        <v>-</v>
      </c>
      <c r="BN6" s="21">
        <f t="shared" si="7"/>
        <v>791.76</v>
      </c>
      <c r="BO6" s="21">
        <f t="shared" si="7"/>
        <v>900.82</v>
      </c>
      <c r="BP6" s="20" t="str">
        <f>IF(BP7="","",IF(BP7="-","【-】","【"&amp;SUBSTITUTE(TEXT(BP7,"#,##0.00"),"-","△")&amp;"】"))</f>
        <v>【809.19】</v>
      </c>
      <c r="BQ6" s="21" t="str">
        <f>IF(BQ7="",NA(),BQ7)</f>
        <v>-</v>
      </c>
      <c r="BR6" s="21" t="str">
        <f t="shared" ref="BR6:BZ6" si="8">IF(BR7="",NA(),BR7)</f>
        <v>-</v>
      </c>
      <c r="BS6" s="21" t="str">
        <f t="shared" si="8"/>
        <v>-</v>
      </c>
      <c r="BT6" s="21">
        <f t="shared" si="8"/>
        <v>50.21</v>
      </c>
      <c r="BU6" s="21">
        <f t="shared" si="8"/>
        <v>44.8</v>
      </c>
      <c r="BV6" s="21" t="str">
        <f t="shared" si="8"/>
        <v>-</v>
      </c>
      <c r="BW6" s="21" t="str">
        <f t="shared" si="8"/>
        <v>-</v>
      </c>
      <c r="BX6" s="21" t="str">
        <f t="shared" si="8"/>
        <v>-</v>
      </c>
      <c r="BY6" s="21">
        <f t="shared" si="8"/>
        <v>56.26</v>
      </c>
      <c r="BZ6" s="21">
        <f t="shared" si="8"/>
        <v>52.94</v>
      </c>
      <c r="CA6" s="20" t="str">
        <f>IF(CA7="","",IF(CA7="-","【-】","【"&amp;SUBSTITUTE(TEXT(CA7,"#,##0.00"),"-","△")&amp;"】"))</f>
        <v>【57.02】</v>
      </c>
      <c r="CB6" s="21" t="str">
        <f>IF(CB7="",NA(),CB7)</f>
        <v>-</v>
      </c>
      <c r="CC6" s="21" t="str">
        <f t="shared" ref="CC6:CK6" si="9">IF(CC7="",NA(),CC7)</f>
        <v>-</v>
      </c>
      <c r="CD6" s="21" t="str">
        <f t="shared" si="9"/>
        <v>-</v>
      </c>
      <c r="CE6" s="21">
        <f t="shared" si="9"/>
        <v>267.17</v>
      </c>
      <c r="CF6" s="21">
        <f t="shared" si="9"/>
        <v>299.26</v>
      </c>
      <c r="CG6" s="21" t="str">
        <f t="shared" si="9"/>
        <v>-</v>
      </c>
      <c r="CH6" s="21" t="str">
        <f t="shared" si="9"/>
        <v>-</v>
      </c>
      <c r="CI6" s="21" t="str">
        <f t="shared" si="9"/>
        <v>-</v>
      </c>
      <c r="CJ6" s="21">
        <f t="shared" si="9"/>
        <v>282.08999999999997</v>
      </c>
      <c r="CK6" s="21">
        <f t="shared" si="9"/>
        <v>303.27999999999997</v>
      </c>
      <c r="CL6" s="20" t="str">
        <f>IF(CL7="","",IF(CL7="-","【-】","【"&amp;SUBSTITUTE(TEXT(CL7,"#,##0.00"),"-","△")&amp;"】"))</f>
        <v>【273.68】</v>
      </c>
      <c r="CM6" s="21" t="str">
        <f>IF(CM7="",NA(),CM7)</f>
        <v>-</v>
      </c>
      <c r="CN6" s="21" t="str">
        <f t="shared" ref="CN6:CV6" si="10">IF(CN7="",NA(),CN7)</f>
        <v>-</v>
      </c>
      <c r="CO6" s="21" t="str">
        <f t="shared" si="10"/>
        <v>-</v>
      </c>
      <c r="CP6" s="21">
        <f t="shared" si="10"/>
        <v>52.11</v>
      </c>
      <c r="CQ6" s="21">
        <f t="shared" si="10"/>
        <v>47.89</v>
      </c>
      <c r="CR6" s="21" t="str">
        <f t="shared" si="10"/>
        <v>-</v>
      </c>
      <c r="CS6" s="21" t="str">
        <f t="shared" si="10"/>
        <v>-</v>
      </c>
      <c r="CT6" s="21" t="str">
        <f t="shared" si="10"/>
        <v>-</v>
      </c>
      <c r="CU6" s="21">
        <f t="shared" si="10"/>
        <v>66.53</v>
      </c>
      <c r="CV6" s="21">
        <f t="shared" si="10"/>
        <v>52.35</v>
      </c>
      <c r="CW6" s="20" t="str">
        <f>IF(CW7="","",IF(CW7="-","【-】","【"&amp;SUBSTITUTE(TEXT(CW7,"#,##0.00"),"-","△")&amp;"】"))</f>
        <v>【52.55】</v>
      </c>
      <c r="CX6" s="21" t="str">
        <f>IF(CX7="",NA(),CX7)</f>
        <v>-</v>
      </c>
      <c r="CY6" s="21" t="str">
        <f t="shared" ref="CY6:DG6" si="11">IF(CY7="",NA(),CY7)</f>
        <v>-</v>
      </c>
      <c r="CZ6" s="21" t="str">
        <f t="shared" si="11"/>
        <v>-</v>
      </c>
      <c r="DA6" s="21">
        <f t="shared" si="11"/>
        <v>87.86</v>
      </c>
      <c r="DB6" s="21">
        <f t="shared" si="11"/>
        <v>87.86</v>
      </c>
      <c r="DC6" s="21" t="str">
        <f t="shared" si="11"/>
        <v>-</v>
      </c>
      <c r="DD6" s="21" t="str">
        <f t="shared" si="11"/>
        <v>-</v>
      </c>
      <c r="DE6" s="21" t="str">
        <f t="shared" si="11"/>
        <v>-</v>
      </c>
      <c r="DF6" s="21">
        <f t="shared" si="11"/>
        <v>84.67</v>
      </c>
      <c r="DG6" s="21">
        <f t="shared" si="11"/>
        <v>84.39</v>
      </c>
      <c r="DH6" s="20" t="str">
        <f>IF(DH7="","",IF(DH7="-","【-】","【"&amp;SUBSTITUTE(TEXT(DH7,"#,##0.00"),"-","△")&amp;"】"))</f>
        <v>【87.30】</v>
      </c>
      <c r="DI6" s="21" t="str">
        <f>IF(DI7="",NA(),DI7)</f>
        <v>-</v>
      </c>
      <c r="DJ6" s="21" t="str">
        <f t="shared" ref="DJ6:DR6" si="12">IF(DJ7="",NA(),DJ7)</f>
        <v>-</v>
      </c>
      <c r="DK6" s="21" t="str">
        <f t="shared" si="12"/>
        <v>-</v>
      </c>
      <c r="DL6" s="21">
        <f t="shared" si="12"/>
        <v>3.54</v>
      </c>
      <c r="DM6" s="21">
        <f t="shared" si="12"/>
        <v>7.01</v>
      </c>
      <c r="DN6" s="21" t="str">
        <f t="shared" si="12"/>
        <v>-</v>
      </c>
      <c r="DO6" s="21" t="str">
        <f t="shared" si="12"/>
        <v>-</v>
      </c>
      <c r="DP6" s="21" t="str">
        <f t="shared" si="12"/>
        <v>-</v>
      </c>
      <c r="DQ6" s="21">
        <f t="shared" si="12"/>
        <v>21.85</v>
      </c>
      <c r="DR6" s="21">
        <f t="shared" si="12"/>
        <v>25.19</v>
      </c>
      <c r="DS6" s="20" t="str">
        <f>IF(DS7="","",IF(DS7="-","【-】","【"&amp;SUBSTITUTE(TEXT(DS7,"#,##0.00"),"-","△")&amp;"】"))</f>
        <v>【27.11】</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0.05</v>
      </c>
      <c r="EN6" s="21">
        <f t="shared" si="14"/>
        <v>0.03</v>
      </c>
      <c r="EO6" s="20" t="str">
        <f>IF(EO7="","",IF(EO7="-","【-】","【"&amp;SUBSTITUTE(TEXT(EO7,"#,##0.00"),"-","△")&amp;"】"))</f>
        <v>【0.02】</v>
      </c>
    </row>
    <row r="7" spans="1:148" s="22" customFormat="1" x14ac:dyDescent="0.15">
      <c r="A7" s="14"/>
      <c r="B7" s="23">
        <v>2022</v>
      </c>
      <c r="C7" s="23">
        <v>82350</v>
      </c>
      <c r="D7" s="23">
        <v>46</v>
      </c>
      <c r="E7" s="23">
        <v>17</v>
      </c>
      <c r="F7" s="23">
        <v>5</v>
      </c>
      <c r="G7" s="23">
        <v>0</v>
      </c>
      <c r="H7" s="23" t="s">
        <v>96</v>
      </c>
      <c r="I7" s="23" t="s">
        <v>97</v>
      </c>
      <c r="J7" s="23" t="s">
        <v>98</v>
      </c>
      <c r="K7" s="23" t="s">
        <v>99</v>
      </c>
      <c r="L7" s="23" t="s">
        <v>100</v>
      </c>
      <c r="M7" s="23" t="s">
        <v>101</v>
      </c>
      <c r="N7" s="24" t="s">
        <v>102</v>
      </c>
      <c r="O7" s="24">
        <v>73.61</v>
      </c>
      <c r="P7" s="24">
        <v>9.17</v>
      </c>
      <c r="Q7" s="24">
        <v>92.24</v>
      </c>
      <c r="R7" s="24">
        <v>2750</v>
      </c>
      <c r="S7" s="24">
        <v>53004</v>
      </c>
      <c r="T7" s="24">
        <v>79.16</v>
      </c>
      <c r="U7" s="24">
        <v>669.58</v>
      </c>
      <c r="V7" s="24">
        <v>4875</v>
      </c>
      <c r="W7" s="24">
        <v>3.53</v>
      </c>
      <c r="X7" s="24">
        <v>1381.02</v>
      </c>
      <c r="Y7" s="24" t="s">
        <v>102</v>
      </c>
      <c r="Z7" s="24" t="s">
        <v>102</v>
      </c>
      <c r="AA7" s="24" t="s">
        <v>102</v>
      </c>
      <c r="AB7" s="24">
        <v>157.47999999999999</v>
      </c>
      <c r="AC7" s="24">
        <v>141.16</v>
      </c>
      <c r="AD7" s="24" t="s">
        <v>102</v>
      </c>
      <c r="AE7" s="24" t="s">
        <v>102</v>
      </c>
      <c r="AF7" s="24" t="s">
        <v>102</v>
      </c>
      <c r="AG7" s="24">
        <v>106.07</v>
      </c>
      <c r="AH7" s="24">
        <v>105.5</v>
      </c>
      <c r="AI7" s="24">
        <v>103.61</v>
      </c>
      <c r="AJ7" s="24" t="s">
        <v>102</v>
      </c>
      <c r="AK7" s="24" t="s">
        <v>102</v>
      </c>
      <c r="AL7" s="24" t="s">
        <v>102</v>
      </c>
      <c r="AM7" s="24">
        <v>0</v>
      </c>
      <c r="AN7" s="24">
        <v>0</v>
      </c>
      <c r="AO7" s="24" t="s">
        <v>102</v>
      </c>
      <c r="AP7" s="24" t="s">
        <v>102</v>
      </c>
      <c r="AQ7" s="24" t="s">
        <v>102</v>
      </c>
      <c r="AR7" s="24">
        <v>132.04</v>
      </c>
      <c r="AS7" s="24">
        <v>145.43</v>
      </c>
      <c r="AT7" s="24">
        <v>133.62</v>
      </c>
      <c r="AU7" s="24" t="s">
        <v>102</v>
      </c>
      <c r="AV7" s="24" t="s">
        <v>102</v>
      </c>
      <c r="AW7" s="24" t="s">
        <v>102</v>
      </c>
      <c r="AX7" s="24">
        <v>57.61</v>
      </c>
      <c r="AY7" s="24">
        <v>68.989999999999995</v>
      </c>
      <c r="AZ7" s="24" t="s">
        <v>102</v>
      </c>
      <c r="BA7" s="24" t="s">
        <v>102</v>
      </c>
      <c r="BB7" s="24" t="s">
        <v>102</v>
      </c>
      <c r="BC7" s="24">
        <v>35.69</v>
      </c>
      <c r="BD7" s="24">
        <v>38.4</v>
      </c>
      <c r="BE7" s="24">
        <v>36.94</v>
      </c>
      <c r="BF7" s="24" t="s">
        <v>102</v>
      </c>
      <c r="BG7" s="24" t="s">
        <v>102</v>
      </c>
      <c r="BH7" s="24" t="s">
        <v>102</v>
      </c>
      <c r="BI7" s="24">
        <v>2713.85</v>
      </c>
      <c r="BJ7" s="24">
        <v>2531.46</v>
      </c>
      <c r="BK7" s="24" t="s">
        <v>102</v>
      </c>
      <c r="BL7" s="24" t="s">
        <v>102</v>
      </c>
      <c r="BM7" s="24" t="s">
        <v>102</v>
      </c>
      <c r="BN7" s="24">
        <v>791.76</v>
      </c>
      <c r="BO7" s="24">
        <v>900.82</v>
      </c>
      <c r="BP7" s="24">
        <v>809.19</v>
      </c>
      <c r="BQ7" s="24" t="s">
        <v>102</v>
      </c>
      <c r="BR7" s="24" t="s">
        <v>102</v>
      </c>
      <c r="BS7" s="24" t="s">
        <v>102</v>
      </c>
      <c r="BT7" s="24">
        <v>50.21</v>
      </c>
      <c r="BU7" s="24">
        <v>44.8</v>
      </c>
      <c r="BV7" s="24" t="s">
        <v>102</v>
      </c>
      <c r="BW7" s="24" t="s">
        <v>102</v>
      </c>
      <c r="BX7" s="24" t="s">
        <v>102</v>
      </c>
      <c r="BY7" s="24">
        <v>56.26</v>
      </c>
      <c r="BZ7" s="24">
        <v>52.94</v>
      </c>
      <c r="CA7" s="24">
        <v>57.02</v>
      </c>
      <c r="CB7" s="24" t="s">
        <v>102</v>
      </c>
      <c r="CC7" s="24" t="s">
        <v>102</v>
      </c>
      <c r="CD7" s="24" t="s">
        <v>102</v>
      </c>
      <c r="CE7" s="24">
        <v>267.17</v>
      </c>
      <c r="CF7" s="24">
        <v>299.26</v>
      </c>
      <c r="CG7" s="24" t="s">
        <v>102</v>
      </c>
      <c r="CH7" s="24" t="s">
        <v>102</v>
      </c>
      <c r="CI7" s="24" t="s">
        <v>102</v>
      </c>
      <c r="CJ7" s="24">
        <v>282.08999999999997</v>
      </c>
      <c r="CK7" s="24">
        <v>303.27999999999997</v>
      </c>
      <c r="CL7" s="24">
        <v>273.68</v>
      </c>
      <c r="CM7" s="24" t="s">
        <v>102</v>
      </c>
      <c r="CN7" s="24" t="s">
        <v>102</v>
      </c>
      <c r="CO7" s="24" t="s">
        <v>102</v>
      </c>
      <c r="CP7" s="24">
        <v>52.11</v>
      </c>
      <c r="CQ7" s="24">
        <v>47.89</v>
      </c>
      <c r="CR7" s="24" t="s">
        <v>102</v>
      </c>
      <c r="CS7" s="24" t="s">
        <v>102</v>
      </c>
      <c r="CT7" s="24" t="s">
        <v>102</v>
      </c>
      <c r="CU7" s="24">
        <v>66.53</v>
      </c>
      <c r="CV7" s="24">
        <v>52.35</v>
      </c>
      <c r="CW7" s="24">
        <v>52.55</v>
      </c>
      <c r="CX7" s="24" t="s">
        <v>102</v>
      </c>
      <c r="CY7" s="24" t="s">
        <v>102</v>
      </c>
      <c r="CZ7" s="24" t="s">
        <v>102</v>
      </c>
      <c r="DA7" s="24">
        <v>87.86</v>
      </c>
      <c r="DB7" s="24">
        <v>87.86</v>
      </c>
      <c r="DC7" s="24" t="s">
        <v>102</v>
      </c>
      <c r="DD7" s="24" t="s">
        <v>102</v>
      </c>
      <c r="DE7" s="24" t="s">
        <v>102</v>
      </c>
      <c r="DF7" s="24">
        <v>84.67</v>
      </c>
      <c r="DG7" s="24">
        <v>84.39</v>
      </c>
      <c r="DH7" s="24">
        <v>87.3</v>
      </c>
      <c r="DI7" s="24" t="s">
        <v>102</v>
      </c>
      <c r="DJ7" s="24" t="s">
        <v>102</v>
      </c>
      <c r="DK7" s="24" t="s">
        <v>102</v>
      </c>
      <c r="DL7" s="24">
        <v>3.54</v>
      </c>
      <c r="DM7" s="24">
        <v>7.01</v>
      </c>
      <c r="DN7" s="24" t="s">
        <v>102</v>
      </c>
      <c r="DO7" s="24" t="s">
        <v>102</v>
      </c>
      <c r="DP7" s="24" t="s">
        <v>102</v>
      </c>
      <c r="DQ7" s="24">
        <v>21.85</v>
      </c>
      <c r="DR7" s="24">
        <v>25.19</v>
      </c>
      <c r="DS7" s="24">
        <v>27.11</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2024-02-22T01:01:22Z</cp:lastPrinted>
  <dcterms:created xsi:type="dcterms:W3CDTF">2023-12-12T01:00:40Z</dcterms:created>
  <dcterms:modified xsi:type="dcterms:W3CDTF">2024-02-22T01:01:26Z</dcterms:modified>
  <cp:category/>
</cp:coreProperties>
</file>