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５理財\05_公営企業関係\15_経営比較分析表\99【総務省：対応依頼】経営比較分析表の掲載HPの確認について\05_確認作業・確認後修正データ\07_農業集落排水（法適）16\"/>
    </mc:Choice>
  </mc:AlternateContent>
  <workbookProtection workbookAlgorithmName="SHA-512" workbookHashValue="ne9Mt6ger+aWlA5vxQq9kXaqtRrW+Sh9VOTyJ7SQ3ZeYh+t12CtHnYLCIz6f5Wwah5dotaQK/xCilA0EklUSjg==" workbookSaltValue="FP+Uh8/gFTMeHOHJzfRfgA==" workbookSpinCount="100000" lockStructure="1"/>
  <bookViews>
    <workbookView xWindow="0" yWindow="0" windowWidth="28800" windowHeight="118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V6" i="5"/>
  <c r="AL10" i="4" s="1"/>
  <c r="U6" i="5"/>
  <c r="BB8" i="4" s="1"/>
  <c r="T6" i="5"/>
  <c r="AT8" i="4" s="1"/>
  <c r="S6" i="5"/>
  <c r="AL8" i="4" s="1"/>
  <c r="R6" i="5"/>
  <c r="Q6" i="5"/>
  <c r="P6" i="5"/>
  <c r="P10" i="4" s="1"/>
  <c r="O6" i="5"/>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J85" i="4"/>
  <c r="I85" i="4"/>
  <c r="G85" i="4"/>
  <c r="AT10" i="4"/>
  <c r="AD10" i="4"/>
  <c r="W10" i="4"/>
  <c r="I10" i="4"/>
  <c r="B10" i="4"/>
  <c r="I8"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<sst xmlns="http://schemas.openxmlformats.org/spreadsheetml/2006/main" count="275" uniqueCount="117">
  <si>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</si>
  <si>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</si>
  <si>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</si>
  <si>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</si>
  <si>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</si>
  <si>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</si>
  <si>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</si>
  <si>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</si>
  <si>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</si>
  <si>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</si>
  <si>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</si>
  <si>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</si>
  <si>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</si>
  <si>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</si>
  <si>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</si>
  <si>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</si>
  <si>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</si>
  <si>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</si>
  <si>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</si>
  <si>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</si>
  <si>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</si>
  <si>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</si>
  <si>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</si>
  <si>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</si>
  <si>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</si>
  <si>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</si>
  <si>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</si>
  <si>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</si>
  <si>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</si>
  <si>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</si>
  <si>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</si>
  <si>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</si>
  <si>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</si>
  <si>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</si>
  <si>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</si>
  <si>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</si>
  <si>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</si>
  <si>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</si>
  <si>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</si>
  <si>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</si>
  <si>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</si>
  <si>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</si>
  <si>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</si>
  <si>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</si>
  <si>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</si>
  <si>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</si>
  <si>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</si>
  <si>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</si>
  <si>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</si>
  <si>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</si>
  <si>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</si>
  <si>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</si>
  <si>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</si>
  <si>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</si>
  <si>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</si>
  <si>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</si>
  <si>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</si>
  <si>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</si>
  <si>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</si>
  <si>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</si>
  <si>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</si>
  <si>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</si>
  <si>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</si>
  <si>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</si>
  <si>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</si>
  <si>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</si>
  <si>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</si>
  <si>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</si>
  <si>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</si>
  <si>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</si>
  <si>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</si>
  <si>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</si>
  <si>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</si>
  <si>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</si>
  <si>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</si>
  <si>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</si>
  <si>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</si>
  <si>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</si>
  <si>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</si>
  <si>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</si>
  <si>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</si>
  <si>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</si>
  <si>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</si>
  <si>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</si>
  <si>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</si>
  <si>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</si>
  <si>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</si>
  <si>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</si>
  <si>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</si>
  <si>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</si>
  <si>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</si>
  <si>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</si>
  <si>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</si>
  <si>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</si>
  <si>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</si>
  <si>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</si>
  <si>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茨城町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</si>
  <si>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</si>
  <si>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</si>
  <si>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</si>
  <si>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</si>
  <si>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</si>
  <si>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</si>
  <si>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</si>
  <si>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</si>
  <si>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</si>
  <si>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</si>
  <si>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</si>
  <si>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</si>
  <si>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</si>
  <si>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</si>
  <si>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</si>
  <si>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</si>
  <si>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</si>
  <si>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処理施設においては、４施設のうち２施設が供用開始から２０年以上経過しており、施設修繕や機器更新等を計画的に実施している。
管渠については、耐用年数まで期間があるため、更新時期については未定であり、老朽化による影響もみられていない。
令和元年度機能診断調査、令和２年度最適整備構想策定を踏まえ、今後、更新が必要となる施設・管渠等が増える事を想定している。施設の長寿命化及び機能強化を図り、あわせて、令和５年度策定を見込んでいる経営戦略において料金体系の見直しを視野に入れる等、使用料確保に向けた取り組みを進める。</t>
    <phoneticPr fontId="4"/>
  </si>
  <si>
    <t>使用料以外の収入に依存している部分が大きいため、今後ともより健全・効率的な経営のために、接続率・収納率の更なる向上を目指すとともに、料金体系の見直しを視野に入れ、経費回収に努めていく。また、施設の老朽化により施設内の機器修繕や更新が増えていくことが想定されるが、汚水処理費の削減に努め汚水処理原価の抑制を図っていく。</t>
    <phoneticPr fontId="4"/>
  </si>
  <si>
    <t>①経常収支比率については、類似団体平均値と比較して若干下回る水準であり、使用料以外の収入に依存している現状である。今後も健全経営を目指し、更なる経費削減や使用料確保に向けた接続率向上に努めていく。
③流動比率においては前年度より上昇し、流動資産が原因である。健全な事業会計のために今後とも改善に取り組む。
⑤経費回収率について、昨年同様類似団体平均値を大きく下回る水準である。今後も接続率向上及び施設維持管理に係る経費節減に向けた取り組みを行う。
⑥汚水処理原価について、ここ数年は施設機器の修繕・更新等の時期が重なり維持管理費が増となったことが結果に反映されたと思われる。類似団体平均値を大きく上回るため、料金形態の見直しも見据えた経費回収率向上活動に取り組んでいく。
⑦施設利用率について、前年同様ではあるが、今後も更なる接続率の向上に努める。
⑧水洗化率について、類似団体の平均値を若干上回る水洗化率となっているが、今後も更なる接続率向上に努めていく。</t>
    <rPh sb="27" eb="28">
      <t>シタ</t>
    </rPh>
    <rPh sb="109" eb="112">
      <t>ゼンネンド</t>
    </rPh>
    <rPh sb="114" eb="116">
      <t>ジョウショウ</t>
    </rPh>
    <rPh sb="118" eb="120">
      <t>リュウドウ</t>
    </rPh>
    <rPh sb="120" eb="122">
      <t>シサン</t>
    </rPh>
    <rPh sb="123" eb="125">
      <t>ゲンイン</t>
    </rPh>
    <rPh sb="164" eb="166">
      <t>サクネン</t>
    </rPh>
    <rPh sb="166" eb="168">
      <t>ドウヨウ</t>
    </rPh>
    <rPh sb="347" eb="348">
      <t>ゼン</t>
    </rPh>
    <rPh sb="348" eb="349">
      <t>ネン</t>
    </rPh>
    <rPh sb="349" eb="351">
      <t>ドウヨウ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</si>
</sst>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Alignment="1">
      <alignment horizontal="left" vertical="center"/>
    </xf>
    <xf numFmtId="0" fontId="16"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9BA-468B-8701-F5C6A1F9CC6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0.05</c:v>
                </c:pt>
                <c:pt idx="4">
                  <c:v>0.03</c:v>
                </c:pt>
              </c:numCache>
            </c:numRef>
          </c:val>
          <c:smooth val="0"/>
          <c:extLst>
            <c:ext xmlns:c16="http://schemas.microsoft.com/office/drawing/2014/chart" uri="{C3380CC4-5D6E-409C-BE32-E72D297353CC}">
              <c16:uniqueId val="{00000001-09BA-468B-8701-F5C6A1F9CC6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46.5</c:v>
                </c:pt>
                <c:pt idx="3">
                  <c:v>47.11</c:v>
                </c:pt>
                <c:pt idx="4">
                  <c:v>46.8</c:v>
                </c:pt>
              </c:numCache>
            </c:numRef>
          </c:val>
          <c:extLst>
            <c:ext xmlns:c16="http://schemas.microsoft.com/office/drawing/2014/chart" uri="{C3380CC4-5D6E-409C-BE32-E72D297353CC}">
              <c16:uniqueId val="{00000000-65B6-4D7B-A390-13C9E90B883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66.53</c:v>
                </c:pt>
                <c:pt idx="4">
                  <c:v>52.35</c:v>
                </c:pt>
              </c:numCache>
            </c:numRef>
          </c:val>
          <c:smooth val="0"/>
          <c:extLst>
            <c:ext xmlns:c16="http://schemas.microsoft.com/office/drawing/2014/chart" uri="{C3380CC4-5D6E-409C-BE32-E72D297353CC}">
              <c16:uniqueId val="{00000001-65B6-4D7B-A390-13C9E90B883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90.58</c:v>
                </c:pt>
                <c:pt idx="3">
                  <c:v>90.87</c:v>
                </c:pt>
                <c:pt idx="4">
                  <c:v>90.79</c:v>
                </c:pt>
              </c:numCache>
            </c:numRef>
          </c:val>
          <c:extLst>
            <c:ext xmlns:c16="http://schemas.microsoft.com/office/drawing/2014/chart" uri="{C3380CC4-5D6E-409C-BE32-E72D297353CC}">
              <c16:uniqueId val="{00000000-E381-462A-BE75-C1EA7CD0A88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84.67</c:v>
                </c:pt>
                <c:pt idx="4">
                  <c:v>84.39</c:v>
                </c:pt>
              </c:numCache>
            </c:numRef>
          </c:val>
          <c:smooth val="0"/>
          <c:extLst>
            <c:ext xmlns:c16="http://schemas.microsoft.com/office/drawing/2014/chart" uri="{C3380CC4-5D6E-409C-BE32-E72D297353CC}">
              <c16:uniqueId val="{00000001-E381-462A-BE75-C1EA7CD0A88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107.15</c:v>
                </c:pt>
                <c:pt idx="3">
                  <c:v>104.26</c:v>
                </c:pt>
                <c:pt idx="4">
                  <c:v>104.62</c:v>
                </c:pt>
              </c:numCache>
            </c:numRef>
          </c:val>
          <c:extLst>
            <c:ext xmlns:c16="http://schemas.microsoft.com/office/drawing/2014/chart" uri="{C3380CC4-5D6E-409C-BE32-E72D297353CC}">
              <c16:uniqueId val="{00000000-DEBC-4E94-8F3C-ADAFA8E6143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106.07</c:v>
                </c:pt>
                <c:pt idx="4">
                  <c:v>105.5</c:v>
                </c:pt>
              </c:numCache>
            </c:numRef>
          </c:val>
          <c:smooth val="0"/>
          <c:extLst>
            <c:ext xmlns:c16="http://schemas.microsoft.com/office/drawing/2014/chart" uri="{C3380CC4-5D6E-409C-BE32-E72D297353CC}">
              <c16:uniqueId val="{00000001-DEBC-4E94-8F3C-ADAFA8E6143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3.67</c:v>
                </c:pt>
                <c:pt idx="3">
                  <c:v>7.34</c:v>
                </c:pt>
                <c:pt idx="4">
                  <c:v>10.64</c:v>
                </c:pt>
              </c:numCache>
            </c:numRef>
          </c:val>
          <c:extLst>
            <c:ext xmlns:c16="http://schemas.microsoft.com/office/drawing/2014/chart" uri="{C3380CC4-5D6E-409C-BE32-E72D297353CC}">
              <c16:uniqueId val="{00000000-303D-4CC2-90F3-F0577D4EAF0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21.85</c:v>
                </c:pt>
                <c:pt idx="4">
                  <c:v>25.19</c:v>
                </c:pt>
              </c:numCache>
            </c:numRef>
          </c:val>
          <c:smooth val="0"/>
          <c:extLst>
            <c:ext xmlns:c16="http://schemas.microsoft.com/office/drawing/2014/chart" uri="{C3380CC4-5D6E-409C-BE32-E72D297353CC}">
              <c16:uniqueId val="{00000001-303D-4CC2-90F3-F0577D4EAF0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DD9-4D77-96C4-E5255C04A0E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9DD9-4D77-96C4-E5255C04A0E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BAE-42A8-B10F-B783D7C70E5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132.04</c:v>
                </c:pt>
                <c:pt idx="4">
                  <c:v>145.43</c:v>
                </c:pt>
              </c:numCache>
            </c:numRef>
          </c:val>
          <c:smooth val="0"/>
          <c:extLst>
            <c:ext xmlns:c16="http://schemas.microsoft.com/office/drawing/2014/chart" uri="{C3380CC4-5D6E-409C-BE32-E72D297353CC}">
              <c16:uniqueId val="{00000001-DBAE-42A8-B10F-B783D7C70E5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31.57</c:v>
                </c:pt>
                <c:pt idx="3">
                  <c:v>46.38</c:v>
                </c:pt>
                <c:pt idx="4">
                  <c:v>62.11</c:v>
                </c:pt>
              </c:numCache>
            </c:numRef>
          </c:val>
          <c:extLst>
            <c:ext xmlns:c16="http://schemas.microsoft.com/office/drawing/2014/chart" uri="{C3380CC4-5D6E-409C-BE32-E72D297353CC}">
              <c16:uniqueId val="{00000000-8593-4158-87C6-9BA724C4CD2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35.69</c:v>
                </c:pt>
                <c:pt idx="4">
                  <c:v>38.4</c:v>
                </c:pt>
              </c:numCache>
            </c:numRef>
          </c:val>
          <c:smooth val="0"/>
          <c:extLst>
            <c:ext xmlns:c16="http://schemas.microsoft.com/office/drawing/2014/chart" uri="{C3380CC4-5D6E-409C-BE32-E72D297353CC}">
              <c16:uniqueId val="{00000001-8593-4158-87C6-9BA724C4CD2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63D-4834-BAC9-E56E06B920C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791.76</c:v>
                </c:pt>
                <c:pt idx="4">
                  <c:v>900.82</c:v>
                </c:pt>
              </c:numCache>
            </c:numRef>
          </c:val>
          <c:smooth val="0"/>
          <c:extLst>
            <c:ext xmlns:c16="http://schemas.microsoft.com/office/drawing/2014/chart" uri="{C3380CC4-5D6E-409C-BE32-E72D297353CC}">
              <c16:uniqueId val="{00000001-063D-4834-BAC9-E56E06B920C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37.9</c:v>
                </c:pt>
                <c:pt idx="3">
                  <c:v>37.380000000000003</c:v>
                </c:pt>
                <c:pt idx="4">
                  <c:v>34.81</c:v>
                </c:pt>
              </c:numCache>
            </c:numRef>
          </c:val>
          <c:extLst>
            <c:ext xmlns:c16="http://schemas.microsoft.com/office/drawing/2014/chart" uri="{C3380CC4-5D6E-409C-BE32-E72D297353CC}">
              <c16:uniqueId val="{00000000-09C2-4ED0-9AAE-7C6CAE0C504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56.26</c:v>
                </c:pt>
                <c:pt idx="4">
                  <c:v>52.94</c:v>
                </c:pt>
              </c:numCache>
            </c:numRef>
          </c:val>
          <c:smooth val="0"/>
          <c:extLst>
            <c:ext xmlns:c16="http://schemas.microsoft.com/office/drawing/2014/chart" uri="{C3380CC4-5D6E-409C-BE32-E72D297353CC}">
              <c16:uniqueId val="{00000001-09C2-4ED0-9AAE-7C6CAE0C504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357.29</c:v>
                </c:pt>
                <c:pt idx="3">
                  <c:v>351.39</c:v>
                </c:pt>
                <c:pt idx="4">
                  <c:v>382.1</c:v>
                </c:pt>
              </c:numCache>
            </c:numRef>
          </c:val>
          <c:extLst>
            <c:ext xmlns:c16="http://schemas.microsoft.com/office/drawing/2014/chart" uri="{C3380CC4-5D6E-409C-BE32-E72D297353CC}">
              <c16:uniqueId val="{00000000-7FF8-45B1-A3AB-12B122182A6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282.08999999999997</c:v>
                </c:pt>
                <c:pt idx="4">
                  <c:v>303.27999999999997</c:v>
                </c:pt>
              </c:numCache>
            </c:numRef>
          </c:val>
          <c:smooth val="0"/>
          <c:extLst>
            <c:ext xmlns:c16="http://schemas.microsoft.com/office/drawing/2014/chart" uri="{C3380CC4-5D6E-409C-BE32-E72D297353CC}">
              <c16:uniqueId val="{00000001-7FF8-45B1-A3AB-12B122182A6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茨城県　茨城町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45">
        <f>データ!S6</f>
        <v>31098</v>
      </c>
      <c r="AM8" s="45"/>
      <c r="AN8" s="45"/>
      <c r="AO8" s="45"/>
      <c r="AP8" s="45"/>
      <c r="AQ8" s="45"/>
      <c r="AR8" s="45"/>
      <c r="AS8" s="45"/>
      <c r="AT8" s="46">
        <f>データ!T6</f>
        <v>121.58</v>
      </c>
      <c r="AU8" s="46"/>
      <c r="AV8" s="46"/>
      <c r="AW8" s="46"/>
      <c r="AX8" s="46"/>
      <c r="AY8" s="46"/>
      <c r="AZ8" s="46"/>
      <c r="BA8" s="46"/>
      <c r="BB8" s="46">
        <f>データ!U6</f>
        <v>255.78</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75.010000000000005</v>
      </c>
      <c r="J10" s="46"/>
      <c r="K10" s="46"/>
      <c r="L10" s="46"/>
      <c r="M10" s="46"/>
      <c r="N10" s="46"/>
      <c r="O10" s="46"/>
      <c r="P10" s="46">
        <f>データ!P6</f>
        <v>12.4</v>
      </c>
      <c r="Q10" s="46"/>
      <c r="R10" s="46"/>
      <c r="S10" s="46"/>
      <c r="T10" s="46"/>
      <c r="U10" s="46"/>
      <c r="V10" s="46"/>
      <c r="W10" s="46">
        <f>データ!Q6</f>
        <v>100</v>
      </c>
      <c r="X10" s="46"/>
      <c r="Y10" s="46"/>
      <c r="Z10" s="46"/>
      <c r="AA10" s="46"/>
      <c r="AB10" s="46"/>
      <c r="AC10" s="46"/>
      <c r="AD10" s="45">
        <f>データ!R6</f>
        <v>3300</v>
      </c>
      <c r="AE10" s="45"/>
      <c r="AF10" s="45"/>
      <c r="AG10" s="45"/>
      <c r="AH10" s="45"/>
      <c r="AI10" s="45"/>
      <c r="AJ10" s="45"/>
      <c r="AK10" s="2"/>
      <c r="AL10" s="45">
        <f>データ!V6</f>
        <v>3824</v>
      </c>
      <c r="AM10" s="45"/>
      <c r="AN10" s="45"/>
      <c r="AO10" s="45"/>
      <c r="AP10" s="45"/>
      <c r="AQ10" s="45"/>
      <c r="AR10" s="45"/>
      <c r="AS10" s="45"/>
      <c r="AT10" s="46">
        <f>データ!W6</f>
        <v>3.18</v>
      </c>
      <c r="AU10" s="46"/>
      <c r="AV10" s="46"/>
      <c r="AW10" s="46"/>
      <c r="AX10" s="46"/>
      <c r="AY10" s="46"/>
      <c r="AZ10" s="46"/>
      <c r="BA10" s="46"/>
      <c r="BB10" s="46">
        <f>データ!X6</f>
        <v>1202.52</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1" t="s">
        <v>26</v>
      </c>
      <c r="BM14" s="62"/>
      <c r="BN14" s="62"/>
      <c r="BO14" s="62"/>
      <c r="BP14" s="62"/>
      <c r="BQ14" s="62"/>
      <c r="BR14" s="62"/>
      <c r="BS14" s="62"/>
      <c r="BT14" s="62"/>
      <c r="BU14" s="62"/>
      <c r="BV14" s="62"/>
      <c r="BW14" s="62"/>
      <c r="BX14" s="62"/>
      <c r="BY14" s="62"/>
      <c r="BZ14" s="63"/>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64"/>
      <c r="BM15" s="65"/>
      <c r="BN15" s="65"/>
      <c r="BO15" s="65"/>
      <c r="BP15" s="65"/>
      <c r="BQ15" s="65"/>
      <c r="BR15" s="65"/>
      <c r="BS15" s="65"/>
      <c r="BT15" s="65"/>
      <c r="BU15" s="65"/>
      <c r="BV15" s="65"/>
      <c r="BW15" s="65"/>
      <c r="BX15" s="65"/>
      <c r="BY15" s="65"/>
      <c r="BZ15" s="6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cr3pbAX3sIXIC3F+xuQdIddN4jQ7M0avtCCOJC/Txna6JLA3dNLrvaQePqVkpuLz2/C2m4OOYd9gzQaBMbUuMw==" saltValue="2NoTK1IumgHofbQoU4TaV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83020</v>
      </c>
      <c r="D6" s="19">
        <f t="shared" si="3"/>
        <v>46</v>
      </c>
      <c r="E6" s="19">
        <f t="shared" si="3"/>
        <v>17</v>
      </c>
      <c r="F6" s="19">
        <f t="shared" si="3"/>
        <v>5</v>
      </c>
      <c r="G6" s="19">
        <f t="shared" si="3"/>
        <v>0</v>
      </c>
      <c r="H6" s="19" t="str">
        <f t="shared" si="3"/>
        <v>茨城県　茨城町</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75.010000000000005</v>
      </c>
      <c r="P6" s="20">
        <f t="shared" si="3"/>
        <v>12.4</v>
      </c>
      <c r="Q6" s="20">
        <f t="shared" si="3"/>
        <v>100</v>
      </c>
      <c r="R6" s="20">
        <f t="shared" si="3"/>
        <v>3300</v>
      </c>
      <c r="S6" s="20">
        <f t="shared" si="3"/>
        <v>31098</v>
      </c>
      <c r="T6" s="20">
        <f t="shared" si="3"/>
        <v>121.58</v>
      </c>
      <c r="U6" s="20">
        <f t="shared" si="3"/>
        <v>255.78</v>
      </c>
      <c r="V6" s="20">
        <f t="shared" si="3"/>
        <v>3824</v>
      </c>
      <c r="W6" s="20">
        <f t="shared" si="3"/>
        <v>3.18</v>
      </c>
      <c r="X6" s="20">
        <f t="shared" si="3"/>
        <v>1202.52</v>
      </c>
      <c r="Y6" s="21" t="str">
        <f>IF(Y7="",NA(),Y7)</f>
        <v>-</v>
      </c>
      <c r="Z6" s="21" t="str">
        <f t="shared" ref="Z6:AH6" si="4">IF(Z7="",NA(),Z7)</f>
        <v>-</v>
      </c>
      <c r="AA6" s="21">
        <f t="shared" si="4"/>
        <v>107.15</v>
      </c>
      <c r="AB6" s="21">
        <f t="shared" si="4"/>
        <v>104.26</v>
      </c>
      <c r="AC6" s="21">
        <f t="shared" si="4"/>
        <v>104.62</v>
      </c>
      <c r="AD6" s="21" t="str">
        <f t="shared" si="4"/>
        <v>-</v>
      </c>
      <c r="AE6" s="21" t="str">
        <f t="shared" si="4"/>
        <v>-</v>
      </c>
      <c r="AF6" s="21">
        <f t="shared" si="4"/>
        <v>106.37</v>
      </c>
      <c r="AG6" s="21">
        <f t="shared" si="4"/>
        <v>106.07</v>
      </c>
      <c r="AH6" s="21">
        <f t="shared" si="4"/>
        <v>105.5</v>
      </c>
      <c r="AI6" s="20" t="str">
        <f>IF(AI7="","",IF(AI7="-","【-】","【"&amp;SUBSTITUTE(TEXT(AI7,"#,##0.00"),"-","△")&amp;"】"))</f>
        <v>【103.61】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139.02000000000001</v>
      </c>
      <c r="AR6" s="21">
        <f t="shared" si="5"/>
        <v>132.04</v>
      </c>
      <c r="AS6" s="21">
        <f t="shared" si="5"/>
        <v>145.43</v>
      </c>
      <c r="AT6" s="20" t="str">
        <f>IF(AT7="","",IF(AT7="-","【-】","【"&amp;SUBSTITUTE(TEXT(AT7,"#,##0.00"),"-","△")&amp;"】"))</f>
        <v>【133.62】</v>
      </c>
      <c r="AU6" s="21" t="str">
        <f>IF(AU7="",NA(),AU7)</f>
        <v>-</v>
      </c>
      <c r="AV6" s="21" t="str">
        <f t="shared" ref="AV6:BD6" si="6">IF(AV7="",NA(),AV7)</f>
        <v>-</v>
      </c>
      <c r="AW6" s="21">
        <f t="shared" si="6"/>
        <v>31.57</v>
      </c>
      <c r="AX6" s="21">
        <f t="shared" si="6"/>
        <v>46.38</v>
      </c>
      <c r="AY6" s="21">
        <f t="shared" si="6"/>
        <v>62.11</v>
      </c>
      <c r="AZ6" s="21" t="str">
        <f t="shared" si="6"/>
        <v>-</v>
      </c>
      <c r="BA6" s="21" t="str">
        <f t="shared" si="6"/>
        <v>-</v>
      </c>
      <c r="BB6" s="21">
        <f t="shared" si="6"/>
        <v>29.13</v>
      </c>
      <c r="BC6" s="21">
        <f t="shared" si="6"/>
        <v>35.69</v>
      </c>
      <c r="BD6" s="21">
        <f t="shared" si="6"/>
        <v>38.4</v>
      </c>
      <c r="BE6" s="20" t="str">
        <f>IF(BE7="","",IF(BE7="-","【-】","【"&amp;SUBSTITUTE(TEXT(BE7,"#,##0.00"),"-","△")&amp;"】"))</f>
        <v>【36.94】</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867.83</v>
      </c>
      <c r="BN6" s="21">
        <f t="shared" si="7"/>
        <v>791.76</v>
      </c>
      <c r="BO6" s="21">
        <f t="shared" si="7"/>
        <v>900.82</v>
      </c>
      <c r="BP6" s="20" t="str">
        <f>IF(BP7="","",IF(BP7="-","【-】","【"&amp;SUBSTITUTE(TEXT(BP7,"#,##0.00"),"-","△")&amp;"】"))</f>
        <v>【809.19】</v>
      </c>
      <c r="BQ6" s="21" t="str">
        <f>IF(BQ7="",NA(),BQ7)</f>
        <v>-</v>
      </c>
      <c r="BR6" s="21" t="str">
        <f t="shared" ref="BR6:BZ6" si="8">IF(BR7="",NA(),BR7)</f>
        <v>-</v>
      </c>
      <c r="BS6" s="21">
        <f t="shared" si="8"/>
        <v>37.9</v>
      </c>
      <c r="BT6" s="21">
        <f t="shared" si="8"/>
        <v>37.380000000000003</v>
      </c>
      <c r="BU6" s="21">
        <f t="shared" si="8"/>
        <v>34.81</v>
      </c>
      <c r="BV6" s="21" t="str">
        <f t="shared" si="8"/>
        <v>-</v>
      </c>
      <c r="BW6" s="21" t="str">
        <f t="shared" si="8"/>
        <v>-</v>
      </c>
      <c r="BX6" s="21">
        <f t="shared" si="8"/>
        <v>57.08</v>
      </c>
      <c r="BY6" s="21">
        <f t="shared" si="8"/>
        <v>56.26</v>
      </c>
      <c r="BZ6" s="21">
        <f t="shared" si="8"/>
        <v>52.94</v>
      </c>
      <c r="CA6" s="20" t="str">
        <f>IF(CA7="","",IF(CA7="-","【-】","【"&amp;SUBSTITUTE(TEXT(CA7,"#,##0.00"),"-","△")&amp;"】"))</f>
        <v>【57.02】</v>
      </c>
      <c r="CB6" s="21" t="str">
        <f>IF(CB7="",NA(),CB7)</f>
        <v>-</v>
      </c>
      <c r="CC6" s="21" t="str">
        <f t="shared" ref="CC6:CK6" si="9">IF(CC7="",NA(),CC7)</f>
        <v>-</v>
      </c>
      <c r="CD6" s="21">
        <f t="shared" si="9"/>
        <v>357.29</v>
      </c>
      <c r="CE6" s="21">
        <f t="shared" si="9"/>
        <v>351.39</v>
      </c>
      <c r="CF6" s="21">
        <f t="shared" si="9"/>
        <v>382.1</v>
      </c>
      <c r="CG6" s="21" t="str">
        <f t="shared" si="9"/>
        <v>-</v>
      </c>
      <c r="CH6" s="21" t="str">
        <f t="shared" si="9"/>
        <v>-</v>
      </c>
      <c r="CI6" s="21">
        <f t="shared" si="9"/>
        <v>274.99</v>
      </c>
      <c r="CJ6" s="21">
        <f t="shared" si="9"/>
        <v>282.08999999999997</v>
      </c>
      <c r="CK6" s="21">
        <f t="shared" si="9"/>
        <v>303.27999999999997</v>
      </c>
      <c r="CL6" s="20" t="str">
        <f>IF(CL7="","",IF(CL7="-","【-】","【"&amp;SUBSTITUTE(TEXT(CL7,"#,##0.00"),"-","△")&amp;"】"))</f>
        <v>【273.68】</v>
      </c>
      <c r="CM6" s="21" t="str">
        <f>IF(CM7="",NA(),CM7)</f>
        <v>-</v>
      </c>
      <c r="CN6" s="21" t="str">
        <f t="shared" ref="CN6:CV6" si="10">IF(CN7="",NA(),CN7)</f>
        <v>-</v>
      </c>
      <c r="CO6" s="21">
        <f t="shared" si="10"/>
        <v>46.5</v>
      </c>
      <c r="CP6" s="21">
        <f t="shared" si="10"/>
        <v>47.11</v>
      </c>
      <c r="CQ6" s="21">
        <f t="shared" si="10"/>
        <v>46.8</v>
      </c>
      <c r="CR6" s="21" t="str">
        <f t="shared" si="10"/>
        <v>-</v>
      </c>
      <c r="CS6" s="21" t="str">
        <f t="shared" si="10"/>
        <v>-</v>
      </c>
      <c r="CT6" s="21">
        <f t="shared" si="10"/>
        <v>54.83</v>
      </c>
      <c r="CU6" s="21">
        <f t="shared" si="10"/>
        <v>66.53</v>
      </c>
      <c r="CV6" s="21">
        <f t="shared" si="10"/>
        <v>52.35</v>
      </c>
      <c r="CW6" s="20" t="str">
        <f>IF(CW7="","",IF(CW7="-","【-】","【"&amp;SUBSTITUTE(TEXT(CW7,"#,##0.00"),"-","△")&amp;"】"))</f>
        <v>【52.55】</v>
      </c>
      <c r="CX6" s="21" t="str">
        <f>IF(CX7="",NA(),CX7)</f>
        <v>-</v>
      </c>
      <c r="CY6" s="21" t="str">
        <f t="shared" ref="CY6:DG6" si="11">IF(CY7="",NA(),CY7)</f>
        <v>-</v>
      </c>
      <c r="CZ6" s="21">
        <f t="shared" si="11"/>
        <v>90.58</v>
      </c>
      <c r="DA6" s="21">
        <f t="shared" si="11"/>
        <v>90.87</v>
      </c>
      <c r="DB6" s="21">
        <f t="shared" si="11"/>
        <v>90.79</v>
      </c>
      <c r="DC6" s="21" t="str">
        <f t="shared" si="11"/>
        <v>-</v>
      </c>
      <c r="DD6" s="21" t="str">
        <f t="shared" si="11"/>
        <v>-</v>
      </c>
      <c r="DE6" s="21">
        <f t="shared" si="11"/>
        <v>84.7</v>
      </c>
      <c r="DF6" s="21">
        <f t="shared" si="11"/>
        <v>84.67</v>
      </c>
      <c r="DG6" s="21">
        <f t="shared" si="11"/>
        <v>84.39</v>
      </c>
      <c r="DH6" s="20" t="str">
        <f>IF(DH7="","",IF(DH7="-","【-】","【"&amp;SUBSTITUTE(TEXT(DH7,"#,##0.00"),"-","△")&amp;"】"))</f>
        <v>【87.30】</v>
      </c>
      <c r="DI6" s="21" t="str">
        <f>IF(DI7="",NA(),DI7)</f>
        <v>-</v>
      </c>
      <c r="DJ6" s="21" t="str">
        <f t="shared" ref="DJ6:DR6" si="12">IF(DJ7="",NA(),DJ7)</f>
        <v>-</v>
      </c>
      <c r="DK6" s="21">
        <f t="shared" si="12"/>
        <v>3.67</v>
      </c>
      <c r="DL6" s="21">
        <f t="shared" si="12"/>
        <v>7.34</v>
      </c>
      <c r="DM6" s="21">
        <f t="shared" si="12"/>
        <v>10.64</v>
      </c>
      <c r="DN6" s="21" t="str">
        <f t="shared" si="12"/>
        <v>-</v>
      </c>
      <c r="DO6" s="21" t="str">
        <f t="shared" si="12"/>
        <v>-</v>
      </c>
      <c r="DP6" s="21">
        <f t="shared" si="12"/>
        <v>20.34</v>
      </c>
      <c r="DQ6" s="21">
        <f t="shared" si="12"/>
        <v>21.85</v>
      </c>
      <c r="DR6" s="21">
        <f t="shared" si="12"/>
        <v>25.19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0.25</v>
      </c>
      <c r="EM6" s="21">
        <f t="shared" si="14"/>
        <v>0.05</v>
      </c>
      <c r="EN6" s="21">
        <f t="shared" si="14"/>
        <v>0.03</v>
      </c>
      <c r="EO6" s="20" t="str">
        <f>IF(EO7="","",IF(EO7="-","【-】","【"&amp;SUBSTITUTE(TEXT(EO7,"#,##0.00"),"-","△")&amp;"】"))</f>
        <v>【0.02】</v>
      </c>
    </row>
    <row r="7" spans="1:148" s="22" customFormat="1" x14ac:dyDescent="0.15">
      <c r="A7" s="14"/>
      <c r="B7" s="23">
        <v>2022</v>
      </c>
      <c r="C7" s="23">
        <v>83020</v>
      </c>
      <c r="D7" s="23">
        <v>46</v>
      </c>
      <c r="E7" s="23">
        <v>17</v>
      </c>
      <c r="F7" s="23">
        <v>5</v>
      </c>
      <c r="G7" s="23">
        <v>0</v>
      </c>
      <c r="H7" s="23" t="s">
        <v>96</v>
      </c>
      <c r="I7" s="23" t="s">
        <v>97</v>
      </c>
      <c r="J7" s="23" t="s">
        <v>98</v>
      </c>
      <c r="K7" s="23" t="s">
        <v>99</v>
      </c>
      <c r="L7" s="23" t="s">
        <v>100</v>
      </c>
      <c r="M7" s="23" t="s">
        <v>101</v>
      </c>
      <c r="N7" s="24" t="s">
        <v>102</v>
      </c>
      <c r="O7" s="24">
        <v>75.010000000000005</v>
      </c>
      <c r="P7" s="24">
        <v>12.4</v>
      </c>
      <c r="Q7" s="24">
        <v>100</v>
      </c>
      <c r="R7" s="24">
        <v>3300</v>
      </c>
      <c r="S7" s="24">
        <v>31098</v>
      </c>
      <c r="T7" s="24">
        <v>121.58</v>
      </c>
      <c r="U7" s="24">
        <v>255.78</v>
      </c>
      <c r="V7" s="24">
        <v>3824</v>
      </c>
      <c r="W7" s="24">
        <v>3.18</v>
      </c>
      <c r="X7" s="24">
        <v>1202.52</v>
      </c>
      <c r="Y7" s="24" t="s">
        <v>102</v>
      </c>
      <c r="Z7" s="24" t="s">
        <v>102</v>
      </c>
      <c r="AA7" s="24">
        <v>107.15</v>
      </c>
      <c r="AB7" s="24">
        <v>104.26</v>
      </c>
      <c r="AC7" s="24">
        <v>104.62</v>
      </c>
      <c r="AD7" s="24" t="s">
        <v>102</v>
      </c>
      <c r="AE7" s="24" t="s">
        <v>102</v>
      </c>
      <c r="AF7" s="24">
        <v>106.37</v>
      </c>
      <c r="AG7" s="24">
        <v>106.07</v>
      </c>
      <c r="AH7" s="24">
        <v>105.5</v>
      </c>
      <c r="AI7" s="24">
        <v>103.61</v>
      </c>
      <c r="AJ7" s="24" t="s">
        <v>102</v>
      </c>
      <c r="AK7" s="24" t="s">
        <v>102</v>
      </c>
      <c r="AL7" s="24">
        <v>0</v>
      </c>
      <c r="AM7" s="24">
        <v>0</v>
      </c>
      <c r="AN7" s="24">
        <v>0</v>
      </c>
      <c r="AO7" s="24" t="s">
        <v>102</v>
      </c>
      <c r="AP7" s="24" t="s">
        <v>102</v>
      </c>
      <c r="AQ7" s="24">
        <v>139.02000000000001</v>
      </c>
      <c r="AR7" s="24">
        <v>132.04</v>
      </c>
      <c r="AS7" s="24">
        <v>145.43</v>
      </c>
      <c r="AT7" s="24">
        <v>133.62</v>
      </c>
      <c r="AU7" s="24" t="s">
        <v>102</v>
      </c>
      <c r="AV7" s="24" t="s">
        <v>102</v>
      </c>
      <c r="AW7" s="24">
        <v>31.57</v>
      </c>
      <c r="AX7" s="24">
        <v>46.38</v>
      </c>
      <c r="AY7" s="24">
        <v>62.11</v>
      </c>
      <c r="AZ7" s="24" t="s">
        <v>102</v>
      </c>
      <c r="BA7" s="24" t="s">
        <v>102</v>
      </c>
      <c r="BB7" s="24">
        <v>29.13</v>
      </c>
      <c r="BC7" s="24">
        <v>35.69</v>
      </c>
      <c r="BD7" s="24">
        <v>38.4</v>
      </c>
      <c r="BE7" s="24">
        <v>36.94</v>
      </c>
      <c r="BF7" s="24" t="s">
        <v>102</v>
      </c>
      <c r="BG7" s="24" t="s">
        <v>102</v>
      </c>
      <c r="BH7" s="24">
        <v>0</v>
      </c>
      <c r="BI7" s="24">
        <v>0</v>
      </c>
      <c r="BJ7" s="24">
        <v>0</v>
      </c>
      <c r="BK7" s="24" t="s">
        <v>102</v>
      </c>
      <c r="BL7" s="24" t="s">
        <v>102</v>
      </c>
      <c r="BM7" s="24">
        <v>867.83</v>
      </c>
      <c r="BN7" s="24">
        <v>791.76</v>
      </c>
      <c r="BO7" s="24">
        <v>900.82</v>
      </c>
      <c r="BP7" s="24">
        <v>809.19</v>
      </c>
      <c r="BQ7" s="24" t="s">
        <v>102</v>
      </c>
      <c r="BR7" s="24" t="s">
        <v>102</v>
      </c>
      <c r="BS7" s="24">
        <v>37.9</v>
      </c>
      <c r="BT7" s="24">
        <v>37.380000000000003</v>
      </c>
      <c r="BU7" s="24">
        <v>34.81</v>
      </c>
      <c r="BV7" s="24" t="s">
        <v>102</v>
      </c>
      <c r="BW7" s="24" t="s">
        <v>102</v>
      </c>
      <c r="BX7" s="24">
        <v>57.08</v>
      </c>
      <c r="BY7" s="24">
        <v>56.26</v>
      </c>
      <c r="BZ7" s="24">
        <v>52.94</v>
      </c>
      <c r="CA7" s="24">
        <v>57.02</v>
      </c>
      <c r="CB7" s="24" t="s">
        <v>102</v>
      </c>
      <c r="CC7" s="24" t="s">
        <v>102</v>
      </c>
      <c r="CD7" s="24">
        <v>357.29</v>
      </c>
      <c r="CE7" s="24">
        <v>351.39</v>
      </c>
      <c r="CF7" s="24">
        <v>382.1</v>
      </c>
      <c r="CG7" s="24" t="s">
        <v>102</v>
      </c>
      <c r="CH7" s="24" t="s">
        <v>102</v>
      </c>
      <c r="CI7" s="24">
        <v>274.99</v>
      </c>
      <c r="CJ7" s="24">
        <v>282.08999999999997</v>
      </c>
      <c r="CK7" s="24">
        <v>303.27999999999997</v>
      </c>
      <c r="CL7" s="24">
        <v>273.68</v>
      </c>
      <c r="CM7" s="24" t="s">
        <v>102</v>
      </c>
      <c r="CN7" s="24" t="s">
        <v>102</v>
      </c>
      <c r="CO7" s="24">
        <v>46.5</v>
      </c>
      <c r="CP7" s="24">
        <v>47.11</v>
      </c>
      <c r="CQ7" s="24">
        <v>46.8</v>
      </c>
      <c r="CR7" s="24" t="s">
        <v>102</v>
      </c>
      <c r="CS7" s="24" t="s">
        <v>102</v>
      </c>
      <c r="CT7" s="24">
        <v>54.83</v>
      </c>
      <c r="CU7" s="24">
        <v>66.53</v>
      </c>
      <c r="CV7" s="24">
        <v>52.35</v>
      </c>
      <c r="CW7" s="24">
        <v>52.55</v>
      </c>
      <c r="CX7" s="24" t="s">
        <v>102</v>
      </c>
      <c r="CY7" s="24" t="s">
        <v>102</v>
      </c>
      <c r="CZ7" s="24">
        <v>90.58</v>
      </c>
      <c r="DA7" s="24">
        <v>90.87</v>
      </c>
      <c r="DB7" s="24">
        <v>90.79</v>
      </c>
      <c r="DC7" s="24" t="s">
        <v>102</v>
      </c>
      <c r="DD7" s="24" t="s">
        <v>102</v>
      </c>
      <c r="DE7" s="24">
        <v>84.7</v>
      </c>
      <c r="DF7" s="24">
        <v>84.67</v>
      </c>
      <c r="DG7" s="24">
        <v>84.39</v>
      </c>
      <c r="DH7" s="24">
        <v>87.3</v>
      </c>
      <c r="DI7" s="24" t="s">
        <v>102</v>
      </c>
      <c r="DJ7" s="24" t="s">
        <v>102</v>
      </c>
      <c r="DK7" s="24">
        <v>3.67</v>
      </c>
      <c r="DL7" s="24">
        <v>7.34</v>
      </c>
      <c r="DM7" s="24">
        <v>10.64</v>
      </c>
      <c r="DN7" s="24" t="s">
        <v>102</v>
      </c>
      <c r="DO7" s="24" t="s">
        <v>102</v>
      </c>
      <c r="DP7" s="24">
        <v>20.34</v>
      </c>
      <c r="DQ7" s="24">
        <v>21.85</v>
      </c>
      <c r="DR7" s="24">
        <v>25.19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2024-02-22T01:05:37Z</cp:lastPrinted>
  <dcterms:created xsi:type="dcterms:W3CDTF">2023-12-12T01:00:41Z</dcterms:created>
  <dcterms:modified xsi:type="dcterms:W3CDTF">2024-02-22T01:05:57Z</dcterms:modified>
  <cp:category/>
</cp:coreProperties>
</file>