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財政\理財\Ｒ５理財\05_公営企業関係\15_経営比較分析表\99【総務省：対応依頼】経営比較分析表の掲載HPの確認について\05_確認作業・確認後修正データ\01_水道（簡水含む）43\"/>
    </mc:Choice>
  </mc:AlternateContent>
  <workbookProtection workbookAlgorithmName="SHA-512" workbookHashValue="tqVjGQY2o7cpEHIunO5YtDXDbHwVrJG+b04IEtUUkU/l+ITkkeosUZJrwIKnNTt2scHksqG+K4GH7TZfb6sqGQ==" workbookSaltValue="eM9ULoORTMOksFajFHb41w==" workbookSpinCount="100000" lockStructure="1"/>
  <bookViews>
    <workbookView xWindow="0" yWindow="0" windowWidth="28800" windowHeight="118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<sst xmlns="http://schemas.openxmlformats.org/spreadsheetml/2006/main" count="228" uniqueCount="113">
  <si>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</si>
  <si>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</si>
  <si>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</si>
  <si>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</si>
  <si>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</si>
  <si>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</si>
  <si>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</si>
  <si>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</si>
  <si>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</si>
  <si>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</si>
  <si>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</si>
  <si>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</si>
  <si>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</si>
  <si>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</si>
  <si>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</si>
  <si>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</si>
  <si>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</si>
  <si>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</si>
  <si>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</si>
  <si>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</si>
  <si>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</si>
  <si>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</si>
  <si>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</si>
  <si>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</si>
  <si>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</si>
  <si>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</si>
  <si>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</si>
  <si>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</si>
  <si>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</si>
  <si>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</si>
  <si>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</si>
  <si>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</si>
  <si>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</si>
  <si>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</si>
  <si>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</si>
  <si>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</si>
  <si>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</si>
  <si>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</si>
  <si>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</si>
  <si>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</si>
  <si>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</si>
  <si>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</si>
  <si>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</si>
  <si>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</si>
  <si>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</si>
  <si>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</si>
  <si>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</si>
  <si>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</si>
  <si>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</si>
  <si>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</si>
  <si>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</si>
  <si>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</si>
  <si>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</si>
  <si>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</si>
  <si>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</si>
  <si>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</si>
  <si>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</si>
  <si>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</si>
  <si>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</si>
  <si>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</si>
  <si>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</si>
  <si>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</si>
  <si>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</si>
  <si>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</si>
  <si>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</si>
  <si>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</si>
  <si>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</si>
  <si>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</si>
  <si>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</si>
  <si>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</si>
  <si>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</si>
  <si>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</si>
  <si>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</si>
  <si>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</si>
  <si>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</si>
  <si>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</si>
  <si>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</si>
  <si>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</si>
  <si>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</si>
  <si>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</si>
  <si>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</si>
  <si>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</si>
  <si>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</si>
  <si>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</si>
  <si>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</si>
  <si>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</si>
  <si>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</si>
  <si>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</si>
  <si>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</si>
  <si>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</si>
  <si>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</si>
  <si>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</si>
  <si>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河内町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</si>
  <si>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</si>
  <si>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</si>
  <si>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</si>
  <si>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</si>
  <si>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</si>
  <si>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</si>
  <si>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</si>
  <si>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</si>
  <si>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</si>
  <si>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</si>
  <si>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</si>
  <si>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</si>
  <si>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</si>
  <si>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</si>
  <si>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</si>
  <si>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</si>
  <si>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</si>
  <si>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有形固定資産減価償却率は類似団体と比較して高い状況です。排水ポンプや非常用発電機などは比較的新しいですが、その他の保有資産の更新が滞っているため年々数値が上がっています。今後、法定耐用年数が近づくものから効率的に更新していく必要があります。
②管路経年化率は類似団体と比較しても低い水準を保っていますが、広域化事業開始後の管路が耐用年数を迎えると上昇することとなります。今後は管路の長寿命化、耐震化を含め更新を検討していく必要があります。
③管路更新率は令和３年度に管路の布設替を実施したため、類似団体の平均を上回りました。令和４年度にも管路の布設替を行い更新率が上昇しました。今後も計画的に更新していく必要があります。</t>
    <rPh sb="1" eb="7">
      <t>ユウケイコテイシサン</t>
    </rPh>
    <rPh sb="7" eb="12">
      <t>ゲンカショウキャクリツ</t>
    </rPh>
    <rPh sb="13" eb="17">
      <t>ルイジダンタイ</t>
    </rPh>
    <rPh sb="18" eb="20">
      <t>ヒカク</t>
    </rPh>
    <rPh sb="22" eb="23">
      <t>タカ</t>
    </rPh>
    <rPh sb="24" eb="26">
      <t>ジョウキョウ</t>
    </rPh>
    <rPh sb="29" eb="31">
      <t>ハイスイ</t>
    </rPh>
    <rPh sb="35" eb="38">
      <t>ヒジョウヨウ</t>
    </rPh>
    <rPh sb="38" eb="41">
      <t>ハツデンキ</t>
    </rPh>
    <rPh sb="44" eb="47">
      <t>ヒカクテキ</t>
    </rPh>
    <rPh sb="47" eb="48">
      <t>アタラ</t>
    </rPh>
    <rPh sb="56" eb="57">
      <t>タ</t>
    </rPh>
    <rPh sb="58" eb="62">
      <t>ホユウシサン</t>
    </rPh>
    <rPh sb="63" eb="65">
      <t>コウシン</t>
    </rPh>
    <rPh sb="66" eb="67">
      <t>トドコオ</t>
    </rPh>
    <rPh sb="73" eb="75">
      <t>ネンネン</t>
    </rPh>
    <rPh sb="75" eb="77">
      <t>スウチ</t>
    </rPh>
    <rPh sb="78" eb="79">
      <t>ア</t>
    </rPh>
    <rPh sb="86" eb="88">
      <t>コンゴ</t>
    </rPh>
    <rPh sb="89" eb="95">
      <t>ホウテイタイヨウネンスウ</t>
    </rPh>
    <rPh sb="96" eb="97">
      <t>チカ</t>
    </rPh>
    <rPh sb="103" eb="106">
      <t>コウリツテキ</t>
    </rPh>
    <rPh sb="107" eb="109">
      <t>コウシン</t>
    </rPh>
    <rPh sb="113" eb="115">
      <t>ヒツヨウ</t>
    </rPh>
    <rPh sb="123" eb="125">
      <t>カンロ</t>
    </rPh>
    <rPh sb="125" eb="129">
      <t>ケイネンカリツ</t>
    </rPh>
    <rPh sb="130" eb="134">
      <t>ルイジダンタイ</t>
    </rPh>
    <rPh sb="135" eb="137">
      <t>ヒカク</t>
    </rPh>
    <rPh sb="140" eb="141">
      <t>ヒク</t>
    </rPh>
    <rPh sb="142" eb="144">
      <t>スイジュン</t>
    </rPh>
    <rPh sb="145" eb="146">
      <t>タモ</t>
    </rPh>
    <rPh sb="153" eb="156">
      <t>コウイキカ</t>
    </rPh>
    <rPh sb="156" eb="158">
      <t>ジギョウ</t>
    </rPh>
    <rPh sb="158" eb="161">
      <t>カイシゴ</t>
    </rPh>
    <rPh sb="162" eb="164">
      <t>カンロ</t>
    </rPh>
    <rPh sb="165" eb="169">
      <t>タイヨウネンスウ</t>
    </rPh>
    <rPh sb="170" eb="171">
      <t>ムカ</t>
    </rPh>
    <rPh sb="174" eb="176">
      <t>ジョウショウ</t>
    </rPh>
    <rPh sb="186" eb="188">
      <t>コンゴ</t>
    </rPh>
    <rPh sb="189" eb="191">
      <t>カンロ</t>
    </rPh>
    <rPh sb="192" eb="196">
      <t>チョウジュミョウカ</t>
    </rPh>
    <rPh sb="197" eb="200">
      <t>タイシンカ</t>
    </rPh>
    <rPh sb="201" eb="202">
      <t>フク</t>
    </rPh>
    <rPh sb="203" eb="205">
      <t>コウシン</t>
    </rPh>
    <rPh sb="206" eb="208">
      <t>ケントウ</t>
    </rPh>
    <rPh sb="212" eb="214">
      <t>ヒツヨウ</t>
    </rPh>
    <rPh sb="222" eb="227">
      <t>カンロコウシンリツ</t>
    </rPh>
    <rPh sb="228" eb="230">
      <t>レイワ</t>
    </rPh>
    <rPh sb="231" eb="233">
      <t>ネンド</t>
    </rPh>
    <rPh sb="234" eb="236">
      <t>カンロ</t>
    </rPh>
    <rPh sb="237" eb="240">
      <t>フセツガ</t>
    </rPh>
    <rPh sb="241" eb="243">
      <t>ジッシ</t>
    </rPh>
    <rPh sb="248" eb="252">
      <t>ルイジダンタイ</t>
    </rPh>
    <rPh sb="253" eb="255">
      <t>ヘイキン</t>
    </rPh>
    <rPh sb="256" eb="258">
      <t>ウワマワ</t>
    </rPh>
    <rPh sb="263" eb="265">
      <t>レイワ</t>
    </rPh>
    <rPh sb="266" eb="268">
      <t>ネンド</t>
    </rPh>
    <rPh sb="270" eb="272">
      <t>カンロ</t>
    </rPh>
    <rPh sb="273" eb="276">
      <t>フセツガ</t>
    </rPh>
    <rPh sb="277" eb="278">
      <t>オコナ</t>
    </rPh>
    <rPh sb="279" eb="282">
      <t>コウシンリツ</t>
    </rPh>
    <rPh sb="283" eb="285">
      <t>ジョウショウ</t>
    </rPh>
    <rPh sb="290" eb="292">
      <t>コンゴ</t>
    </rPh>
    <rPh sb="293" eb="296">
      <t>ケイカクテキ</t>
    </rPh>
    <rPh sb="297" eb="299">
      <t>コウシン</t>
    </rPh>
    <rPh sb="303" eb="305">
      <t>ヒツヨウ</t>
    </rPh>
    <phoneticPr fontId="4"/>
  </si>
  <si>
    <t>①経常収支比率は前年度と比較して、経常利益が1,479千円減少したことにより0．59％低下しました。また、年度ごとに変動があるのは、収益に占める給水収益の割合が大きいためと考えられます。
③流動比率は類似団体の平均よりも高い水準で推移しおり当年度は429.19％でした。この数値は100％以上であることが求められています。
④企業債残高給水収益比率は類似団体と比較しても大幅に下回っています。新規事業の開始段階で企業債の償還が完了しているためと考えられます。
⑤料金回収率は委託業務費や修繕費の増加により一般会計補助金の収入割合が増加したため前年度より低下しています。また、大規模な漏水があったことも要因と考えられます。
⑥給水原価が類似団体よりも高いのは、県企業局からの受水が100％であるためです。施設の効率的な運用や経費の削減により対応していくことが必要だと考えられます。
⑦施設利用率は類似団体と比較して高い水準を保っています。一日平均配水量に対して十分な配水能力があることがわかります。
⑧有収率は類似団体と比較して高い水準を保っています。前年度と比較して急激に上昇した理由は、大口径の管路での長期的な漏水が解消されたためです。今後、漏水調査を実施し、適切に管理する必要があります。</t>
    <rPh sb="1" eb="5">
      <t>ケイジョウシュウシ</t>
    </rPh>
    <rPh sb="5" eb="7">
      <t>ヒリツ</t>
    </rPh>
    <rPh sb="8" eb="11">
      <t>ゼンネンド</t>
    </rPh>
    <rPh sb="12" eb="14">
      <t>ヒカク</t>
    </rPh>
    <rPh sb="17" eb="21">
      <t>ケイジョウリエキ</t>
    </rPh>
    <rPh sb="27" eb="29">
      <t>センエン</t>
    </rPh>
    <rPh sb="29" eb="31">
      <t>ゲンショウ</t>
    </rPh>
    <rPh sb="43" eb="45">
      <t>テイカ</t>
    </rPh>
    <rPh sb="53" eb="55">
      <t>ネンド</t>
    </rPh>
    <rPh sb="58" eb="60">
      <t>ヘンドウ</t>
    </rPh>
    <rPh sb="66" eb="68">
      <t>シュウエキ</t>
    </rPh>
    <rPh sb="69" eb="70">
      <t>シ</t>
    </rPh>
    <rPh sb="72" eb="74">
      <t>キュウスイ</t>
    </rPh>
    <rPh sb="74" eb="76">
      <t>シュウエキ</t>
    </rPh>
    <rPh sb="77" eb="79">
      <t>ワリアイ</t>
    </rPh>
    <rPh sb="80" eb="81">
      <t>オオ</t>
    </rPh>
    <rPh sb="86" eb="87">
      <t>カンガ</t>
    </rPh>
    <rPh sb="95" eb="99">
      <t>リュウドウヒリツ</t>
    </rPh>
    <rPh sb="100" eb="104">
      <t>ルイジダンタイ</t>
    </rPh>
    <rPh sb="105" eb="107">
      <t>ヘイキン</t>
    </rPh>
    <rPh sb="110" eb="111">
      <t>タカ</t>
    </rPh>
    <rPh sb="112" eb="114">
      <t>スイジュン</t>
    </rPh>
    <rPh sb="115" eb="117">
      <t>スイイ</t>
    </rPh>
    <rPh sb="120" eb="123">
      <t>トウネンド</t>
    </rPh>
    <rPh sb="137" eb="139">
      <t>スウチ</t>
    </rPh>
    <rPh sb="144" eb="146">
      <t>イジョウ</t>
    </rPh>
    <rPh sb="152" eb="153">
      <t>モト</t>
    </rPh>
    <rPh sb="163" eb="166">
      <t>キギョウサイ</t>
    </rPh>
    <rPh sb="166" eb="168">
      <t>ザンダカ</t>
    </rPh>
    <rPh sb="168" eb="172">
      <t>キュウスイシュウエキ</t>
    </rPh>
    <rPh sb="172" eb="174">
      <t>ヒリツ</t>
    </rPh>
    <rPh sb="175" eb="179">
      <t>ルイジダンタイ</t>
    </rPh>
    <rPh sb="180" eb="182">
      <t>ヒカク</t>
    </rPh>
    <rPh sb="185" eb="187">
      <t>オオハバ</t>
    </rPh>
    <rPh sb="188" eb="190">
      <t>シタマワ</t>
    </rPh>
    <rPh sb="196" eb="200">
      <t>シンキジギョウ</t>
    </rPh>
    <rPh sb="201" eb="205">
      <t>カイシダンカイ</t>
    </rPh>
    <rPh sb="206" eb="209">
      <t>キギョウサイ</t>
    </rPh>
    <rPh sb="210" eb="212">
      <t>ショウカン</t>
    </rPh>
    <rPh sb="213" eb="215">
      <t>カンリョウ</t>
    </rPh>
    <rPh sb="222" eb="223">
      <t>カンガ</t>
    </rPh>
    <rPh sb="231" eb="233">
      <t>リョウキン</t>
    </rPh>
    <rPh sb="233" eb="236">
      <t>カイシュウリツ</t>
    </rPh>
    <rPh sb="237" eb="241">
      <t>イタクギョウム</t>
    </rPh>
    <rPh sb="241" eb="242">
      <t>ヒ</t>
    </rPh>
    <rPh sb="243" eb="246">
      <t>シュウゼンヒ</t>
    </rPh>
    <rPh sb="247" eb="249">
      <t>ゾウカ</t>
    </rPh>
    <rPh sb="252" eb="256">
      <t>イッパンカイケイ</t>
    </rPh>
    <rPh sb="256" eb="259">
      <t>ホジョキン</t>
    </rPh>
    <rPh sb="260" eb="264">
      <t>シュウニュウワリアイ</t>
    </rPh>
    <rPh sb="265" eb="267">
      <t>ゾウカ</t>
    </rPh>
    <rPh sb="271" eb="274">
      <t>ゼンネンド</t>
    </rPh>
    <rPh sb="276" eb="278">
      <t>テイカ</t>
    </rPh>
    <rPh sb="287" eb="290">
      <t>ダイキボ</t>
    </rPh>
    <rPh sb="291" eb="293">
      <t>ロウスイ</t>
    </rPh>
    <rPh sb="300" eb="302">
      <t>ヨウイン</t>
    </rPh>
    <rPh sb="303" eb="304">
      <t>カンガ</t>
    </rPh>
    <rPh sb="312" eb="316">
      <t>キュウスイゲンカ</t>
    </rPh>
    <rPh sb="317" eb="321">
      <t>ルイジダンタイ</t>
    </rPh>
    <rPh sb="324" eb="325">
      <t>タカ</t>
    </rPh>
    <rPh sb="329" eb="330">
      <t>ケン</t>
    </rPh>
    <rPh sb="330" eb="333">
      <t>キギョウキョク</t>
    </rPh>
    <rPh sb="336" eb="338">
      <t>ジュスイ</t>
    </rPh>
    <rPh sb="351" eb="353">
      <t>シセツ</t>
    </rPh>
    <rPh sb="354" eb="357">
      <t>コウリツテキ</t>
    </rPh>
    <rPh sb="358" eb="360">
      <t>ウンヨウ</t>
    </rPh>
    <rPh sb="361" eb="363">
      <t>ケイヒ</t>
    </rPh>
    <rPh sb="364" eb="366">
      <t>サクゲン</t>
    </rPh>
    <rPh sb="369" eb="371">
      <t>タイオウ</t>
    </rPh>
    <rPh sb="378" eb="380">
      <t>ヒツヨウ</t>
    </rPh>
    <rPh sb="382" eb="383">
      <t>カンガ</t>
    </rPh>
    <rPh sb="391" eb="393">
      <t>シセツ</t>
    </rPh>
    <rPh sb="393" eb="396">
      <t>リヨウリツ</t>
    </rPh>
    <rPh sb="397" eb="401">
      <t>ルイジダンタイ</t>
    </rPh>
    <rPh sb="402" eb="404">
      <t>ヒカク</t>
    </rPh>
    <rPh sb="406" eb="407">
      <t>タカ</t>
    </rPh>
    <rPh sb="408" eb="410">
      <t>スイジュン</t>
    </rPh>
    <rPh sb="411" eb="412">
      <t>タモ</t>
    </rPh>
    <rPh sb="418" eb="420">
      <t>イチニチ</t>
    </rPh>
    <rPh sb="420" eb="422">
      <t>ヘイキン</t>
    </rPh>
    <rPh sb="422" eb="425">
      <t>ハイスイリョウ</t>
    </rPh>
    <rPh sb="426" eb="427">
      <t>タイ</t>
    </rPh>
    <rPh sb="429" eb="431">
      <t>ジュウブン</t>
    </rPh>
    <rPh sb="432" eb="436">
      <t>ハイスイノウリョク</t>
    </rPh>
    <rPh sb="450" eb="453">
      <t>ユウシュウリツ</t>
    </rPh>
    <rPh sb="454" eb="458">
      <t>ルイジダンタイ</t>
    </rPh>
    <rPh sb="459" eb="461">
      <t>ヒカク</t>
    </rPh>
    <rPh sb="463" eb="464">
      <t>タカ</t>
    </rPh>
    <rPh sb="465" eb="467">
      <t>スイジュン</t>
    </rPh>
    <rPh sb="468" eb="469">
      <t>タモ</t>
    </rPh>
    <rPh sb="475" eb="478">
      <t>ゼンネンド</t>
    </rPh>
    <rPh sb="479" eb="481">
      <t>ヒカク</t>
    </rPh>
    <rPh sb="483" eb="485">
      <t>キュウゲキ</t>
    </rPh>
    <rPh sb="486" eb="488">
      <t>ジョウショウ</t>
    </rPh>
    <rPh sb="490" eb="492">
      <t>リユウ</t>
    </rPh>
    <rPh sb="494" eb="497">
      <t>ダイコウケイ</t>
    </rPh>
    <rPh sb="498" eb="500">
      <t>カンロ</t>
    </rPh>
    <rPh sb="502" eb="505">
      <t>チョウキテキ</t>
    </rPh>
    <rPh sb="506" eb="508">
      <t>ロウスイ</t>
    </rPh>
    <rPh sb="509" eb="511">
      <t>カイショウ</t>
    </rPh>
    <rPh sb="519" eb="521">
      <t>コンゴ</t>
    </rPh>
    <rPh sb="522" eb="526">
      <t>ロウスイチョウサ</t>
    </rPh>
    <rPh sb="527" eb="529">
      <t>ジッシ</t>
    </rPh>
    <rPh sb="531" eb="533">
      <t>テキセツ</t>
    </rPh>
    <rPh sb="534" eb="536">
      <t>カンリ</t>
    </rPh>
    <rPh sb="538" eb="540">
      <t>ヒツヨウ</t>
    </rPh>
    <phoneticPr fontId="4"/>
  </si>
  <si>
    <t>河内町の水道事業は、令和２年度に給水収益が上昇しました。新型コロナウィルス感染症の流行に伴い在宅時間が増加したことが要因と考えられ、一時的な上昇と思われます。近年の傾向としては、給水人口の減少やライフスタイルの変化などから給水収益は低下傾向にあります。
水道事業開始から４０年以上経過し、配水設備の更新は進んでいるものの管路の劣化による漏水等が懸念されます。今後は、定期的な漏水調査の実施や、計画的な管路の更新を行い有収率の向上につなげていきます。</t>
    <rPh sb="0" eb="3">
      <t>カワチマチ</t>
    </rPh>
    <rPh sb="4" eb="8">
      <t>スイドウジギョウ</t>
    </rPh>
    <rPh sb="10" eb="12">
      <t>レイワ</t>
    </rPh>
    <rPh sb="13" eb="15">
      <t>ネンド</t>
    </rPh>
    <rPh sb="21" eb="23">
      <t>ジョウショウ</t>
    </rPh>
    <rPh sb="28" eb="30">
      <t>シンガタ</t>
    </rPh>
    <rPh sb="37" eb="40">
      <t>カンセンショウ</t>
    </rPh>
    <rPh sb="41" eb="43">
      <t>リュウコウ</t>
    </rPh>
    <rPh sb="44" eb="45">
      <t>トモナ</t>
    </rPh>
    <rPh sb="46" eb="50">
      <t>ザイタクジカン</t>
    </rPh>
    <rPh sb="51" eb="53">
      <t>ゾウカ</t>
    </rPh>
    <rPh sb="58" eb="60">
      <t>ヨウイン</t>
    </rPh>
    <rPh sb="61" eb="62">
      <t>カンガ</t>
    </rPh>
    <rPh sb="66" eb="69">
      <t>イチジテキ</t>
    </rPh>
    <rPh sb="70" eb="72">
      <t>ジョウショウ</t>
    </rPh>
    <rPh sb="73" eb="74">
      <t>オモ</t>
    </rPh>
    <rPh sb="79" eb="81">
      <t>キンネン</t>
    </rPh>
    <rPh sb="82" eb="84">
      <t>ケイコウ</t>
    </rPh>
    <rPh sb="89" eb="93">
      <t>キュウスイジンコウ</t>
    </rPh>
    <rPh sb="94" eb="96">
      <t>ゲンショウ</t>
    </rPh>
    <rPh sb="105" eb="107">
      <t>ヘンカ</t>
    </rPh>
    <rPh sb="111" eb="115">
      <t>キュウスイシュウエキ</t>
    </rPh>
    <rPh sb="116" eb="118">
      <t>テイカ</t>
    </rPh>
    <rPh sb="118" eb="120">
      <t>ケイコウ</t>
    </rPh>
    <rPh sb="127" eb="131">
      <t>スイドウジギョウ</t>
    </rPh>
    <rPh sb="131" eb="133">
      <t>カイシ</t>
    </rPh>
    <rPh sb="137" eb="138">
      <t>ネン</t>
    </rPh>
    <rPh sb="138" eb="140">
      <t>イジョウ</t>
    </rPh>
    <rPh sb="140" eb="142">
      <t>ケイカ</t>
    </rPh>
    <rPh sb="144" eb="148">
      <t>ハイスイセツビ</t>
    </rPh>
    <rPh sb="149" eb="151">
      <t>コウシン</t>
    </rPh>
    <rPh sb="152" eb="153">
      <t>スス</t>
    </rPh>
    <rPh sb="160" eb="162">
      <t>カンロ</t>
    </rPh>
    <rPh sb="163" eb="165">
      <t>レッカ</t>
    </rPh>
    <rPh sb="168" eb="170">
      <t>ロウスイ</t>
    </rPh>
    <rPh sb="170" eb="171">
      <t>ナド</t>
    </rPh>
    <rPh sb="172" eb="174">
      <t>ケネン</t>
    </rPh>
    <rPh sb="179" eb="181">
      <t>コンゴ</t>
    </rPh>
    <rPh sb="183" eb="186">
      <t>テイキテキ</t>
    </rPh>
    <rPh sb="187" eb="191">
      <t>ロウスイチョウサ</t>
    </rPh>
    <rPh sb="192" eb="194">
      <t>ジッシ</t>
    </rPh>
    <rPh sb="196" eb="199">
      <t>ケイカクテキ</t>
    </rPh>
    <rPh sb="200" eb="202">
      <t>カンロ</t>
    </rPh>
    <rPh sb="203" eb="205">
      <t>コウシン</t>
    </rPh>
    <rPh sb="206" eb="207">
      <t>オコナ</t>
    </rPh>
    <rPh sb="208" eb="211">
      <t>ユウシュウリツ</t>
    </rPh>
    <rPh sb="212" eb="214">
      <t>コウジョウ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</si>
</sst>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b/>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5" fillId="0" borderId="9"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16" fillId="0" borderId="6" xfId="0" applyFont="1" applyBorder="1" applyAlignment="1">
      <alignment horizontal="left" vertical="center"/>
    </xf>
    <xf numFmtId="0" fontId="16" fillId="0" borderId="7" xfId="0" applyFont="1" applyBorder="1" applyAlignment="1">
      <alignment horizontal="left" vertical="center"/>
    </xf>
    <xf numFmtId="0" fontId="16" fillId="0" borderId="8" xfId="0" applyFont="1" applyBorder="1" applyAlignment="1">
      <alignment horizontal="left" vertical="center"/>
    </xf>
    <xf numFmtId="0" fontId="16" fillId="0" borderId="9" xfId="0" applyFont="1" applyBorder="1" applyAlignment="1">
      <alignment horizontal="left" vertical="center"/>
    </xf>
    <xf numFmtId="0" fontId="16" fillId="0" borderId="0" xfId="0" applyFont="1" applyAlignment="1">
      <alignment horizontal="left" vertical="center"/>
    </xf>
    <xf numFmtId="0" fontId="16" fillId="0" borderId="10"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c:v>
                </c:pt>
                <c:pt idx="1">
                  <c:v>0</c:v>
                </c:pt>
                <c:pt idx="2">
                  <c:v>0</c:v>
                </c:pt>
                <c:pt idx="3" formatCode="#,##0.00;&quot;△&quot;#,##0.00;&quot;-&quot;">
                  <c:v>0.48</c:v>
                </c:pt>
                <c:pt idx="4" formatCode="#,##0.00;&quot;△&quot;#,##0.00;&quot;-&quot;">
                  <c:v>0.75</c:v>
                </c:pt>
              </c:numCache>
            </c:numRef>
          </c:val>
          <c:extLst>
            <c:ext xmlns:c16="http://schemas.microsoft.com/office/drawing/2014/chart" uri="{C3380CC4-5D6E-409C-BE32-E72D297353CC}">
              <c16:uniqueId val="{00000000-9BB4-4CCC-89DA-EE516BA64B42}"/>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0.52</c:v>
                </c:pt>
                <c:pt idx="1">
                  <c:v>0.47</c:v>
                </c:pt>
                <c:pt idx="2">
                  <c:v>0.4</c:v>
                </c:pt>
                <c:pt idx="3">
                  <c:v>0.36</c:v>
                </c:pt>
                <c:pt idx="4">
                  <c:v>0.56999999999999995</c:v>
                </c:pt>
              </c:numCache>
            </c:numRef>
          </c:val>
          <c:smooth val="0"/>
          <c:extLst>
            <c:ext xmlns:c16="http://schemas.microsoft.com/office/drawing/2014/chart" uri="{C3380CC4-5D6E-409C-BE32-E72D297353CC}">
              <c16:uniqueId val="{00000001-9BB4-4CCC-89DA-EE516BA64B42}"/>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64.48</c:v>
                </c:pt>
                <c:pt idx="1">
                  <c:v>64.13</c:v>
                </c:pt>
                <c:pt idx="2">
                  <c:v>67.87</c:v>
                </c:pt>
                <c:pt idx="3">
                  <c:v>71.66</c:v>
                </c:pt>
                <c:pt idx="4">
                  <c:v>63.28</c:v>
                </c:pt>
              </c:numCache>
            </c:numRef>
          </c:val>
          <c:extLst>
            <c:ext xmlns:c16="http://schemas.microsoft.com/office/drawing/2014/chart" uri="{C3380CC4-5D6E-409C-BE32-E72D297353CC}">
              <c16:uniqueId val="{00000000-8833-4A10-B63E-0E6CEFBDD3F5}"/>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50.29</c:v>
                </c:pt>
                <c:pt idx="1">
                  <c:v>49.64</c:v>
                </c:pt>
                <c:pt idx="2">
                  <c:v>49.38</c:v>
                </c:pt>
                <c:pt idx="3">
                  <c:v>50.09</c:v>
                </c:pt>
                <c:pt idx="4">
                  <c:v>50.1</c:v>
                </c:pt>
              </c:numCache>
            </c:numRef>
          </c:val>
          <c:smooth val="0"/>
          <c:extLst>
            <c:ext xmlns:c16="http://schemas.microsoft.com/office/drawing/2014/chart" uri="{C3380CC4-5D6E-409C-BE32-E72D297353CC}">
              <c16:uniqueId val="{00000001-8833-4A10-B63E-0E6CEFBDD3F5}"/>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88.73</c:v>
                </c:pt>
                <c:pt idx="1">
                  <c:v>87.42</c:v>
                </c:pt>
                <c:pt idx="2">
                  <c:v>84.3</c:v>
                </c:pt>
                <c:pt idx="3">
                  <c:v>78.47</c:v>
                </c:pt>
                <c:pt idx="4">
                  <c:v>88.2</c:v>
                </c:pt>
              </c:numCache>
            </c:numRef>
          </c:val>
          <c:extLst>
            <c:ext xmlns:c16="http://schemas.microsoft.com/office/drawing/2014/chart" uri="{C3380CC4-5D6E-409C-BE32-E72D297353CC}">
              <c16:uniqueId val="{00000000-01F9-4239-97C4-19E08456E803}"/>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77.73</c:v>
                </c:pt>
                <c:pt idx="1">
                  <c:v>78.09</c:v>
                </c:pt>
                <c:pt idx="2">
                  <c:v>78.010000000000005</c:v>
                </c:pt>
                <c:pt idx="3">
                  <c:v>77.599999999999994</c:v>
                </c:pt>
                <c:pt idx="4">
                  <c:v>77.3</c:v>
                </c:pt>
              </c:numCache>
            </c:numRef>
          </c:val>
          <c:smooth val="0"/>
          <c:extLst>
            <c:ext xmlns:c16="http://schemas.microsoft.com/office/drawing/2014/chart" uri="{C3380CC4-5D6E-409C-BE32-E72D297353CC}">
              <c16:uniqueId val="{00000001-01F9-4239-97C4-19E08456E803}"/>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99.91</c:v>
                </c:pt>
                <c:pt idx="1">
                  <c:v>100.03</c:v>
                </c:pt>
                <c:pt idx="2">
                  <c:v>99.99</c:v>
                </c:pt>
                <c:pt idx="3">
                  <c:v>100.11</c:v>
                </c:pt>
                <c:pt idx="4">
                  <c:v>99.52</c:v>
                </c:pt>
              </c:numCache>
            </c:numRef>
          </c:val>
          <c:extLst>
            <c:ext xmlns:c16="http://schemas.microsoft.com/office/drawing/2014/chart" uri="{C3380CC4-5D6E-409C-BE32-E72D297353CC}">
              <c16:uniqueId val="{00000000-5FDF-4ACF-B870-1F88FCF0A0ED}"/>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103.81</c:v>
                </c:pt>
                <c:pt idx="1">
                  <c:v>104.35</c:v>
                </c:pt>
                <c:pt idx="2">
                  <c:v>105.34</c:v>
                </c:pt>
                <c:pt idx="3">
                  <c:v>105.77</c:v>
                </c:pt>
                <c:pt idx="4">
                  <c:v>104.82</c:v>
                </c:pt>
              </c:numCache>
            </c:numRef>
          </c:val>
          <c:smooth val="0"/>
          <c:extLst>
            <c:ext xmlns:c16="http://schemas.microsoft.com/office/drawing/2014/chart" uri="{C3380CC4-5D6E-409C-BE32-E72D297353CC}">
              <c16:uniqueId val="{00000001-5FDF-4ACF-B870-1F88FCF0A0ED}"/>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56.22</c:v>
                </c:pt>
                <c:pt idx="1">
                  <c:v>57.81</c:v>
                </c:pt>
                <c:pt idx="2">
                  <c:v>59.27</c:v>
                </c:pt>
                <c:pt idx="3">
                  <c:v>60.39</c:v>
                </c:pt>
                <c:pt idx="4">
                  <c:v>61.78</c:v>
                </c:pt>
              </c:numCache>
            </c:numRef>
          </c:val>
          <c:extLst>
            <c:ext xmlns:c16="http://schemas.microsoft.com/office/drawing/2014/chart" uri="{C3380CC4-5D6E-409C-BE32-E72D297353CC}">
              <c16:uniqueId val="{00000000-A625-479E-BAA3-5BB933287C30}"/>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45.85</c:v>
                </c:pt>
                <c:pt idx="1">
                  <c:v>47.31</c:v>
                </c:pt>
                <c:pt idx="2">
                  <c:v>47.5</c:v>
                </c:pt>
                <c:pt idx="3">
                  <c:v>48.41</c:v>
                </c:pt>
                <c:pt idx="4">
                  <c:v>50.02</c:v>
                </c:pt>
              </c:numCache>
            </c:numRef>
          </c:val>
          <c:smooth val="0"/>
          <c:extLst>
            <c:ext xmlns:c16="http://schemas.microsoft.com/office/drawing/2014/chart" uri="{C3380CC4-5D6E-409C-BE32-E72D297353CC}">
              <c16:uniqueId val="{00000001-A625-479E-BAA3-5BB933287C30}"/>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0</c:v>
                </c:pt>
                <c:pt idx="1">
                  <c:v>0</c:v>
                </c:pt>
                <c:pt idx="2">
                  <c:v>0</c:v>
                </c:pt>
                <c:pt idx="3" formatCode="#,##0.00;&quot;△&quot;#,##0.00;&quot;-&quot;">
                  <c:v>6.05</c:v>
                </c:pt>
                <c:pt idx="4" formatCode="#,##0.00;&quot;△&quot;#,##0.00;&quot;-&quot;">
                  <c:v>6.11</c:v>
                </c:pt>
              </c:numCache>
            </c:numRef>
          </c:val>
          <c:extLst>
            <c:ext xmlns:c16="http://schemas.microsoft.com/office/drawing/2014/chart" uri="{C3380CC4-5D6E-409C-BE32-E72D297353CC}">
              <c16:uniqueId val="{00000000-2622-49ED-853C-9483EDDC411E}"/>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14.13</c:v>
                </c:pt>
                <c:pt idx="1">
                  <c:v>16.77</c:v>
                </c:pt>
                <c:pt idx="2">
                  <c:v>17.399999999999999</c:v>
                </c:pt>
                <c:pt idx="3">
                  <c:v>18.64</c:v>
                </c:pt>
                <c:pt idx="4">
                  <c:v>19.510000000000002</c:v>
                </c:pt>
              </c:numCache>
            </c:numRef>
          </c:val>
          <c:smooth val="0"/>
          <c:extLst>
            <c:ext xmlns:c16="http://schemas.microsoft.com/office/drawing/2014/chart" uri="{C3380CC4-5D6E-409C-BE32-E72D297353CC}">
              <c16:uniqueId val="{00000001-2622-49ED-853C-9483EDDC411E}"/>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412-4348-A85E-21FD1384E310}"/>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25.66</c:v>
                </c:pt>
                <c:pt idx="1">
                  <c:v>21.69</c:v>
                </c:pt>
                <c:pt idx="2">
                  <c:v>24.04</c:v>
                </c:pt>
                <c:pt idx="3">
                  <c:v>28.03</c:v>
                </c:pt>
                <c:pt idx="4">
                  <c:v>26.73</c:v>
                </c:pt>
              </c:numCache>
            </c:numRef>
          </c:val>
          <c:smooth val="0"/>
          <c:extLst>
            <c:ext xmlns:c16="http://schemas.microsoft.com/office/drawing/2014/chart" uri="{C3380CC4-5D6E-409C-BE32-E72D297353CC}">
              <c16:uniqueId val="{00000001-4412-4348-A85E-21FD1384E310}"/>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579.72</c:v>
                </c:pt>
                <c:pt idx="1">
                  <c:v>610.55999999999995</c:v>
                </c:pt>
                <c:pt idx="2">
                  <c:v>394.88</c:v>
                </c:pt>
                <c:pt idx="3">
                  <c:v>455.67</c:v>
                </c:pt>
                <c:pt idx="4">
                  <c:v>429.19</c:v>
                </c:pt>
              </c:numCache>
            </c:numRef>
          </c:val>
          <c:extLst>
            <c:ext xmlns:c16="http://schemas.microsoft.com/office/drawing/2014/chart" uri="{C3380CC4-5D6E-409C-BE32-E72D297353CC}">
              <c16:uniqueId val="{00000000-7892-494A-B97F-1D29EB6EAC5F}"/>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300.14</c:v>
                </c:pt>
                <c:pt idx="1">
                  <c:v>301.04000000000002</c:v>
                </c:pt>
                <c:pt idx="2">
                  <c:v>305.08</c:v>
                </c:pt>
                <c:pt idx="3">
                  <c:v>305.33999999999997</c:v>
                </c:pt>
                <c:pt idx="4">
                  <c:v>310.01</c:v>
                </c:pt>
              </c:numCache>
            </c:numRef>
          </c:val>
          <c:smooth val="0"/>
          <c:extLst>
            <c:ext xmlns:c16="http://schemas.microsoft.com/office/drawing/2014/chart" uri="{C3380CC4-5D6E-409C-BE32-E72D297353CC}">
              <c16:uniqueId val="{00000001-7892-494A-B97F-1D29EB6EAC5F}"/>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104.35</c:v>
                </c:pt>
                <c:pt idx="1">
                  <c:v>90.26</c:v>
                </c:pt>
                <c:pt idx="2">
                  <c:v>74.260000000000005</c:v>
                </c:pt>
                <c:pt idx="3">
                  <c:v>60.55</c:v>
                </c:pt>
                <c:pt idx="4">
                  <c:v>46.2</c:v>
                </c:pt>
              </c:numCache>
            </c:numRef>
          </c:val>
          <c:extLst>
            <c:ext xmlns:c16="http://schemas.microsoft.com/office/drawing/2014/chart" uri="{C3380CC4-5D6E-409C-BE32-E72D297353CC}">
              <c16:uniqueId val="{00000000-F5F9-4F6F-8E81-A00D3D541EBE}"/>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566.65</c:v>
                </c:pt>
                <c:pt idx="1">
                  <c:v>551.62</c:v>
                </c:pt>
                <c:pt idx="2">
                  <c:v>585.59</c:v>
                </c:pt>
                <c:pt idx="3">
                  <c:v>561.34</c:v>
                </c:pt>
                <c:pt idx="4">
                  <c:v>538.33000000000004</c:v>
                </c:pt>
              </c:numCache>
            </c:numRef>
          </c:val>
          <c:smooth val="0"/>
          <c:extLst>
            <c:ext xmlns:c16="http://schemas.microsoft.com/office/drawing/2014/chart" uri="{C3380CC4-5D6E-409C-BE32-E72D297353CC}">
              <c16:uniqueId val="{00000001-F5F9-4F6F-8E81-A00D3D541EBE}"/>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87.91</c:v>
                </c:pt>
                <c:pt idx="1">
                  <c:v>86.7</c:v>
                </c:pt>
                <c:pt idx="2">
                  <c:v>88.36</c:v>
                </c:pt>
                <c:pt idx="3">
                  <c:v>81.93</c:v>
                </c:pt>
                <c:pt idx="4">
                  <c:v>79.97</c:v>
                </c:pt>
              </c:numCache>
            </c:numRef>
          </c:val>
          <c:extLst>
            <c:ext xmlns:c16="http://schemas.microsoft.com/office/drawing/2014/chart" uri="{C3380CC4-5D6E-409C-BE32-E72D297353CC}">
              <c16:uniqueId val="{00000000-9193-4A9C-BA89-DF2AEB521047}"/>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84.77</c:v>
                </c:pt>
                <c:pt idx="1">
                  <c:v>87.11</c:v>
                </c:pt>
                <c:pt idx="2">
                  <c:v>82.78</c:v>
                </c:pt>
                <c:pt idx="3">
                  <c:v>84.82</c:v>
                </c:pt>
                <c:pt idx="4">
                  <c:v>82.29</c:v>
                </c:pt>
              </c:numCache>
            </c:numRef>
          </c:val>
          <c:smooth val="0"/>
          <c:extLst>
            <c:ext xmlns:c16="http://schemas.microsoft.com/office/drawing/2014/chart" uri="{C3380CC4-5D6E-409C-BE32-E72D297353CC}">
              <c16:uniqueId val="{00000001-9193-4A9C-BA89-DF2AEB521047}"/>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276.52</c:v>
                </c:pt>
                <c:pt idx="1">
                  <c:v>283.62</c:v>
                </c:pt>
                <c:pt idx="2">
                  <c:v>277.77999999999997</c:v>
                </c:pt>
                <c:pt idx="3">
                  <c:v>299.92</c:v>
                </c:pt>
                <c:pt idx="4">
                  <c:v>305.24</c:v>
                </c:pt>
              </c:numCache>
            </c:numRef>
          </c:val>
          <c:extLst>
            <c:ext xmlns:c16="http://schemas.microsoft.com/office/drawing/2014/chart" uri="{C3380CC4-5D6E-409C-BE32-E72D297353CC}">
              <c16:uniqueId val="{00000000-A47D-4041-AD31-617590D90220}"/>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227.27</c:v>
                </c:pt>
                <c:pt idx="1">
                  <c:v>223.98</c:v>
                </c:pt>
                <c:pt idx="2">
                  <c:v>225.09</c:v>
                </c:pt>
                <c:pt idx="3">
                  <c:v>224.82</c:v>
                </c:pt>
                <c:pt idx="4">
                  <c:v>230.85</c:v>
                </c:pt>
              </c:numCache>
            </c:numRef>
          </c:val>
          <c:smooth val="0"/>
          <c:extLst>
            <c:ext xmlns:c16="http://schemas.microsoft.com/office/drawing/2014/chart" uri="{C3380CC4-5D6E-409C-BE32-E72D297353CC}">
              <c16:uniqueId val="{00000001-A47D-4041-AD31-617590D90220}"/>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茨城県　河内町</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A8</v>
      </c>
      <c r="X8" s="44"/>
      <c r="Y8" s="44"/>
      <c r="Z8" s="44"/>
      <c r="AA8" s="44"/>
      <c r="AB8" s="44"/>
      <c r="AC8" s="44"/>
      <c r="AD8" s="44" t="str">
        <f>データ!$M$6</f>
        <v>非設置</v>
      </c>
      <c r="AE8" s="44"/>
      <c r="AF8" s="44"/>
      <c r="AG8" s="44"/>
      <c r="AH8" s="44"/>
      <c r="AI8" s="44"/>
      <c r="AJ8" s="44"/>
      <c r="AK8" s="2"/>
      <c r="AL8" s="45">
        <f>データ!$R$6</f>
        <v>8140</v>
      </c>
      <c r="AM8" s="45"/>
      <c r="AN8" s="45"/>
      <c r="AO8" s="45"/>
      <c r="AP8" s="45"/>
      <c r="AQ8" s="45"/>
      <c r="AR8" s="45"/>
      <c r="AS8" s="45"/>
      <c r="AT8" s="46">
        <f>データ!$S$6</f>
        <v>44.3</v>
      </c>
      <c r="AU8" s="47"/>
      <c r="AV8" s="47"/>
      <c r="AW8" s="47"/>
      <c r="AX8" s="47"/>
      <c r="AY8" s="47"/>
      <c r="AZ8" s="47"/>
      <c r="BA8" s="47"/>
      <c r="BB8" s="48">
        <f>データ!$T$6</f>
        <v>183.75</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90.86</v>
      </c>
      <c r="J10" s="47"/>
      <c r="K10" s="47"/>
      <c r="L10" s="47"/>
      <c r="M10" s="47"/>
      <c r="N10" s="47"/>
      <c r="O10" s="81"/>
      <c r="P10" s="48">
        <f>データ!$P$6</f>
        <v>93.5</v>
      </c>
      <c r="Q10" s="48"/>
      <c r="R10" s="48"/>
      <c r="S10" s="48"/>
      <c r="T10" s="48"/>
      <c r="U10" s="48"/>
      <c r="V10" s="48"/>
      <c r="W10" s="45">
        <f>データ!$Q$6</f>
        <v>4950</v>
      </c>
      <c r="X10" s="45"/>
      <c r="Y10" s="45"/>
      <c r="Z10" s="45"/>
      <c r="AA10" s="45"/>
      <c r="AB10" s="45"/>
      <c r="AC10" s="45"/>
      <c r="AD10" s="2"/>
      <c r="AE10" s="2"/>
      <c r="AF10" s="2"/>
      <c r="AG10" s="2"/>
      <c r="AH10" s="2"/>
      <c r="AI10" s="2"/>
      <c r="AJ10" s="2"/>
      <c r="AK10" s="2"/>
      <c r="AL10" s="45">
        <f>データ!$U$6</f>
        <v>7179</v>
      </c>
      <c r="AM10" s="45"/>
      <c r="AN10" s="45"/>
      <c r="AO10" s="45"/>
      <c r="AP10" s="45"/>
      <c r="AQ10" s="45"/>
      <c r="AR10" s="45"/>
      <c r="AS10" s="45"/>
      <c r="AT10" s="46">
        <f>データ!$V$6</f>
        <v>41.71</v>
      </c>
      <c r="AU10" s="47"/>
      <c r="AV10" s="47"/>
      <c r="AW10" s="47"/>
      <c r="AX10" s="47"/>
      <c r="AY10" s="47"/>
      <c r="AZ10" s="47"/>
      <c r="BA10" s="47"/>
      <c r="BB10" s="48">
        <f>データ!$W$6</f>
        <v>172.12</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111</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82" t="s">
        <v>26</v>
      </c>
      <c r="BM45" s="83"/>
      <c r="BN45" s="83"/>
      <c r="BO45" s="83"/>
      <c r="BP45" s="83"/>
      <c r="BQ45" s="83"/>
      <c r="BR45" s="83"/>
      <c r="BS45" s="83"/>
      <c r="BT45" s="83"/>
      <c r="BU45" s="83"/>
      <c r="BV45" s="83"/>
      <c r="BW45" s="83"/>
      <c r="BX45" s="83"/>
      <c r="BY45" s="83"/>
      <c r="BZ45" s="84"/>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85"/>
      <c r="BM46" s="86"/>
      <c r="BN46" s="86"/>
      <c r="BO46" s="86"/>
      <c r="BP46" s="86"/>
      <c r="BQ46" s="86"/>
      <c r="BR46" s="86"/>
      <c r="BS46" s="86"/>
      <c r="BT46" s="86"/>
      <c r="BU46" s="86"/>
      <c r="BV46" s="86"/>
      <c r="BW46" s="86"/>
      <c r="BX46" s="86"/>
      <c r="BY46" s="86"/>
      <c r="BZ46" s="87"/>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110</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82" t="s">
        <v>28</v>
      </c>
      <c r="BM64" s="83"/>
      <c r="BN64" s="83"/>
      <c r="BO64" s="83"/>
      <c r="BP64" s="83"/>
      <c r="BQ64" s="83"/>
      <c r="BR64" s="83"/>
      <c r="BS64" s="83"/>
      <c r="BT64" s="83"/>
      <c r="BU64" s="83"/>
      <c r="BV64" s="83"/>
      <c r="BW64" s="83"/>
      <c r="BX64" s="83"/>
      <c r="BY64" s="83"/>
      <c r="BZ64" s="84"/>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85"/>
      <c r="BM65" s="86"/>
      <c r="BN65" s="86"/>
      <c r="BO65" s="86"/>
      <c r="BP65" s="86"/>
      <c r="BQ65" s="86"/>
      <c r="BR65" s="86"/>
      <c r="BS65" s="86"/>
      <c r="BT65" s="86"/>
      <c r="BU65" s="86"/>
      <c r="BV65" s="86"/>
      <c r="BW65" s="86"/>
      <c r="BX65" s="86"/>
      <c r="BY65" s="86"/>
      <c r="BZ65" s="87"/>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112</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YZT/m0MN0k1plRl2DHm/hr2nuR4JNKZZBj/7ff4ZQghEvip8bqLf+RrzqKPk6/jYI8cwEDghI2cke4f1YsMYZA==" saltValue="3LR73RkhTDqSzM/xrDsTmw=="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9" t="s">
        <v>50</v>
      </c>
      <c r="I3" s="90"/>
      <c r="J3" s="90"/>
      <c r="K3" s="90"/>
      <c r="L3" s="90"/>
      <c r="M3" s="90"/>
      <c r="N3" s="90"/>
      <c r="O3" s="90"/>
      <c r="P3" s="90"/>
      <c r="Q3" s="90"/>
      <c r="R3" s="90"/>
      <c r="S3" s="90"/>
      <c r="T3" s="90"/>
      <c r="U3" s="90"/>
      <c r="V3" s="90"/>
      <c r="W3" s="91"/>
      <c r="X3" s="95" t="s">
        <v>51</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27</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x14ac:dyDescent="0.15">
      <c r="A4" s="15" t="s">
        <v>52</v>
      </c>
      <c r="B4" s="17"/>
      <c r="C4" s="17"/>
      <c r="D4" s="17"/>
      <c r="E4" s="17"/>
      <c r="F4" s="17"/>
      <c r="G4" s="17"/>
      <c r="H4" s="92"/>
      <c r="I4" s="93"/>
      <c r="J4" s="93"/>
      <c r="K4" s="93"/>
      <c r="L4" s="93"/>
      <c r="M4" s="93"/>
      <c r="N4" s="93"/>
      <c r="O4" s="93"/>
      <c r="P4" s="93"/>
      <c r="Q4" s="93"/>
      <c r="R4" s="93"/>
      <c r="S4" s="93"/>
      <c r="T4" s="93"/>
      <c r="U4" s="93"/>
      <c r="V4" s="93"/>
      <c r="W4" s="94"/>
      <c r="X4" s="88" t="s">
        <v>53</v>
      </c>
      <c r="Y4" s="88"/>
      <c r="Z4" s="88"/>
      <c r="AA4" s="88"/>
      <c r="AB4" s="88"/>
      <c r="AC4" s="88"/>
      <c r="AD4" s="88"/>
      <c r="AE4" s="88"/>
      <c r="AF4" s="88"/>
      <c r="AG4" s="88"/>
      <c r="AH4" s="88"/>
      <c r="AI4" s="88" t="s">
        <v>54</v>
      </c>
      <c r="AJ4" s="88"/>
      <c r="AK4" s="88"/>
      <c r="AL4" s="88"/>
      <c r="AM4" s="88"/>
      <c r="AN4" s="88"/>
      <c r="AO4" s="88"/>
      <c r="AP4" s="88"/>
      <c r="AQ4" s="88"/>
      <c r="AR4" s="88"/>
      <c r="AS4" s="88"/>
      <c r="AT4" s="88" t="s">
        <v>55</v>
      </c>
      <c r="AU4" s="88"/>
      <c r="AV4" s="88"/>
      <c r="AW4" s="88"/>
      <c r="AX4" s="88"/>
      <c r="AY4" s="88"/>
      <c r="AZ4" s="88"/>
      <c r="BA4" s="88"/>
      <c r="BB4" s="88"/>
      <c r="BC4" s="88"/>
      <c r="BD4" s="88"/>
      <c r="BE4" s="88" t="s">
        <v>56</v>
      </c>
      <c r="BF4" s="88"/>
      <c r="BG4" s="88"/>
      <c r="BH4" s="88"/>
      <c r="BI4" s="88"/>
      <c r="BJ4" s="88"/>
      <c r="BK4" s="88"/>
      <c r="BL4" s="88"/>
      <c r="BM4" s="88"/>
      <c r="BN4" s="88"/>
      <c r="BO4" s="88"/>
      <c r="BP4" s="88" t="s">
        <v>57</v>
      </c>
      <c r="BQ4" s="88"/>
      <c r="BR4" s="88"/>
      <c r="BS4" s="88"/>
      <c r="BT4" s="88"/>
      <c r="BU4" s="88"/>
      <c r="BV4" s="88"/>
      <c r="BW4" s="88"/>
      <c r="BX4" s="88"/>
      <c r="BY4" s="88"/>
      <c r="BZ4" s="88"/>
      <c r="CA4" s="88" t="s">
        <v>58</v>
      </c>
      <c r="CB4" s="88"/>
      <c r="CC4" s="88"/>
      <c r="CD4" s="88"/>
      <c r="CE4" s="88"/>
      <c r="CF4" s="88"/>
      <c r="CG4" s="88"/>
      <c r="CH4" s="88"/>
      <c r="CI4" s="88"/>
      <c r="CJ4" s="88"/>
      <c r="CK4" s="88"/>
      <c r="CL4" s="88" t="s">
        <v>59</v>
      </c>
      <c r="CM4" s="88"/>
      <c r="CN4" s="88"/>
      <c r="CO4" s="88"/>
      <c r="CP4" s="88"/>
      <c r="CQ4" s="88"/>
      <c r="CR4" s="88"/>
      <c r="CS4" s="88"/>
      <c r="CT4" s="88"/>
      <c r="CU4" s="88"/>
      <c r="CV4" s="88"/>
      <c r="CW4" s="88" t="s">
        <v>60</v>
      </c>
      <c r="CX4" s="88"/>
      <c r="CY4" s="88"/>
      <c r="CZ4" s="88"/>
      <c r="DA4" s="88"/>
      <c r="DB4" s="88"/>
      <c r="DC4" s="88"/>
      <c r="DD4" s="88"/>
      <c r="DE4" s="88"/>
      <c r="DF4" s="88"/>
      <c r="DG4" s="88"/>
      <c r="DH4" s="88" t="s">
        <v>61</v>
      </c>
      <c r="DI4" s="88"/>
      <c r="DJ4" s="88"/>
      <c r="DK4" s="88"/>
      <c r="DL4" s="88"/>
      <c r="DM4" s="88"/>
      <c r="DN4" s="88"/>
      <c r="DO4" s="88"/>
      <c r="DP4" s="88"/>
      <c r="DQ4" s="88"/>
      <c r="DR4" s="88"/>
      <c r="DS4" s="88" t="s">
        <v>62</v>
      </c>
      <c r="DT4" s="88"/>
      <c r="DU4" s="88"/>
      <c r="DV4" s="88"/>
      <c r="DW4" s="88"/>
      <c r="DX4" s="88"/>
      <c r="DY4" s="88"/>
      <c r="DZ4" s="88"/>
      <c r="EA4" s="88"/>
      <c r="EB4" s="88"/>
      <c r="EC4" s="88"/>
      <c r="ED4" s="88" t="s">
        <v>63</v>
      </c>
      <c r="EE4" s="88"/>
      <c r="EF4" s="88"/>
      <c r="EG4" s="88"/>
      <c r="EH4" s="88"/>
      <c r="EI4" s="88"/>
      <c r="EJ4" s="88"/>
      <c r="EK4" s="88"/>
      <c r="EL4" s="88"/>
      <c r="EM4" s="88"/>
      <c r="EN4" s="88"/>
    </row>
    <row r="5" spans="1:144" x14ac:dyDescent="0.15">
      <c r="A5" s="15" t="s">
        <v>64</v>
      </c>
      <c r="B5" s="18"/>
      <c r="C5" s="18"/>
      <c r="D5" s="18"/>
      <c r="E5" s="18"/>
      <c r="F5" s="18"/>
      <c r="G5" s="18"/>
      <c r="H5" s="19" t="s">
        <v>65</v>
      </c>
      <c r="I5" s="19" t="s">
        <v>66</v>
      </c>
      <c r="J5" s="19" t="s">
        <v>67</v>
      </c>
      <c r="K5" s="19" t="s">
        <v>68</v>
      </c>
      <c r="L5" s="19" t="s">
        <v>69</v>
      </c>
      <c r="M5" s="19" t="s">
        <v>5</v>
      </c>
      <c r="N5" s="19" t="s">
        <v>70</v>
      </c>
      <c r="O5" s="19" t="s">
        <v>71</v>
      </c>
      <c r="P5" s="19" t="s">
        <v>72</v>
      </c>
      <c r="Q5" s="19" t="s">
        <v>73</v>
      </c>
      <c r="R5" s="19" t="s">
        <v>74</v>
      </c>
      <c r="S5" s="19" t="s">
        <v>75</v>
      </c>
      <c r="T5" s="19" t="s">
        <v>76</v>
      </c>
      <c r="U5" s="19" t="s">
        <v>77</v>
      </c>
      <c r="V5" s="19" t="s">
        <v>78</v>
      </c>
      <c r="W5" s="19" t="s">
        <v>79</v>
      </c>
      <c r="X5" s="19" t="s">
        <v>80</v>
      </c>
      <c r="Y5" s="19" t="s">
        <v>81</v>
      </c>
      <c r="Z5" s="19" t="s">
        <v>82</v>
      </c>
      <c r="AA5" s="19" t="s">
        <v>83</v>
      </c>
      <c r="AB5" s="19" t="s">
        <v>84</v>
      </c>
      <c r="AC5" s="19" t="s">
        <v>85</v>
      </c>
      <c r="AD5" s="19" t="s">
        <v>86</v>
      </c>
      <c r="AE5" s="19" t="s">
        <v>87</v>
      </c>
      <c r="AF5" s="19" t="s">
        <v>88</v>
      </c>
      <c r="AG5" s="19" t="s">
        <v>89</v>
      </c>
      <c r="AH5" s="19" t="s">
        <v>29</v>
      </c>
      <c r="AI5" s="19" t="s">
        <v>80</v>
      </c>
      <c r="AJ5" s="19" t="s">
        <v>81</v>
      </c>
      <c r="AK5" s="19" t="s">
        <v>82</v>
      </c>
      <c r="AL5" s="19" t="s">
        <v>83</v>
      </c>
      <c r="AM5" s="19" t="s">
        <v>84</v>
      </c>
      <c r="AN5" s="19" t="s">
        <v>85</v>
      </c>
      <c r="AO5" s="19" t="s">
        <v>86</v>
      </c>
      <c r="AP5" s="19" t="s">
        <v>87</v>
      </c>
      <c r="AQ5" s="19" t="s">
        <v>88</v>
      </c>
      <c r="AR5" s="19" t="s">
        <v>89</v>
      </c>
      <c r="AS5" s="19" t="s">
        <v>90</v>
      </c>
      <c r="AT5" s="19" t="s">
        <v>80</v>
      </c>
      <c r="AU5" s="19" t="s">
        <v>81</v>
      </c>
      <c r="AV5" s="19" t="s">
        <v>82</v>
      </c>
      <c r="AW5" s="19" t="s">
        <v>83</v>
      </c>
      <c r="AX5" s="19" t="s">
        <v>84</v>
      </c>
      <c r="AY5" s="19" t="s">
        <v>85</v>
      </c>
      <c r="AZ5" s="19" t="s">
        <v>86</v>
      </c>
      <c r="BA5" s="19" t="s">
        <v>87</v>
      </c>
      <c r="BB5" s="19" t="s">
        <v>88</v>
      </c>
      <c r="BC5" s="19" t="s">
        <v>89</v>
      </c>
      <c r="BD5" s="19" t="s">
        <v>90</v>
      </c>
      <c r="BE5" s="19" t="s">
        <v>80</v>
      </c>
      <c r="BF5" s="19" t="s">
        <v>81</v>
      </c>
      <c r="BG5" s="19" t="s">
        <v>82</v>
      </c>
      <c r="BH5" s="19" t="s">
        <v>83</v>
      </c>
      <c r="BI5" s="19" t="s">
        <v>84</v>
      </c>
      <c r="BJ5" s="19" t="s">
        <v>85</v>
      </c>
      <c r="BK5" s="19" t="s">
        <v>86</v>
      </c>
      <c r="BL5" s="19" t="s">
        <v>87</v>
      </c>
      <c r="BM5" s="19" t="s">
        <v>88</v>
      </c>
      <c r="BN5" s="19" t="s">
        <v>89</v>
      </c>
      <c r="BO5" s="19" t="s">
        <v>90</v>
      </c>
      <c r="BP5" s="19" t="s">
        <v>80</v>
      </c>
      <c r="BQ5" s="19" t="s">
        <v>81</v>
      </c>
      <c r="BR5" s="19" t="s">
        <v>82</v>
      </c>
      <c r="BS5" s="19" t="s">
        <v>83</v>
      </c>
      <c r="BT5" s="19" t="s">
        <v>84</v>
      </c>
      <c r="BU5" s="19" t="s">
        <v>85</v>
      </c>
      <c r="BV5" s="19" t="s">
        <v>86</v>
      </c>
      <c r="BW5" s="19" t="s">
        <v>87</v>
      </c>
      <c r="BX5" s="19" t="s">
        <v>88</v>
      </c>
      <c r="BY5" s="19" t="s">
        <v>89</v>
      </c>
      <c r="BZ5" s="19" t="s">
        <v>90</v>
      </c>
      <c r="CA5" s="19" t="s">
        <v>80</v>
      </c>
      <c r="CB5" s="19" t="s">
        <v>81</v>
      </c>
      <c r="CC5" s="19" t="s">
        <v>82</v>
      </c>
      <c r="CD5" s="19" t="s">
        <v>83</v>
      </c>
      <c r="CE5" s="19" t="s">
        <v>84</v>
      </c>
      <c r="CF5" s="19" t="s">
        <v>85</v>
      </c>
      <c r="CG5" s="19" t="s">
        <v>86</v>
      </c>
      <c r="CH5" s="19" t="s">
        <v>87</v>
      </c>
      <c r="CI5" s="19" t="s">
        <v>88</v>
      </c>
      <c r="CJ5" s="19" t="s">
        <v>89</v>
      </c>
      <c r="CK5" s="19" t="s">
        <v>90</v>
      </c>
      <c r="CL5" s="19" t="s">
        <v>80</v>
      </c>
      <c r="CM5" s="19" t="s">
        <v>81</v>
      </c>
      <c r="CN5" s="19" t="s">
        <v>82</v>
      </c>
      <c r="CO5" s="19" t="s">
        <v>83</v>
      </c>
      <c r="CP5" s="19" t="s">
        <v>84</v>
      </c>
      <c r="CQ5" s="19" t="s">
        <v>85</v>
      </c>
      <c r="CR5" s="19" t="s">
        <v>86</v>
      </c>
      <c r="CS5" s="19" t="s">
        <v>87</v>
      </c>
      <c r="CT5" s="19" t="s">
        <v>88</v>
      </c>
      <c r="CU5" s="19" t="s">
        <v>89</v>
      </c>
      <c r="CV5" s="19" t="s">
        <v>90</v>
      </c>
      <c r="CW5" s="19" t="s">
        <v>80</v>
      </c>
      <c r="CX5" s="19" t="s">
        <v>81</v>
      </c>
      <c r="CY5" s="19" t="s">
        <v>82</v>
      </c>
      <c r="CZ5" s="19" t="s">
        <v>83</v>
      </c>
      <c r="DA5" s="19" t="s">
        <v>84</v>
      </c>
      <c r="DB5" s="19" t="s">
        <v>85</v>
      </c>
      <c r="DC5" s="19" t="s">
        <v>86</v>
      </c>
      <c r="DD5" s="19" t="s">
        <v>87</v>
      </c>
      <c r="DE5" s="19" t="s">
        <v>88</v>
      </c>
      <c r="DF5" s="19" t="s">
        <v>89</v>
      </c>
      <c r="DG5" s="19" t="s">
        <v>90</v>
      </c>
      <c r="DH5" s="19" t="s">
        <v>80</v>
      </c>
      <c r="DI5" s="19" t="s">
        <v>81</v>
      </c>
      <c r="DJ5" s="19" t="s">
        <v>82</v>
      </c>
      <c r="DK5" s="19" t="s">
        <v>83</v>
      </c>
      <c r="DL5" s="19" t="s">
        <v>84</v>
      </c>
      <c r="DM5" s="19" t="s">
        <v>85</v>
      </c>
      <c r="DN5" s="19" t="s">
        <v>86</v>
      </c>
      <c r="DO5" s="19" t="s">
        <v>87</v>
      </c>
      <c r="DP5" s="19" t="s">
        <v>88</v>
      </c>
      <c r="DQ5" s="19" t="s">
        <v>89</v>
      </c>
      <c r="DR5" s="19" t="s">
        <v>90</v>
      </c>
      <c r="DS5" s="19" t="s">
        <v>80</v>
      </c>
      <c r="DT5" s="19" t="s">
        <v>81</v>
      </c>
      <c r="DU5" s="19" t="s">
        <v>82</v>
      </c>
      <c r="DV5" s="19" t="s">
        <v>83</v>
      </c>
      <c r="DW5" s="19" t="s">
        <v>84</v>
      </c>
      <c r="DX5" s="19" t="s">
        <v>85</v>
      </c>
      <c r="DY5" s="19" t="s">
        <v>86</v>
      </c>
      <c r="DZ5" s="19" t="s">
        <v>87</v>
      </c>
      <c r="EA5" s="19" t="s">
        <v>88</v>
      </c>
      <c r="EB5" s="19" t="s">
        <v>89</v>
      </c>
      <c r="EC5" s="19" t="s">
        <v>90</v>
      </c>
      <c r="ED5" s="19" t="s">
        <v>80</v>
      </c>
      <c r="EE5" s="19" t="s">
        <v>81</v>
      </c>
      <c r="EF5" s="19" t="s">
        <v>82</v>
      </c>
      <c r="EG5" s="19" t="s">
        <v>83</v>
      </c>
      <c r="EH5" s="19" t="s">
        <v>84</v>
      </c>
      <c r="EI5" s="19" t="s">
        <v>85</v>
      </c>
      <c r="EJ5" s="19" t="s">
        <v>86</v>
      </c>
      <c r="EK5" s="19" t="s">
        <v>87</v>
      </c>
      <c r="EL5" s="19" t="s">
        <v>88</v>
      </c>
      <c r="EM5" s="19" t="s">
        <v>89</v>
      </c>
      <c r="EN5" s="19" t="s">
        <v>90</v>
      </c>
    </row>
    <row r="6" spans="1:144" s="23" customFormat="1" x14ac:dyDescent="0.15">
      <c r="A6" s="15" t="s">
        <v>91</v>
      </c>
      <c r="B6" s="20">
        <f>B7</f>
        <v>2022</v>
      </c>
      <c r="C6" s="20">
        <f t="shared" ref="C6:W6" si="3">C7</f>
        <v>84476</v>
      </c>
      <c r="D6" s="20">
        <f t="shared" si="3"/>
        <v>46</v>
      </c>
      <c r="E6" s="20">
        <f t="shared" si="3"/>
        <v>1</v>
      </c>
      <c r="F6" s="20">
        <f t="shared" si="3"/>
        <v>0</v>
      </c>
      <c r="G6" s="20">
        <f t="shared" si="3"/>
        <v>1</v>
      </c>
      <c r="H6" s="20" t="str">
        <f t="shared" si="3"/>
        <v>茨城県　河内町</v>
      </c>
      <c r="I6" s="20" t="str">
        <f t="shared" si="3"/>
        <v>法適用</v>
      </c>
      <c r="J6" s="20" t="str">
        <f t="shared" si="3"/>
        <v>水道事業</v>
      </c>
      <c r="K6" s="20" t="str">
        <f t="shared" si="3"/>
        <v>末端給水事業</v>
      </c>
      <c r="L6" s="20" t="str">
        <f t="shared" si="3"/>
        <v>A8</v>
      </c>
      <c r="M6" s="20" t="str">
        <f t="shared" si="3"/>
        <v>非設置</v>
      </c>
      <c r="N6" s="21" t="str">
        <f t="shared" si="3"/>
        <v>-</v>
      </c>
      <c r="O6" s="21">
        <f t="shared" si="3"/>
        <v>90.86</v>
      </c>
      <c r="P6" s="21">
        <f t="shared" si="3"/>
        <v>93.5</v>
      </c>
      <c r="Q6" s="21">
        <f t="shared" si="3"/>
        <v>4950</v>
      </c>
      <c r="R6" s="21">
        <f t="shared" si="3"/>
        <v>8140</v>
      </c>
      <c r="S6" s="21">
        <f t="shared" si="3"/>
        <v>44.3</v>
      </c>
      <c r="T6" s="21">
        <f t="shared" si="3"/>
        <v>183.75</v>
      </c>
      <c r="U6" s="21">
        <f t="shared" si="3"/>
        <v>7179</v>
      </c>
      <c r="V6" s="21">
        <f t="shared" si="3"/>
        <v>41.71</v>
      </c>
      <c r="W6" s="21">
        <f t="shared" si="3"/>
        <v>172.12</v>
      </c>
      <c r="X6" s="22">
        <f>IF(X7="",NA(),X7)</f>
        <v>99.91</v>
      </c>
      <c r="Y6" s="22">
        <f t="shared" ref="Y6:AG6" si="4">IF(Y7="",NA(),Y7)</f>
        <v>100.03</v>
      </c>
      <c r="Z6" s="22">
        <f t="shared" si="4"/>
        <v>99.99</v>
      </c>
      <c r="AA6" s="22">
        <f t="shared" si="4"/>
        <v>100.11</v>
      </c>
      <c r="AB6" s="22">
        <f t="shared" si="4"/>
        <v>99.52</v>
      </c>
      <c r="AC6" s="22">
        <f t="shared" si="4"/>
        <v>103.81</v>
      </c>
      <c r="AD6" s="22">
        <f t="shared" si="4"/>
        <v>104.35</v>
      </c>
      <c r="AE6" s="22">
        <f t="shared" si="4"/>
        <v>105.34</v>
      </c>
      <c r="AF6" s="22">
        <f t="shared" si="4"/>
        <v>105.77</v>
      </c>
      <c r="AG6" s="22">
        <f t="shared" si="4"/>
        <v>104.82</v>
      </c>
      <c r="AH6" s="21" t="str">
        <f>IF(AH7="","",IF(AH7="-","【-】","【"&amp;SUBSTITUTE(TEXT(AH7,"#,##0.00"),"-","△")&amp;"】"))</f>
        <v>【108.70】</v>
      </c>
      <c r="AI6" s="21">
        <f>IF(AI7="",NA(),AI7)</f>
        <v>0</v>
      </c>
      <c r="AJ6" s="21">
        <f t="shared" ref="AJ6:AR6" si="5">IF(AJ7="",NA(),AJ7)</f>
        <v>0</v>
      </c>
      <c r="AK6" s="21">
        <f t="shared" si="5"/>
        <v>0</v>
      </c>
      <c r="AL6" s="21">
        <f t="shared" si="5"/>
        <v>0</v>
      </c>
      <c r="AM6" s="21">
        <f t="shared" si="5"/>
        <v>0</v>
      </c>
      <c r="AN6" s="22">
        <f t="shared" si="5"/>
        <v>25.66</v>
      </c>
      <c r="AO6" s="22">
        <f t="shared" si="5"/>
        <v>21.69</v>
      </c>
      <c r="AP6" s="22">
        <f t="shared" si="5"/>
        <v>24.04</v>
      </c>
      <c r="AQ6" s="22">
        <f t="shared" si="5"/>
        <v>28.03</v>
      </c>
      <c r="AR6" s="22">
        <f t="shared" si="5"/>
        <v>26.73</v>
      </c>
      <c r="AS6" s="21" t="str">
        <f>IF(AS7="","",IF(AS7="-","【-】","【"&amp;SUBSTITUTE(TEXT(AS7,"#,##0.00"),"-","△")&amp;"】"))</f>
        <v>【1.34】</v>
      </c>
      <c r="AT6" s="22">
        <f>IF(AT7="",NA(),AT7)</f>
        <v>579.72</v>
      </c>
      <c r="AU6" s="22">
        <f t="shared" ref="AU6:BC6" si="6">IF(AU7="",NA(),AU7)</f>
        <v>610.55999999999995</v>
      </c>
      <c r="AV6" s="22">
        <f t="shared" si="6"/>
        <v>394.88</v>
      </c>
      <c r="AW6" s="22">
        <f t="shared" si="6"/>
        <v>455.67</v>
      </c>
      <c r="AX6" s="22">
        <f t="shared" si="6"/>
        <v>429.19</v>
      </c>
      <c r="AY6" s="22">
        <f t="shared" si="6"/>
        <v>300.14</v>
      </c>
      <c r="AZ6" s="22">
        <f t="shared" si="6"/>
        <v>301.04000000000002</v>
      </c>
      <c r="BA6" s="22">
        <f t="shared" si="6"/>
        <v>305.08</v>
      </c>
      <c r="BB6" s="22">
        <f t="shared" si="6"/>
        <v>305.33999999999997</v>
      </c>
      <c r="BC6" s="22">
        <f t="shared" si="6"/>
        <v>310.01</v>
      </c>
      <c r="BD6" s="21" t="str">
        <f>IF(BD7="","",IF(BD7="-","【-】","【"&amp;SUBSTITUTE(TEXT(BD7,"#,##0.00"),"-","△")&amp;"】"))</f>
        <v>【252.29】</v>
      </c>
      <c r="BE6" s="22">
        <f>IF(BE7="",NA(),BE7)</f>
        <v>104.35</v>
      </c>
      <c r="BF6" s="22">
        <f t="shared" ref="BF6:BN6" si="7">IF(BF7="",NA(),BF7)</f>
        <v>90.26</v>
      </c>
      <c r="BG6" s="22">
        <f t="shared" si="7"/>
        <v>74.260000000000005</v>
      </c>
      <c r="BH6" s="22">
        <f t="shared" si="7"/>
        <v>60.55</v>
      </c>
      <c r="BI6" s="22">
        <f t="shared" si="7"/>
        <v>46.2</v>
      </c>
      <c r="BJ6" s="22">
        <f t="shared" si="7"/>
        <v>566.65</v>
      </c>
      <c r="BK6" s="22">
        <f t="shared" si="7"/>
        <v>551.62</v>
      </c>
      <c r="BL6" s="22">
        <f t="shared" si="7"/>
        <v>585.59</v>
      </c>
      <c r="BM6" s="22">
        <f t="shared" si="7"/>
        <v>561.34</v>
      </c>
      <c r="BN6" s="22">
        <f t="shared" si="7"/>
        <v>538.33000000000004</v>
      </c>
      <c r="BO6" s="21" t="str">
        <f>IF(BO7="","",IF(BO7="-","【-】","【"&amp;SUBSTITUTE(TEXT(BO7,"#,##0.00"),"-","△")&amp;"】"))</f>
        <v>【268.07】</v>
      </c>
      <c r="BP6" s="22">
        <f>IF(BP7="",NA(),BP7)</f>
        <v>87.91</v>
      </c>
      <c r="BQ6" s="22">
        <f t="shared" ref="BQ6:BY6" si="8">IF(BQ7="",NA(),BQ7)</f>
        <v>86.7</v>
      </c>
      <c r="BR6" s="22">
        <f t="shared" si="8"/>
        <v>88.36</v>
      </c>
      <c r="BS6" s="22">
        <f t="shared" si="8"/>
        <v>81.93</v>
      </c>
      <c r="BT6" s="22">
        <f t="shared" si="8"/>
        <v>79.97</v>
      </c>
      <c r="BU6" s="22">
        <f t="shared" si="8"/>
        <v>84.77</v>
      </c>
      <c r="BV6" s="22">
        <f t="shared" si="8"/>
        <v>87.11</v>
      </c>
      <c r="BW6" s="22">
        <f t="shared" si="8"/>
        <v>82.78</v>
      </c>
      <c r="BX6" s="22">
        <f t="shared" si="8"/>
        <v>84.82</v>
      </c>
      <c r="BY6" s="22">
        <f t="shared" si="8"/>
        <v>82.29</v>
      </c>
      <c r="BZ6" s="21" t="str">
        <f>IF(BZ7="","",IF(BZ7="-","【-】","【"&amp;SUBSTITUTE(TEXT(BZ7,"#,##0.00"),"-","△")&amp;"】"))</f>
        <v>【97.47】</v>
      </c>
      <c r="CA6" s="22">
        <f>IF(CA7="",NA(),CA7)</f>
        <v>276.52</v>
      </c>
      <c r="CB6" s="22">
        <f t="shared" ref="CB6:CJ6" si="9">IF(CB7="",NA(),CB7)</f>
        <v>283.62</v>
      </c>
      <c r="CC6" s="22">
        <f t="shared" si="9"/>
        <v>277.77999999999997</v>
      </c>
      <c r="CD6" s="22">
        <f t="shared" si="9"/>
        <v>299.92</v>
      </c>
      <c r="CE6" s="22">
        <f t="shared" si="9"/>
        <v>305.24</v>
      </c>
      <c r="CF6" s="22">
        <f t="shared" si="9"/>
        <v>227.27</v>
      </c>
      <c r="CG6" s="22">
        <f t="shared" si="9"/>
        <v>223.98</v>
      </c>
      <c r="CH6" s="22">
        <f t="shared" si="9"/>
        <v>225.09</v>
      </c>
      <c r="CI6" s="22">
        <f t="shared" si="9"/>
        <v>224.82</v>
      </c>
      <c r="CJ6" s="22">
        <f t="shared" si="9"/>
        <v>230.85</v>
      </c>
      <c r="CK6" s="21" t="str">
        <f>IF(CK7="","",IF(CK7="-","【-】","【"&amp;SUBSTITUTE(TEXT(CK7,"#,##0.00"),"-","△")&amp;"】"))</f>
        <v>【174.75】</v>
      </c>
      <c r="CL6" s="22">
        <f>IF(CL7="",NA(),CL7)</f>
        <v>64.48</v>
      </c>
      <c r="CM6" s="22">
        <f t="shared" ref="CM6:CU6" si="10">IF(CM7="",NA(),CM7)</f>
        <v>64.13</v>
      </c>
      <c r="CN6" s="22">
        <f t="shared" si="10"/>
        <v>67.87</v>
      </c>
      <c r="CO6" s="22">
        <f t="shared" si="10"/>
        <v>71.66</v>
      </c>
      <c r="CP6" s="22">
        <f t="shared" si="10"/>
        <v>63.28</v>
      </c>
      <c r="CQ6" s="22">
        <f t="shared" si="10"/>
        <v>50.29</v>
      </c>
      <c r="CR6" s="22">
        <f t="shared" si="10"/>
        <v>49.64</v>
      </c>
      <c r="CS6" s="22">
        <f t="shared" si="10"/>
        <v>49.38</v>
      </c>
      <c r="CT6" s="22">
        <f t="shared" si="10"/>
        <v>50.09</v>
      </c>
      <c r="CU6" s="22">
        <f t="shared" si="10"/>
        <v>50.1</v>
      </c>
      <c r="CV6" s="21" t="str">
        <f>IF(CV7="","",IF(CV7="-","【-】","【"&amp;SUBSTITUTE(TEXT(CV7,"#,##0.00"),"-","△")&amp;"】"))</f>
        <v>【59.97】</v>
      </c>
      <c r="CW6" s="22">
        <f>IF(CW7="",NA(),CW7)</f>
        <v>88.73</v>
      </c>
      <c r="CX6" s="22">
        <f t="shared" ref="CX6:DF6" si="11">IF(CX7="",NA(),CX7)</f>
        <v>87.42</v>
      </c>
      <c r="CY6" s="22">
        <f t="shared" si="11"/>
        <v>84.3</v>
      </c>
      <c r="CZ6" s="22">
        <f t="shared" si="11"/>
        <v>78.47</v>
      </c>
      <c r="DA6" s="22">
        <f t="shared" si="11"/>
        <v>88.2</v>
      </c>
      <c r="DB6" s="22">
        <f t="shared" si="11"/>
        <v>77.73</v>
      </c>
      <c r="DC6" s="22">
        <f t="shared" si="11"/>
        <v>78.09</v>
      </c>
      <c r="DD6" s="22">
        <f t="shared" si="11"/>
        <v>78.010000000000005</v>
      </c>
      <c r="DE6" s="22">
        <f t="shared" si="11"/>
        <v>77.599999999999994</v>
      </c>
      <c r="DF6" s="22">
        <f t="shared" si="11"/>
        <v>77.3</v>
      </c>
      <c r="DG6" s="21" t="str">
        <f>IF(DG7="","",IF(DG7="-","【-】","【"&amp;SUBSTITUTE(TEXT(DG7,"#,##0.00"),"-","△")&amp;"】"))</f>
        <v>【89.76】</v>
      </c>
      <c r="DH6" s="22">
        <f>IF(DH7="",NA(),DH7)</f>
        <v>56.22</v>
      </c>
      <c r="DI6" s="22">
        <f t="shared" ref="DI6:DQ6" si="12">IF(DI7="",NA(),DI7)</f>
        <v>57.81</v>
      </c>
      <c r="DJ6" s="22">
        <f t="shared" si="12"/>
        <v>59.27</v>
      </c>
      <c r="DK6" s="22">
        <f t="shared" si="12"/>
        <v>60.39</v>
      </c>
      <c r="DL6" s="22">
        <f t="shared" si="12"/>
        <v>61.78</v>
      </c>
      <c r="DM6" s="22">
        <f t="shared" si="12"/>
        <v>45.85</v>
      </c>
      <c r="DN6" s="22">
        <f t="shared" si="12"/>
        <v>47.31</v>
      </c>
      <c r="DO6" s="22">
        <f t="shared" si="12"/>
        <v>47.5</v>
      </c>
      <c r="DP6" s="22">
        <f t="shared" si="12"/>
        <v>48.41</v>
      </c>
      <c r="DQ6" s="22">
        <f t="shared" si="12"/>
        <v>50.02</v>
      </c>
      <c r="DR6" s="21" t="str">
        <f>IF(DR7="","",IF(DR7="-","【-】","【"&amp;SUBSTITUTE(TEXT(DR7,"#,##0.00"),"-","△")&amp;"】"))</f>
        <v>【51.51】</v>
      </c>
      <c r="DS6" s="21">
        <f>IF(DS7="",NA(),DS7)</f>
        <v>0</v>
      </c>
      <c r="DT6" s="21">
        <f t="shared" ref="DT6:EB6" si="13">IF(DT7="",NA(),DT7)</f>
        <v>0</v>
      </c>
      <c r="DU6" s="21">
        <f t="shared" si="13"/>
        <v>0</v>
      </c>
      <c r="DV6" s="22">
        <f t="shared" si="13"/>
        <v>6.05</v>
      </c>
      <c r="DW6" s="22">
        <f t="shared" si="13"/>
        <v>6.11</v>
      </c>
      <c r="DX6" s="22">
        <f t="shared" si="13"/>
        <v>14.13</v>
      </c>
      <c r="DY6" s="22">
        <f t="shared" si="13"/>
        <v>16.77</v>
      </c>
      <c r="DZ6" s="22">
        <f t="shared" si="13"/>
        <v>17.399999999999999</v>
      </c>
      <c r="EA6" s="22">
        <f t="shared" si="13"/>
        <v>18.64</v>
      </c>
      <c r="EB6" s="22">
        <f t="shared" si="13"/>
        <v>19.510000000000002</v>
      </c>
      <c r="EC6" s="21" t="str">
        <f>IF(EC7="","",IF(EC7="-","【-】","【"&amp;SUBSTITUTE(TEXT(EC7,"#,##0.00"),"-","△")&amp;"】"))</f>
        <v>【23.75】</v>
      </c>
      <c r="ED6" s="21">
        <f>IF(ED7="",NA(),ED7)</f>
        <v>0</v>
      </c>
      <c r="EE6" s="21">
        <f t="shared" ref="EE6:EM6" si="14">IF(EE7="",NA(),EE7)</f>
        <v>0</v>
      </c>
      <c r="EF6" s="21">
        <f t="shared" si="14"/>
        <v>0</v>
      </c>
      <c r="EG6" s="22">
        <f t="shared" si="14"/>
        <v>0.48</v>
      </c>
      <c r="EH6" s="22">
        <f t="shared" si="14"/>
        <v>0.75</v>
      </c>
      <c r="EI6" s="22">
        <f t="shared" si="14"/>
        <v>0.52</v>
      </c>
      <c r="EJ6" s="22">
        <f t="shared" si="14"/>
        <v>0.47</v>
      </c>
      <c r="EK6" s="22">
        <f t="shared" si="14"/>
        <v>0.4</v>
      </c>
      <c r="EL6" s="22">
        <f t="shared" si="14"/>
        <v>0.36</v>
      </c>
      <c r="EM6" s="22">
        <f t="shared" si="14"/>
        <v>0.56999999999999995</v>
      </c>
      <c r="EN6" s="21" t="str">
        <f>IF(EN7="","",IF(EN7="-","【-】","【"&amp;SUBSTITUTE(TEXT(EN7,"#,##0.00"),"-","△")&amp;"】"))</f>
        <v>【0.67】</v>
      </c>
    </row>
    <row r="7" spans="1:144" s="23" customFormat="1" x14ac:dyDescent="0.15">
      <c r="A7" s="15"/>
      <c r="B7" s="24">
        <v>2022</v>
      </c>
      <c r="C7" s="24">
        <v>84476</v>
      </c>
      <c r="D7" s="24">
        <v>46</v>
      </c>
      <c r="E7" s="24">
        <v>1</v>
      </c>
      <c r="F7" s="24">
        <v>0</v>
      </c>
      <c r="G7" s="24">
        <v>1</v>
      </c>
      <c r="H7" s="24" t="s">
        <v>92</v>
      </c>
      <c r="I7" s="24" t="s">
        <v>93</v>
      </c>
      <c r="J7" s="24" t="s">
        <v>94</v>
      </c>
      <c r="K7" s="24" t="s">
        <v>95</v>
      </c>
      <c r="L7" s="24" t="s">
        <v>96</v>
      </c>
      <c r="M7" s="24" t="s">
        <v>97</v>
      </c>
      <c r="N7" s="25" t="s">
        <v>98</v>
      </c>
      <c r="O7" s="25">
        <v>90.86</v>
      </c>
      <c r="P7" s="25">
        <v>93.5</v>
      </c>
      <c r="Q7" s="25">
        <v>4950</v>
      </c>
      <c r="R7" s="25">
        <v>8140</v>
      </c>
      <c r="S7" s="25">
        <v>44.3</v>
      </c>
      <c r="T7" s="25">
        <v>183.75</v>
      </c>
      <c r="U7" s="25">
        <v>7179</v>
      </c>
      <c r="V7" s="25">
        <v>41.71</v>
      </c>
      <c r="W7" s="25">
        <v>172.12</v>
      </c>
      <c r="X7" s="25">
        <v>99.91</v>
      </c>
      <c r="Y7" s="25">
        <v>100.03</v>
      </c>
      <c r="Z7" s="25">
        <v>99.99</v>
      </c>
      <c r="AA7" s="25">
        <v>100.11</v>
      </c>
      <c r="AB7" s="25">
        <v>99.52</v>
      </c>
      <c r="AC7" s="25">
        <v>103.81</v>
      </c>
      <c r="AD7" s="25">
        <v>104.35</v>
      </c>
      <c r="AE7" s="25">
        <v>105.34</v>
      </c>
      <c r="AF7" s="25">
        <v>105.77</v>
      </c>
      <c r="AG7" s="25">
        <v>104.82</v>
      </c>
      <c r="AH7" s="25">
        <v>108.7</v>
      </c>
      <c r="AI7" s="25">
        <v>0</v>
      </c>
      <c r="AJ7" s="25">
        <v>0</v>
      </c>
      <c r="AK7" s="25">
        <v>0</v>
      </c>
      <c r="AL7" s="25">
        <v>0</v>
      </c>
      <c r="AM7" s="25">
        <v>0</v>
      </c>
      <c r="AN7" s="25">
        <v>25.66</v>
      </c>
      <c r="AO7" s="25">
        <v>21.69</v>
      </c>
      <c r="AP7" s="25">
        <v>24.04</v>
      </c>
      <c r="AQ7" s="25">
        <v>28.03</v>
      </c>
      <c r="AR7" s="25">
        <v>26.73</v>
      </c>
      <c r="AS7" s="25">
        <v>1.34</v>
      </c>
      <c r="AT7" s="25">
        <v>579.72</v>
      </c>
      <c r="AU7" s="25">
        <v>610.55999999999995</v>
      </c>
      <c r="AV7" s="25">
        <v>394.88</v>
      </c>
      <c r="AW7" s="25">
        <v>455.67</v>
      </c>
      <c r="AX7" s="25">
        <v>429.19</v>
      </c>
      <c r="AY7" s="25">
        <v>300.14</v>
      </c>
      <c r="AZ7" s="25">
        <v>301.04000000000002</v>
      </c>
      <c r="BA7" s="25">
        <v>305.08</v>
      </c>
      <c r="BB7" s="25">
        <v>305.33999999999997</v>
      </c>
      <c r="BC7" s="25">
        <v>310.01</v>
      </c>
      <c r="BD7" s="25">
        <v>252.29</v>
      </c>
      <c r="BE7" s="25">
        <v>104.35</v>
      </c>
      <c r="BF7" s="25">
        <v>90.26</v>
      </c>
      <c r="BG7" s="25">
        <v>74.260000000000005</v>
      </c>
      <c r="BH7" s="25">
        <v>60.55</v>
      </c>
      <c r="BI7" s="25">
        <v>46.2</v>
      </c>
      <c r="BJ7" s="25">
        <v>566.65</v>
      </c>
      <c r="BK7" s="25">
        <v>551.62</v>
      </c>
      <c r="BL7" s="25">
        <v>585.59</v>
      </c>
      <c r="BM7" s="25">
        <v>561.34</v>
      </c>
      <c r="BN7" s="25">
        <v>538.33000000000004</v>
      </c>
      <c r="BO7" s="25">
        <v>268.07</v>
      </c>
      <c r="BP7" s="25">
        <v>87.91</v>
      </c>
      <c r="BQ7" s="25">
        <v>86.7</v>
      </c>
      <c r="BR7" s="25">
        <v>88.36</v>
      </c>
      <c r="BS7" s="25">
        <v>81.93</v>
      </c>
      <c r="BT7" s="25">
        <v>79.97</v>
      </c>
      <c r="BU7" s="25">
        <v>84.77</v>
      </c>
      <c r="BV7" s="25">
        <v>87.11</v>
      </c>
      <c r="BW7" s="25">
        <v>82.78</v>
      </c>
      <c r="BX7" s="25">
        <v>84.82</v>
      </c>
      <c r="BY7" s="25">
        <v>82.29</v>
      </c>
      <c r="BZ7" s="25">
        <v>97.47</v>
      </c>
      <c r="CA7" s="25">
        <v>276.52</v>
      </c>
      <c r="CB7" s="25">
        <v>283.62</v>
      </c>
      <c r="CC7" s="25">
        <v>277.77999999999997</v>
      </c>
      <c r="CD7" s="25">
        <v>299.92</v>
      </c>
      <c r="CE7" s="25">
        <v>305.24</v>
      </c>
      <c r="CF7" s="25">
        <v>227.27</v>
      </c>
      <c r="CG7" s="25">
        <v>223.98</v>
      </c>
      <c r="CH7" s="25">
        <v>225.09</v>
      </c>
      <c r="CI7" s="25">
        <v>224.82</v>
      </c>
      <c r="CJ7" s="25">
        <v>230.85</v>
      </c>
      <c r="CK7" s="25">
        <v>174.75</v>
      </c>
      <c r="CL7" s="25">
        <v>64.48</v>
      </c>
      <c r="CM7" s="25">
        <v>64.13</v>
      </c>
      <c r="CN7" s="25">
        <v>67.87</v>
      </c>
      <c r="CO7" s="25">
        <v>71.66</v>
      </c>
      <c r="CP7" s="25">
        <v>63.28</v>
      </c>
      <c r="CQ7" s="25">
        <v>50.29</v>
      </c>
      <c r="CR7" s="25">
        <v>49.64</v>
      </c>
      <c r="CS7" s="25">
        <v>49.38</v>
      </c>
      <c r="CT7" s="25">
        <v>50.09</v>
      </c>
      <c r="CU7" s="25">
        <v>50.1</v>
      </c>
      <c r="CV7" s="25">
        <v>59.97</v>
      </c>
      <c r="CW7" s="25">
        <v>88.73</v>
      </c>
      <c r="CX7" s="25">
        <v>87.42</v>
      </c>
      <c r="CY7" s="25">
        <v>84.3</v>
      </c>
      <c r="CZ7" s="25">
        <v>78.47</v>
      </c>
      <c r="DA7" s="25">
        <v>88.2</v>
      </c>
      <c r="DB7" s="25">
        <v>77.73</v>
      </c>
      <c r="DC7" s="25">
        <v>78.09</v>
      </c>
      <c r="DD7" s="25">
        <v>78.010000000000005</v>
      </c>
      <c r="DE7" s="25">
        <v>77.599999999999994</v>
      </c>
      <c r="DF7" s="25">
        <v>77.3</v>
      </c>
      <c r="DG7" s="25">
        <v>89.76</v>
      </c>
      <c r="DH7" s="25">
        <v>56.22</v>
      </c>
      <c r="DI7" s="25">
        <v>57.81</v>
      </c>
      <c r="DJ7" s="25">
        <v>59.27</v>
      </c>
      <c r="DK7" s="25">
        <v>60.39</v>
      </c>
      <c r="DL7" s="25">
        <v>61.78</v>
      </c>
      <c r="DM7" s="25">
        <v>45.85</v>
      </c>
      <c r="DN7" s="25">
        <v>47.31</v>
      </c>
      <c r="DO7" s="25">
        <v>47.5</v>
      </c>
      <c r="DP7" s="25">
        <v>48.41</v>
      </c>
      <c r="DQ7" s="25">
        <v>50.02</v>
      </c>
      <c r="DR7" s="25">
        <v>51.51</v>
      </c>
      <c r="DS7" s="25">
        <v>0</v>
      </c>
      <c r="DT7" s="25">
        <v>0</v>
      </c>
      <c r="DU7" s="25">
        <v>0</v>
      </c>
      <c r="DV7" s="25">
        <v>6.05</v>
      </c>
      <c r="DW7" s="25">
        <v>6.11</v>
      </c>
      <c r="DX7" s="25">
        <v>14.13</v>
      </c>
      <c r="DY7" s="25">
        <v>16.77</v>
      </c>
      <c r="DZ7" s="25">
        <v>17.399999999999999</v>
      </c>
      <c r="EA7" s="25">
        <v>18.64</v>
      </c>
      <c r="EB7" s="25">
        <v>19.510000000000002</v>
      </c>
      <c r="EC7" s="25">
        <v>23.75</v>
      </c>
      <c r="ED7" s="25">
        <v>0</v>
      </c>
      <c r="EE7" s="25">
        <v>0</v>
      </c>
      <c r="EF7" s="25">
        <v>0</v>
      </c>
      <c r="EG7" s="25">
        <v>0.48</v>
      </c>
      <c r="EH7" s="25">
        <v>0.75</v>
      </c>
      <c r="EI7" s="25">
        <v>0.52</v>
      </c>
      <c r="EJ7" s="25">
        <v>0.47</v>
      </c>
      <c r="EK7" s="25">
        <v>0.4</v>
      </c>
      <c r="EL7" s="25">
        <v>0.36</v>
      </c>
      <c r="EM7" s="25">
        <v>0.56999999999999995</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99</v>
      </c>
      <c r="C9" s="28" t="s">
        <v>100</v>
      </c>
      <c r="D9" s="28" t="s">
        <v>101</v>
      </c>
      <c r="E9" s="28" t="s">
        <v>102</v>
      </c>
      <c r="F9" s="28" t="s">
        <v>103</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104</v>
      </c>
    </row>
    <row r="12" spans="1:144" x14ac:dyDescent="0.15">
      <c r="B12">
        <v>1</v>
      </c>
      <c r="C12">
        <v>1</v>
      </c>
      <c r="D12">
        <v>2</v>
      </c>
      <c r="E12">
        <v>3</v>
      </c>
      <c r="F12">
        <v>4</v>
      </c>
      <c r="G12" t="s">
        <v>105</v>
      </c>
    </row>
    <row r="13" spans="1:144" x14ac:dyDescent="0.15">
      <c r="B13" t="s">
        <v>106</v>
      </c>
      <c r="C13" t="s">
        <v>107</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政策企画部情報システム課</cp:lastModifiedBy>
  <cp:lastPrinted>2024-02-22T01:16:15Z</cp:lastPrinted>
  <dcterms:created xsi:type="dcterms:W3CDTF">2023-12-05T00:50:19Z</dcterms:created>
  <dcterms:modified xsi:type="dcterms:W3CDTF">2024-02-22T01:16:22Z</dcterms:modified>
  <cp:category/>
</cp:coreProperties>
</file>