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ZrtKXjPPGXTTYZ4UtuW6au5h6PR8V3JQAD6PJAvytfroPz/vTJ3xpS1X99O2DBKYb0vAP4ftjCFW3GbIGdZxnA==" workbookSaltValue="tmV0CAGpUhT+s3rkLBP+IA==" workbookSpinCount="100000" lockStructure="1"/>
  <bookViews>
    <workbookView xWindow="0" yWindow="0" windowWidth="8250" windowHeight="75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<sst xmlns="http://schemas.openxmlformats.org/spreadsheetml/2006/main" count="231" uniqueCount="115">
  <si>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</si>
  <si>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</si>
  <si>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</si>
  <si>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</si>
  <si>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</si>
  <si>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</si>
  <si>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</si>
  <si>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</si>
  <si>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</si>
  <si>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</si>
  <si>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</si>
  <si>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</si>
  <si>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</si>
  <si>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</si>
  <si>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</si>
  <si>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</si>
  <si>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</si>
  <si>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</si>
  <si>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</si>
  <si>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</si>
  <si>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</si>
  <si>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</si>
  <si>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</si>
  <si>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</si>
  <si>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</si>
  <si>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</si>
  <si>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</si>
  <si>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</si>
  <si>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</si>
  <si>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</si>
  <si>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</si>
  <si>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</si>
  <si>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</si>
  <si>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</si>
  <si>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</si>
  <si>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</si>
  <si>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</si>
  <si>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</si>
  <si>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</si>
  <si>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</si>
  <si>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</si>
  <si>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</si>
  <si>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</si>
  <si>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</si>
  <si>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</si>
  <si>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</si>
  <si>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</si>
  <si>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</si>
  <si>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</si>
  <si>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</si>
  <si>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</si>
  <si>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</si>
  <si>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</si>
  <si>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</si>
  <si>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</si>
  <si>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</si>
  <si>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</si>
  <si>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</si>
  <si>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</si>
  <si>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</si>
  <si>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</si>
  <si>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</si>
  <si>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</si>
  <si>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</si>
  <si>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</si>
  <si>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</si>
  <si>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</si>
  <si>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</si>
  <si>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</si>
  <si>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</si>
  <si>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</si>
  <si>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</si>
  <si>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</si>
  <si>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</si>
  <si>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</si>
  <si>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</si>
  <si>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</si>
  <si>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</si>
  <si>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</si>
  <si>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</si>
  <si>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</si>
  <si>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</si>
  <si>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</si>
  <si>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</si>
  <si>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</si>
  <si>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</si>
  <si>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</si>
  <si>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</si>
  <si>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</si>
  <si>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</si>
  <si>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</si>
  <si>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</si>
  <si>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</si>
  <si>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</si>
  <si>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</si>
  <si>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</si>
  <si>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水戸市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</si>
  <si>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</si>
  <si>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</si>
  <si>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</si>
  <si>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</si>
  <si>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</si>
  <si>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</si>
  <si>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</si>
  <si>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</si>
  <si>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</si>
  <si>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</si>
  <si>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</si>
  <si>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</si>
  <si>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</si>
  <si>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</si>
  <si>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</si>
  <si>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引き続き100％を超えているが，収益の約３割を一般会計補助金で賄っている。引き続き，使用料収入の確保と維持管理費の削減に努める。
③流動比率
　企業債の元金償還が多いため，類似団体平均値と比較して低い値となっている。令和５年度は企業債償還日の都合により，年度末時点の現金が多く残ったため，平年よりも流動比率が高かった。
④企業債残高対事業規模比率
　企業債の新規借入抑制により企業債残高は逓減しているが，類似団体平均値と比較して高い値であり，引き続き借入抑制を継続する必要がある。
⑤経費回収率　⑥汚水処理原価
　「分流式下水道等に要する経費」の繰入により，経費回収率は100％以上を維持している。しかし，繰入金に依存した経営状況が続いているため，引き続き維持管理費の削減に努めるとともに，使用料の水準について定期的に検討する。
⑦施設利用率　⑧水洗化率
　施設利用率は，合流式管渠の雨水処理のために余力を確保しており，類似団体平均値より数値が低くなる傾向がある。令和５年度は，雨水の流入量の増加により施設利用率が上昇した。
　水洗化率は，整備人口が増加中のため，類似団体平均値を下回っているが，上昇の傾向を維持している。引き続き，広報活動や戸別訪問など普及啓発活動により改善を図る。</t>
    <rPh sb="28" eb="29">
      <t>ヤク</t>
    </rPh>
    <rPh sb="30" eb="31">
      <t>ワリ</t>
    </rPh>
    <rPh sb="46" eb="47">
      <t>ヒ</t>
    </rPh>
    <rPh sb="48" eb="49">
      <t>ツヅ</t>
    </rPh>
    <rPh sb="81" eb="85">
      <t>キギョ</t>
    </rPh>
    <rPh sb="103" eb="105">
      <t>ヒカク</t>
    </rPh>
    <rPh sb="109" eb="110">
      <t>アタイ</t>
    </rPh>
    <rPh sb="117" eb="119">
      <t>レイワ</t>
    </rPh>
    <rPh sb="120" eb="122">
      <t>ネンド</t>
    </rPh>
    <rPh sb="136" eb="139">
      <t>ネンドマツ</t>
    </rPh>
    <rPh sb="139" eb="141">
      <t>ジテン</t>
    </rPh>
    <rPh sb="142" eb="144">
      <t>ゲンキン</t>
    </rPh>
    <rPh sb="145" eb="146">
      <t>オオ</t>
    </rPh>
    <rPh sb="147" eb="148">
      <t>ザン</t>
    </rPh>
    <rPh sb="153" eb="155">
      <t>ヘイネン</t>
    </rPh>
    <rPh sb="158" eb="163">
      <t>リュウド</t>
    </rPh>
    <rPh sb="163" eb="164">
      <t>タカ</t>
    </rPh>
    <rPh sb="184" eb="188">
      <t>キギョ</t>
    </rPh>
    <rPh sb="188" eb="191">
      <t>シンキカ</t>
    </rPh>
    <rPh sb="191" eb="192">
      <t>イ</t>
    </rPh>
    <rPh sb="192" eb="194">
      <t>ヨクセイ</t>
    </rPh>
    <rPh sb="230" eb="231">
      <t>ヒ</t>
    </rPh>
    <rPh sb="232" eb="233">
      <t>ツヅ</t>
    </rPh>
    <rPh sb="239" eb="241">
      <t>ケイゾク</t>
    </rPh>
    <rPh sb="282" eb="284">
      <t>クリイレ</t>
    </rPh>
    <rPh sb="288" eb="290">
      <t>ケイヒ</t>
    </rPh>
    <rPh sb="290" eb="292">
      <t>カイシュウ</t>
    </rPh>
    <rPh sb="292" eb="293">
      <t>リツ</t>
    </rPh>
    <rPh sb="298" eb="300">
      <t>イジョウ</t>
    </rPh>
    <rPh sb="301" eb="303">
      <t>イジ</t>
    </rPh>
    <rPh sb="325" eb="326">
      <t>ツヅ</t>
    </rPh>
    <rPh sb="441" eb="443">
      <t>レイワ</t>
    </rPh>
    <rPh sb="444" eb="446">
      <t>ネンド</t>
    </rPh>
    <rPh sb="448" eb="450">
      <t>ウスイ</t>
    </rPh>
    <rPh sb="451" eb="455">
      <t>リュウニ</t>
    </rPh>
    <rPh sb="455" eb="457">
      <t>ゾウカ</t>
    </rPh>
    <rPh sb="460" eb="465">
      <t>シセツリヨ</t>
    </rPh>
    <rPh sb="507" eb="509">
      <t>ジョウショウ</t>
    </rPh>
    <rPh sb="510" eb="512">
      <t>ケイコウ</t>
    </rPh>
    <rPh sb="513" eb="515">
      <t>イジ</t>
    </rPh>
    <rPh sb="520" eb="521">
      <t>ヒ</t>
    </rPh>
    <rPh sb="522" eb="523">
      <t>ツヅ</t>
    </rPh>
    <rPh sb="548" eb="549">
      <t>ハカ</t>
    </rPh>
    <phoneticPr fontId="16"/>
  </si>
  <si>
    <t>①有形固定資産減価償却率
　法適用からの経過年数が短く，減価償却累計額が小さいため，値も低くなっている。
②管渠老朽化率　③管渠改善率
　本市の管渠老朽化率は類似団体平均をやや下回るものの，概ね増加傾向にある。管渠改善率は類似団体と比較して低いが，事前に改善の必要性の調査を実施したうえで施工箇所を設定しており，効率的かつ効果的な改善に努めている。引き続き，ストックマネジメント計画に基づき，適切な時期に改築・修繕工事を実施していく。</t>
    <rPh sb="69" eb="71">
      <t>ホンシ</t>
    </rPh>
    <rPh sb="88" eb="90">
      <t>シタマワ</t>
    </rPh>
    <rPh sb="95" eb="96">
      <t>オオム</t>
    </rPh>
    <rPh sb="97" eb="99">
      <t>ゾウカ</t>
    </rPh>
    <rPh sb="99" eb="101">
      <t>ケイコウ</t>
    </rPh>
    <rPh sb="105" eb="107">
      <t>カンキョ</t>
    </rPh>
    <rPh sb="107" eb="109">
      <t>カイゼン</t>
    </rPh>
    <rPh sb="109" eb="110">
      <t>リツ</t>
    </rPh>
    <rPh sb="111" eb="113">
      <t>ルイジ</t>
    </rPh>
    <rPh sb="113" eb="115">
      <t>ダンタイ</t>
    </rPh>
    <rPh sb="116" eb="118">
      <t>ヒカク</t>
    </rPh>
    <rPh sb="120" eb="121">
      <t>ヒク</t>
    </rPh>
    <rPh sb="174" eb="175">
      <t>ヒ</t>
    </rPh>
    <rPh sb="176" eb="177">
      <t>ツヅ</t>
    </rPh>
    <rPh sb="196" eb="198">
      <t>テキセツ</t>
    </rPh>
    <rPh sb="202" eb="204">
      <t>カイチク</t>
    </rPh>
    <rPh sb="205" eb="207">
      <t>シュウゼン</t>
    </rPh>
    <rPh sb="207" eb="209">
      <t>コウジ</t>
    </rPh>
    <rPh sb="210" eb="212">
      <t>ジッシ</t>
    </rPh>
    <phoneticPr fontId="1"/>
  </si>
  <si>
    <t>　「1. 経営の健全性・効率性について」は，企業債残高が類似団体と比較して多いことが，各指標を悪化させる大きな要因となっている。また，普及率，水洗化率が向上しているものの，下水道使用料収入は横這いの状態である。経営基盤の強化と将来に渡る安定的な事業体制を構築するため，新規・更新投資のペース管理に留意しながら，より一層の使用料収入の確保や維持管理費の縮減に努めていく。
　「2.老朽化の状況について」は，ストックマネジメント計画に基づく管理により，ライフサイクルコストの低減と安定的な施設運営に努めていく。</t>
    <rPh sb="67" eb="69">
      <t>フキュウ</t>
    </rPh>
    <rPh sb="69" eb="70">
      <t>リツ</t>
    </rPh>
    <rPh sb="71" eb="74">
      <t>スイセンカ</t>
    </rPh>
    <rPh sb="74" eb="75">
      <t>リツ</t>
    </rPh>
    <rPh sb="76" eb="78">
      <t>コウジョウ</t>
    </rPh>
    <rPh sb="86" eb="89">
      <t>ゲスイドウ</t>
    </rPh>
    <rPh sb="89" eb="92">
      <t>シヨウリョウ</t>
    </rPh>
    <rPh sb="92" eb="94">
      <t>シュウニュウ</t>
    </rPh>
    <rPh sb="95" eb="97">
      <t>ヨコバ</t>
    </rPh>
    <rPh sb="99" eb="101">
      <t>ジョウタイ</t>
    </rPh>
    <rPh sb="105" eb="107">
      <t>ケイエイ</t>
    </rPh>
    <rPh sb="107" eb="109">
      <t>キバン</t>
    </rPh>
    <rPh sb="110" eb="112">
      <t>キョウカ</t>
    </rPh>
    <rPh sb="113" eb="115">
      <t>ショウライ</t>
    </rPh>
    <rPh sb="116" eb="117">
      <t>ワタ</t>
    </rPh>
    <rPh sb="118" eb="120">
      <t>アンテイ</t>
    </rPh>
    <rPh sb="120" eb="121">
      <t>テキ</t>
    </rPh>
    <rPh sb="122" eb="124">
      <t>ジギョウ</t>
    </rPh>
    <rPh sb="124" eb="126">
      <t>タイセイ</t>
    </rPh>
    <rPh sb="127" eb="129">
      <t>コウチク</t>
    </rPh>
    <rPh sb="157" eb="159">
      <t>イッソウ</t>
    </rPh>
    <rPh sb="178" eb="179">
      <t>ツト</t>
    </rPh>
    <rPh sb="215" eb="216">
      <t>モト</t>
    </rPh>
    <rPh sb="218" eb="220">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</si>
</sst>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0.08</c:v>
                </c:pt>
                <c:pt idx="2">
                  <c:v>0.09</c:v>
                </c:pt>
                <c:pt idx="3">
                  <c:v>0.12</c:v>
                </c:pt>
                <c:pt idx="4">
                  <c:v>0.11</c:v>
                </c:pt>
              </c:numCache>
            </c:numRef>
          </c:val>
          <c:extLst>
            <c:ext xmlns:c16="http://schemas.microsoft.com/office/drawing/2014/chart" uri="{C3380CC4-5D6E-409C-BE32-E72D297353CC}">
              <c16:uniqueId val="{00000000-CF5E-42A3-9738-A2B0C379DC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CF5E-42A3-9738-A2B0C379DC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63.66</c:v>
                </c:pt>
                <c:pt idx="1">
                  <c:v>63.81</c:v>
                </c:pt>
                <c:pt idx="2">
                  <c:v>68.099999999999994</c:v>
                </c:pt>
                <c:pt idx="3">
                  <c:v>63.13</c:v>
                </c:pt>
                <c:pt idx="4">
                  <c:v>66.459999999999994</c:v>
                </c:pt>
              </c:numCache>
            </c:numRef>
          </c:val>
          <c:extLst>
            <c:ext xmlns:c16="http://schemas.microsoft.com/office/drawing/2014/chart" uri="{C3380CC4-5D6E-409C-BE32-E72D297353CC}">
              <c16:uniqueId val="{00000000-1E24-4B63-B35B-676B22C615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1E24-4B63-B35B-676B22C615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87.35</c:v>
                </c:pt>
                <c:pt idx="1">
                  <c:v>87.69</c:v>
                </c:pt>
                <c:pt idx="2">
                  <c:v>87.89</c:v>
                </c:pt>
                <c:pt idx="3">
                  <c:v>87.9</c:v>
                </c:pt>
                <c:pt idx="4">
                  <c:v>88.01</c:v>
                </c:pt>
              </c:numCache>
            </c:numRef>
          </c:val>
          <c:extLst>
            <c:ext xmlns:c16="http://schemas.microsoft.com/office/drawing/2014/chart" uri="{C3380CC4-5D6E-409C-BE32-E72D297353CC}">
              <c16:uniqueId val="{00000000-A5A3-489A-AD6B-D88E85A153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A5A3-489A-AD6B-D88E85A153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103.62</c:v>
                </c:pt>
                <c:pt idx="1">
                  <c:v>102.4</c:v>
                </c:pt>
                <c:pt idx="2">
                  <c:v>103.03</c:v>
                </c:pt>
                <c:pt idx="3">
                  <c:v>103.52</c:v>
                </c:pt>
                <c:pt idx="4">
                  <c:v>102.69</c:v>
                </c:pt>
              </c:numCache>
            </c:numRef>
          </c:val>
          <c:extLst>
            <c:ext xmlns:c16="http://schemas.microsoft.com/office/drawing/2014/chart" uri="{C3380CC4-5D6E-409C-BE32-E72D297353CC}">
              <c16:uniqueId val="{00000000-99A0-4A0F-85D1-32361478CE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99A0-4A0F-85D1-32361478CE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14.88</c:v>
                </c:pt>
                <c:pt idx="1">
                  <c:v>17.55</c:v>
                </c:pt>
                <c:pt idx="2">
                  <c:v>20.04</c:v>
                </c:pt>
                <c:pt idx="3">
                  <c:v>22.61</c:v>
                </c:pt>
                <c:pt idx="4">
                  <c:v>24.89</c:v>
                </c:pt>
              </c:numCache>
            </c:numRef>
          </c:val>
          <c:extLst>
            <c:ext xmlns:c16="http://schemas.microsoft.com/office/drawing/2014/chart" uri="{C3380CC4-5D6E-409C-BE32-E72D297353CC}">
              <c16:uniqueId val="{00000000-FDA0-400F-9888-A3D4B3EB82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FDA0-400F-9888-A3D4B3EB82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5.37</c:v>
                </c:pt>
                <c:pt idx="1">
                  <c:v>5.69</c:v>
                </c:pt>
                <c:pt idx="2">
                  <c:v>5.74</c:v>
                </c:pt>
                <c:pt idx="3">
                  <c:v>5.82</c:v>
                </c:pt>
                <c:pt idx="4">
                  <c:v>5.77</c:v>
                </c:pt>
              </c:numCache>
            </c:numRef>
          </c:val>
          <c:extLst>
            <c:ext xmlns:c16="http://schemas.microsoft.com/office/drawing/2014/chart" uri="{C3380CC4-5D6E-409C-BE32-E72D297353CC}">
              <c16:uniqueId val="{00000000-65D9-40DF-9F4F-5C2A14CD4E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65D9-40DF-9F4F-5C2A14CD4E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90-4D25-976F-0FC6B34025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F590-4D25-976F-0FC6B34025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33.21</c:v>
                </c:pt>
                <c:pt idx="1">
                  <c:v>28.37</c:v>
                </c:pt>
                <c:pt idx="2">
                  <c:v>38.24</c:v>
                </c:pt>
                <c:pt idx="3">
                  <c:v>23.99</c:v>
                </c:pt>
                <c:pt idx="4">
                  <c:v>37.270000000000003</c:v>
                </c:pt>
              </c:numCache>
            </c:numRef>
          </c:val>
          <c:extLst>
            <c:ext xmlns:c16="http://schemas.microsoft.com/office/drawing/2014/chart" uri="{C3380CC4-5D6E-409C-BE32-E72D297353CC}">
              <c16:uniqueId val="{00000000-E5B8-4E24-A205-E3FADEEBAB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E5B8-4E24-A205-E3FADEEBAB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2078.36</c:v>
                </c:pt>
                <c:pt idx="1">
                  <c:v>2009.96</c:v>
                </c:pt>
                <c:pt idx="2">
                  <c:v>1925.62</c:v>
                </c:pt>
                <c:pt idx="3">
                  <c:v>1809.65</c:v>
                </c:pt>
                <c:pt idx="4">
                  <c:v>1715.96</c:v>
                </c:pt>
              </c:numCache>
            </c:numRef>
          </c:val>
          <c:extLst>
            <c:ext xmlns:c16="http://schemas.microsoft.com/office/drawing/2014/chart" uri="{C3380CC4-5D6E-409C-BE32-E72D297353CC}">
              <c16:uniqueId val="{00000000-3743-420B-BCC6-B650D7CA3B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3743-420B-BCC6-B650D7CA3B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100.03</c:v>
                </c:pt>
                <c:pt idx="1">
                  <c:v>100.03</c:v>
                </c:pt>
                <c:pt idx="2">
                  <c:v>100.04</c:v>
                </c:pt>
                <c:pt idx="3">
                  <c:v>100.03</c:v>
                </c:pt>
                <c:pt idx="4">
                  <c:v>100.03</c:v>
                </c:pt>
              </c:numCache>
            </c:numRef>
          </c:val>
          <c:extLst>
            <c:ext xmlns:c16="http://schemas.microsoft.com/office/drawing/2014/chart" uri="{C3380CC4-5D6E-409C-BE32-E72D297353CC}">
              <c16:uniqueId val="{00000000-3B17-49CE-A9B1-923188934C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3B17-49CE-A9B1-923188934C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162.07</c:v>
                </c:pt>
                <c:pt idx="1">
                  <c:v>159.32</c:v>
                </c:pt>
                <c:pt idx="2">
                  <c:v>159.84</c:v>
                </c:pt>
                <c:pt idx="3">
                  <c:v>160.77000000000001</c:v>
                </c:pt>
                <c:pt idx="4">
                  <c:v>161.19</c:v>
                </c:pt>
              </c:numCache>
            </c:numRef>
          </c:val>
          <c:extLst>
            <c:ext xmlns:c16="http://schemas.microsoft.com/office/drawing/2014/chart" uri="{C3380CC4-5D6E-409C-BE32-E72D297353CC}">
              <c16:uniqueId val="{00000000-1196-4562-A0D7-AC789D806B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1196-4562-A0D7-AC789D806B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水戸市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自治体職員</v>
      </c>
      <c r="AE8" s="35"/>
      <c r="AF8" s="35"/>
      <c r="AG8" s="35"/>
      <c r="AH8" s="35"/>
      <c r="AI8" s="35"/>
      <c r="AJ8" s="35"/>
      <c r="AK8" s="3"/>
      <c r="AL8" s="36">
        <f>データ!S6</f>
        <v>268843</v>
      </c>
      <c r="AM8" s="36"/>
      <c r="AN8" s="36"/>
      <c r="AO8" s="36"/>
      <c r="AP8" s="36"/>
      <c r="AQ8" s="36"/>
      <c r="AR8" s="36"/>
      <c r="AS8" s="36"/>
      <c r="AT8" s="37">
        <f>データ!T6</f>
        <v>217.32</v>
      </c>
      <c r="AU8" s="37"/>
      <c r="AV8" s="37"/>
      <c r="AW8" s="37"/>
      <c r="AX8" s="37"/>
      <c r="AY8" s="37"/>
      <c r="AZ8" s="37"/>
      <c r="BA8" s="37"/>
      <c r="BB8" s="37">
        <f>データ!U6</f>
        <v>1237.08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56.39</v>
      </c>
      <c r="J10" s="37"/>
      <c r="K10" s="37"/>
      <c r="L10" s="37"/>
      <c r="M10" s="37"/>
      <c r="N10" s="37"/>
      <c r="O10" s="37"/>
      <c r="P10" s="37">
        <f>データ!P6</f>
        <v>80.45</v>
      </c>
      <c r="Q10" s="37"/>
      <c r="R10" s="37"/>
      <c r="S10" s="37"/>
      <c r="T10" s="37"/>
      <c r="U10" s="37"/>
      <c r="V10" s="37"/>
      <c r="W10" s="37">
        <f>データ!Q6</f>
        <v>64.8</v>
      </c>
      <c r="X10" s="37"/>
      <c r="Y10" s="37"/>
      <c r="Z10" s="37"/>
      <c r="AA10" s="37"/>
      <c r="AB10" s="37"/>
      <c r="AC10" s="37"/>
      <c r="AD10" s="36">
        <f>データ!R6</f>
        <v>2989</v>
      </c>
      <c r="AE10" s="36"/>
      <c r="AF10" s="36"/>
      <c r="AG10" s="36"/>
      <c r="AH10" s="36"/>
      <c r="AI10" s="36"/>
      <c r="AJ10" s="36"/>
      <c r="AK10" s="2"/>
      <c r="AL10" s="36">
        <f>データ!V6</f>
        <v>215530</v>
      </c>
      <c r="AM10" s="36"/>
      <c r="AN10" s="36"/>
      <c r="AO10" s="36"/>
      <c r="AP10" s="36"/>
      <c r="AQ10" s="36"/>
      <c r="AR10" s="36"/>
      <c r="AS10" s="36"/>
      <c r="AT10" s="37">
        <f>データ!W6</f>
        <v>49.8</v>
      </c>
      <c r="AU10" s="37"/>
      <c r="AV10" s="37"/>
      <c r="AW10" s="37"/>
      <c r="AX10" s="37"/>
      <c r="AY10" s="37"/>
      <c r="AZ10" s="37"/>
      <c r="BA10" s="37"/>
      <c r="BB10" s="37">
        <f>データ!X6</f>
        <v>4327.91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ajHRNvJzs07apGCiqzPaj2plwvJxSt5lbFagnuBKpDTL4m8DZg3Ji5JQmdYw6HF6xdHJvmad0PRzZGZREY9bQ==" saltValue="lL5ltzJFrIdKka177HmR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82015</v>
      </c>
      <c r="D6" s="19">
        <f t="shared" si="3"/>
        <v>46</v>
      </c>
      <c r="E6" s="19">
        <f t="shared" si="3"/>
        <v>17</v>
      </c>
      <c r="F6" s="19">
        <f t="shared" si="3"/>
        <v>1</v>
      </c>
      <c r="G6" s="19">
        <f t="shared" si="3"/>
        <v>0</v>
      </c>
      <c r="H6" s="19" t="str">
        <f t="shared" si="3"/>
        <v>茨城県　水戸市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56.39</v>
      </c>
      <c r="P6" s="20">
        <f t="shared" si="3"/>
        <v>80.45</v>
      </c>
      <c r="Q6" s="20">
        <f t="shared" si="3"/>
        <v>64.8</v>
      </c>
      <c r="R6" s="20">
        <f t="shared" si="3"/>
        <v>2989</v>
      </c>
      <c r="S6" s="20">
        <f t="shared" si="3"/>
        <v>268843</v>
      </c>
      <c r="T6" s="20">
        <f t="shared" si="3"/>
        <v>217.32</v>
      </c>
      <c r="U6" s="20">
        <f t="shared" si="3"/>
        <v>1237.08</v>
      </c>
      <c r="V6" s="20">
        <f t="shared" si="3"/>
        <v>215530</v>
      </c>
      <c r="W6" s="20">
        <f t="shared" si="3"/>
        <v>49.8</v>
      </c>
      <c r="X6" s="20">
        <f t="shared" si="3"/>
        <v>4327.91</v>
      </c>
      <c r="Y6" s="21">
        <f>IF(Y7="",NA(),Y7)</f>
        <v>103.62</v>
      </c>
      <c r="Z6" s="21">
        <f t="shared" ref="Z6:AH6" si="4">IF(Z7="",NA(),Z7)</f>
        <v>102.4</v>
      </c>
      <c r="AA6" s="21">
        <f t="shared" si="4"/>
        <v>103.03</v>
      </c>
      <c r="AB6" s="21">
        <f t="shared" si="4"/>
        <v>103.52</v>
      </c>
      <c r="AC6" s="21">
        <f t="shared" si="4"/>
        <v>102.69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33.21</v>
      </c>
      <c r="AV6" s="21">
        <f t="shared" ref="AV6:BD6" si="6">IF(AV7="",NA(),AV7)</f>
        <v>28.37</v>
      </c>
      <c r="AW6" s="21">
        <f t="shared" si="6"/>
        <v>38.24</v>
      </c>
      <c r="AX6" s="21">
        <f t="shared" si="6"/>
        <v>23.99</v>
      </c>
      <c r="AY6" s="21">
        <f t="shared" si="6"/>
        <v>37.270000000000003</v>
      </c>
      <c r="AZ6" s="21">
        <f t="shared" si="6"/>
        <v>61.57</v>
      </c>
      <c r="BA6" s="21">
        <f t="shared" si="6"/>
        <v>60.82</v>
      </c>
      <c r="BB6" s="21">
        <f t="shared" si="6"/>
        <v>63.48</v>
      </c>
      <c r="BC6" s="21">
        <f t="shared" si="6"/>
        <v>65.510000000000005</v>
      </c>
      <c r="BD6" s="21">
        <f t="shared" si="6"/>
        <v>72.78</v>
      </c>
      <c r="BE6" s="20" t="str">
        <f>IF(BE7="","",IF(BE7="-","【-】","【"&amp;SUBSTITUTE(TEXT(BE7,"#,##0.00"),"-","△")&amp;"】"))</f>
        <v>【78.43】</v>
      </c>
      <c r="BF6" s="21">
        <f>IF(BF7="",NA(),BF7)</f>
        <v>2078.36</v>
      </c>
      <c r="BG6" s="21">
        <f t="shared" ref="BG6:BO6" si="7">IF(BG7="",NA(),BG7)</f>
        <v>2009.96</v>
      </c>
      <c r="BH6" s="21">
        <f t="shared" si="7"/>
        <v>1925.62</v>
      </c>
      <c r="BI6" s="21">
        <f t="shared" si="7"/>
        <v>1809.65</v>
      </c>
      <c r="BJ6" s="21">
        <f t="shared" si="7"/>
        <v>1715.96</v>
      </c>
      <c r="BK6" s="21">
        <f t="shared" si="7"/>
        <v>867.39</v>
      </c>
      <c r="BL6" s="21">
        <f t="shared" si="7"/>
        <v>920.83</v>
      </c>
      <c r="BM6" s="21">
        <f t="shared" si="7"/>
        <v>874.02</v>
      </c>
      <c r="BN6" s="21">
        <f t="shared" si="7"/>
        <v>827.43</v>
      </c>
      <c r="BO6" s="21">
        <f t="shared" si="7"/>
        <v>790.32</v>
      </c>
      <c r="BP6" s="20" t="str">
        <f>IF(BP7="","",IF(BP7="-","【-】","【"&amp;SUBSTITUTE(TEXT(BP7,"#,##0.00"),"-","△")&amp;"】"))</f>
        <v>【630.82】</v>
      </c>
      <c r="BQ6" s="21">
        <f>IF(BQ7="",NA(),BQ7)</f>
        <v>100.03</v>
      </c>
      <c r="BR6" s="21">
        <f t="shared" ref="BR6:BZ6" si="8">IF(BR7="",NA(),BR7)</f>
        <v>100.03</v>
      </c>
      <c r="BS6" s="21">
        <f t="shared" si="8"/>
        <v>100.04</v>
      </c>
      <c r="BT6" s="21">
        <f t="shared" si="8"/>
        <v>100.03</v>
      </c>
      <c r="BU6" s="21">
        <f t="shared" si="8"/>
        <v>100.03</v>
      </c>
      <c r="BV6" s="21">
        <f t="shared" si="8"/>
        <v>100.91</v>
      </c>
      <c r="BW6" s="21">
        <f t="shared" si="8"/>
        <v>99.82</v>
      </c>
      <c r="BX6" s="21">
        <f t="shared" si="8"/>
        <v>100.32</v>
      </c>
      <c r="BY6" s="21">
        <f t="shared" si="8"/>
        <v>99.71</v>
      </c>
      <c r="BZ6" s="21">
        <f t="shared" si="8"/>
        <v>98.7</v>
      </c>
      <c r="CA6" s="20" t="str">
        <f>IF(CA7="","",IF(CA7="-","【-】","【"&amp;SUBSTITUTE(TEXT(CA7,"#,##0.00"),"-","△")&amp;"】"))</f>
        <v>【97.81】</v>
      </c>
      <c r="CB6" s="21">
        <f>IF(CB7="",NA(),CB7)</f>
        <v>162.07</v>
      </c>
      <c r="CC6" s="21">
        <f t="shared" ref="CC6:CK6" si="9">IF(CC7="",NA(),CC7)</f>
        <v>159.32</v>
      </c>
      <c r="CD6" s="21">
        <f t="shared" si="9"/>
        <v>159.84</v>
      </c>
      <c r="CE6" s="21">
        <f t="shared" si="9"/>
        <v>160.77000000000001</v>
      </c>
      <c r="CF6" s="21">
        <f t="shared" si="9"/>
        <v>161.19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63.66</v>
      </c>
      <c r="CN6" s="21">
        <f t="shared" ref="CN6:CV6" si="10">IF(CN7="",NA(),CN7)</f>
        <v>63.81</v>
      </c>
      <c r="CO6" s="21">
        <f t="shared" si="10"/>
        <v>68.099999999999994</v>
      </c>
      <c r="CP6" s="21">
        <f t="shared" si="10"/>
        <v>63.13</v>
      </c>
      <c r="CQ6" s="21">
        <f t="shared" si="10"/>
        <v>66.459999999999994</v>
      </c>
      <c r="CR6" s="21">
        <f t="shared" si="10"/>
        <v>66.78</v>
      </c>
      <c r="CS6" s="21">
        <f t="shared" si="10"/>
        <v>67</v>
      </c>
      <c r="CT6" s="21">
        <f t="shared" si="10"/>
        <v>66.650000000000006</v>
      </c>
      <c r="CU6" s="21">
        <f t="shared" si="10"/>
        <v>64.45</v>
      </c>
      <c r="CV6" s="21">
        <f t="shared" si="10"/>
        <v>65.11</v>
      </c>
      <c r="CW6" s="20" t="str">
        <f>IF(CW7="","",IF(CW7="-","【-】","【"&amp;SUBSTITUTE(TEXT(CW7,"#,##0.00"),"-","△")&amp;"】"))</f>
        <v>【58.94】</v>
      </c>
      <c r="CX6" s="21">
        <f>IF(CX7="",NA(),CX7)</f>
        <v>87.35</v>
      </c>
      <c r="CY6" s="21">
        <f t="shared" ref="CY6:DG6" si="11">IF(CY7="",NA(),CY7)</f>
        <v>87.69</v>
      </c>
      <c r="CZ6" s="21">
        <f t="shared" si="11"/>
        <v>87.89</v>
      </c>
      <c r="DA6" s="21">
        <f t="shared" si="11"/>
        <v>87.9</v>
      </c>
      <c r="DB6" s="21">
        <f t="shared" si="11"/>
        <v>88.01</v>
      </c>
      <c r="DC6" s="21">
        <f t="shared" si="11"/>
        <v>94.06</v>
      </c>
      <c r="DD6" s="21">
        <f t="shared" si="11"/>
        <v>94.41</v>
      </c>
      <c r="DE6" s="21">
        <f t="shared" si="11"/>
        <v>94.43</v>
      </c>
      <c r="DF6" s="21">
        <f t="shared" si="11"/>
        <v>94.58</v>
      </c>
      <c r="DG6" s="21">
        <f t="shared" si="11"/>
        <v>94.69</v>
      </c>
      <c r="DH6" s="20" t="str">
        <f>IF(DH7="","",IF(DH7="-","【-】","【"&amp;SUBSTITUTE(TEXT(DH7,"#,##0.00"),"-","△")&amp;"】"))</f>
        <v>【95.91】</v>
      </c>
      <c r="DI6" s="21">
        <f>IF(DI7="",NA(),DI7)</f>
        <v>14.88</v>
      </c>
      <c r="DJ6" s="21">
        <f t="shared" ref="DJ6:DR6" si="12">IF(DJ7="",NA(),DJ7)</f>
        <v>17.55</v>
      </c>
      <c r="DK6" s="21">
        <f t="shared" si="12"/>
        <v>20.04</v>
      </c>
      <c r="DL6" s="21">
        <f t="shared" si="12"/>
        <v>22.61</v>
      </c>
      <c r="DM6" s="21">
        <f t="shared" si="12"/>
        <v>24.89</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5.37</v>
      </c>
      <c r="DU6" s="21">
        <f t="shared" ref="DU6:EC6" si="13">IF(DU7="",NA(),DU7)</f>
        <v>5.69</v>
      </c>
      <c r="DV6" s="21">
        <f t="shared" si="13"/>
        <v>5.74</v>
      </c>
      <c r="DW6" s="21">
        <f t="shared" si="13"/>
        <v>5.82</v>
      </c>
      <c r="DX6" s="21">
        <f t="shared" si="13"/>
        <v>5.77</v>
      </c>
      <c r="DY6" s="21">
        <f t="shared" si="13"/>
        <v>5.1100000000000003</v>
      </c>
      <c r="DZ6" s="21">
        <f t="shared" si="13"/>
        <v>5.18</v>
      </c>
      <c r="EA6" s="21">
        <f t="shared" si="13"/>
        <v>6.01</v>
      </c>
      <c r="EB6" s="21">
        <f t="shared" si="13"/>
        <v>6.84</v>
      </c>
      <c r="EC6" s="21">
        <f t="shared" si="13"/>
        <v>7.69</v>
      </c>
      <c r="ED6" s="20" t="str">
        <f>IF(ED7="","",IF(ED7="-","【-】","【"&amp;SUBSTITUTE(TEXT(ED7,"#,##0.00"),"-","△")&amp;"】"))</f>
        <v>【8.68】</v>
      </c>
      <c r="EE6" s="21">
        <f>IF(EE7="",NA(),EE7)</f>
        <v>0.08</v>
      </c>
      <c r="EF6" s="21">
        <f t="shared" ref="EF6:EN6" si="14">IF(EF7="",NA(),EF7)</f>
        <v>0.08</v>
      </c>
      <c r="EG6" s="21">
        <f t="shared" si="14"/>
        <v>0.09</v>
      </c>
      <c r="EH6" s="21">
        <f t="shared" si="14"/>
        <v>0.12</v>
      </c>
      <c r="EI6" s="21">
        <f t="shared" si="14"/>
        <v>0.11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82015</v>
      </c>
      <c r="D7" s="23">
        <v>46</v>
      </c>
      <c r="E7" s="23">
        <v>17</v>
      </c>
      <c r="F7" s="23">
        <v>1</v>
      </c>
      <c r="G7" s="23">
        <v>0</v>
      </c>
      <c r="H7" s="23" t="s">
        <v>96</v>
      </c>
      <c r="I7" s="23" t="s">
        <v>97</v>
      </c>
      <c r="J7" s="23" t="s">
        <v>98</v>
      </c>
      <c r="K7" s="23" t="s">
        <v>99</v>
      </c>
      <c r="L7" s="23" t="s">
        <v>100</v>
      </c>
      <c r="M7" s="23" t="s">
        <v>101</v>
      </c>
      <c r="N7" s="24" t="s">
        <v>102</v>
      </c>
      <c r="O7" s="24">
        <v>56.39</v>
      </c>
      <c r="P7" s="24">
        <v>80.45</v>
      </c>
      <c r="Q7" s="24">
        <v>64.8</v>
      </c>
      <c r="R7" s="24">
        <v>2989</v>
      </c>
      <c r="S7" s="24">
        <v>268843</v>
      </c>
      <c r="T7" s="24">
        <v>217.32</v>
      </c>
      <c r="U7" s="24">
        <v>1237.08</v>
      </c>
      <c r="V7" s="24">
        <v>215530</v>
      </c>
      <c r="W7" s="24">
        <v>49.8</v>
      </c>
      <c r="X7" s="24">
        <v>4327.91</v>
      </c>
      <c r="Y7" s="24">
        <v>103.62</v>
      </c>
      <c r="Z7" s="24">
        <v>102.4</v>
      </c>
      <c r="AA7" s="24">
        <v>103.03</v>
      </c>
      <c r="AB7" s="24">
        <v>103.52</v>
      </c>
      <c r="AC7" s="24">
        <v>102.69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33.21</v>
      </c>
      <c r="AV7" s="24">
        <v>28.37</v>
      </c>
      <c r="AW7" s="24">
        <v>38.24</v>
      </c>
      <c r="AX7" s="24">
        <v>23.99</v>
      </c>
      <c r="AY7" s="24">
        <v>37.270000000000003</v>
      </c>
      <c r="AZ7" s="24">
        <v>61.57</v>
      </c>
      <c r="BA7" s="24">
        <v>60.82</v>
      </c>
      <c r="BB7" s="24">
        <v>63.48</v>
      </c>
      <c r="BC7" s="24">
        <v>65.510000000000005</v>
      </c>
      <c r="BD7" s="24">
        <v>72.78</v>
      </c>
      <c r="BE7" s="24">
        <v>78.430000000000007</v>
      </c>
      <c r="BF7" s="24">
        <v>2078.36</v>
      </c>
      <c r="BG7" s="24">
        <v>2009.96</v>
      </c>
      <c r="BH7" s="24">
        <v>1925.62</v>
      </c>
      <c r="BI7" s="24">
        <v>1809.65</v>
      </c>
      <c r="BJ7" s="24">
        <v>1715.96</v>
      </c>
      <c r="BK7" s="24">
        <v>867.39</v>
      </c>
      <c r="BL7" s="24">
        <v>920.83</v>
      </c>
      <c r="BM7" s="24">
        <v>874.02</v>
      </c>
      <c r="BN7" s="24">
        <v>827.43</v>
      </c>
      <c r="BO7" s="24">
        <v>790.32</v>
      </c>
      <c r="BP7" s="24">
        <v>630.82000000000005</v>
      </c>
      <c r="BQ7" s="24">
        <v>100.03</v>
      </c>
      <c r="BR7" s="24">
        <v>100.03</v>
      </c>
      <c r="BS7" s="24">
        <v>100.04</v>
      </c>
      <c r="BT7" s="24">
        <v>100.03</v>
      </c>
      <c r="BU7" s="24">
        <v>100.03</v>
      </c>
      <c r="BV7" s="24">
        <v>100.91</v>
      </c>
      <c r="BW7" s="24">
        <v>99.82</v>
      </c>
      <c r="BX7" s="24">
        <v>100.32</v>
      </c>
      <c r="BY7" s="24">
        <v>99.71</v>
      </c>
      <c r="BZ7" s="24">
        <v>98.7</v>
      </c>
      <c r="CA7" s="24">
        <v>97.81</v>
      </c>
      <c r="CB7" s="24">
        <v>162.07</v>
      </c>
      <c r="CC7" s="24">
        <v>159.32</v>
      </c>
      <c r="CD7" s="24">
        <v>159.84</v>
      </c>
      <c r="CE7" s="24">
        <v>160.77000000000001</v>
      </c>
      <c r="CF7" s="24">
        <v>161.19</v>
      </c>
      <c r="CG7" s="24">
        <v>158.04</v>
      </c>
      <c r="CH7" s="24">
        <v>156.77000000000001</v>
      </c>
      <c r="CI7" s="24">
        <v>157.63999999999999</v>
      </c>
      <c r="CJ7" s="24">
        <v>159.59</v>
      </c>
      <c r="CK7" s="24">
        <v>160.65</v>
      </c>
      <c r="CL7" s="24">
        <v>138.75</v>
      </c>
      <c r="CM7" s="24">
        <v>63.66</v>
      </c>
      <c r="CN7" s="24">
        <v>63.81</v>
      </c>
      <c r="CO7" s="24">
        <v>68.099999999999994</v>
      </c>
      <c r="CP7" s="24">
        <v>63.13</v>
      </c>
      <c r="CQ7" s="24">
        <v>66.459999999999994</v>
      </c>
      <c r="CR7" s="24">
        <v>66.78</v>
      </c>
      <c r="CS7" s="24">
        <v>67</v>
      </c>
      <c r="CT7" s="24">
        <v>66.650000000000006</v>
      </c>
      <c r="CU7" s="24">
        <v>64.45</v>
      </c>
      <c r="CV7" s="24">
        <v>65.11</v>
      </c>
      <c r="CW7" s="24">
        <v>58.94</v>
      </c>
      <c r="CX7" s="24">
        <v>87.35</v>
      </c>
      <c r="CY7" s="24">
        <v>87.69</v>
      </c>
      <c r="CZ7" s="24">
        <v>87.89</v>
      </c>
      <c r="DA7" s="24">
        <v>87.9</v>
      </c>
      <c r="DB7" s="24">
        <v>88.01</v>
      </c>
      <c r="DC7" s="24">
        <v>94.06</v>
      </c>
      <c r="DD7" s="24">
        <v>94.41</v>
      </c>
      <c r="DE7" s="24">
        <v>94.43</v>
      </c>
      <c r="DF7" s="24">
        <v>94.58</v>
      </c>
      <c r="DG7" s="24">
        <v>94.69</v>
      </c>
      <c r="DH7" s="24">
        <v>95.91</v>
      </c>
      <c r="DI7" s="24">
        <v>14.88</v>
      </c>
      <c r="DJ7" s="24">
        <v>17.55</v>
      </c>
      <c r="DK7" s="24">
        <v>20.04</v>
      </c>
      <c r="DL7" s="24">
        <v>22.61</v>
      </c>
      <c r="DM7" s="24">
        <v>24.89</v>
      </c>
      <c r="DN7" s="24">
        <v>34.33</v>
      </c>
      <c r="DO7" s="24">
        <v>34.15</v>
      </c>
      <c r="DP7" s="24">
        <v>35.53</v>
      </c>
      <c r="DQ7" s="24">
        <v>37.51</v>
      </c>
      <c r="DR7" s="24">
        <v>38.869999999999997</v>
      </c>
      <c r="DS7" s="24">
        <v>41.09</v>
      </c>
      <c r="DT7" s="24">
        <v>5.37</v>
      </c>
      <c r="DU7" s="24">
        <v>5.69</v>
      </c>
      <c r="DV7" s="24">
        <v>5.74</v>
      </c>
      <c r="DW7" s="24">
        <v>5.82</v>
      </c>
      <c r="DX7" s="24">
        <v>5.77</v>
      </c>
      <c r="DY7" s="24">
        <v>5.1100000000000003</v>
      </c>
      <c r="DZ7" s="24">
        <v>5.18</v>
      </c>
      <c r="EA7" s="24">
        <v>6.01</v>
      </c>
      <c r="EB7" s="24">
        <v>6.84</v>
      </c>
      <c r="EC7" s="24">
        <v>7.69</v>
      </c>
      <c r="ED7" s="24">
        <v>8.68</v>
      </c>
      <c r="EE7" s="24">
        <v>0.08</v>
      </c>
      <c r="EF7" s="24">
        <v>0.08</v>
      </c>
      <c r="EG7" s="24">
        <v>0.09</v>
      </c>
      <c r="EH7" s="24">
        <v>0.12</v>
      </c>
      <c r="EI7" s="24">
        <v>0.11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2025-01-24T06:58:47Z</dcterms:created>
  <dcterms:modified xsi:type="dcterms:W3CDTF">2025-02-19T02:20:45Z</dcterms:modified>
  <cp:category/>
</cp:coreProperties>
</file>