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fOdHKb8Z1unmbwNP6o/g14N8dU1GgxJOv8M9N7hfVaw0CqgthoTgFKJd5oNkDxDB4o9aYsXEnIrn/O0Sw5zrhQ==" workbookSaltValue="KGtcfOGaDp5uP6KGDMe2eg==" workbookSpinCount="100000" lockStructure="1"/>
  <bookViews>
    <workbookView xWindow="0" yWindow="0" windowWidth="8250" windowHeight="9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<sst xmlns="http://schemas.openxmlformats.org/spreadsheetml/2006/main" count="228" uniqueCount="113">
  <si>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</si>
  <si>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</si>
  <si>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</si>
  <si>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</si>
  <si>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</si>
  <si>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</si>
  <si>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</si>
  <si>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</si>
  <si>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</si>
  <si>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</si>
  <si>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</si>
  <si>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</si>
  <si>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</si>
  <si>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</si>
  <si>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</si>
  <si>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</si>
  <si>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</si>
  <si>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</si>
  <si>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</si>
  <si>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</si>
  <si>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</si>
  <si>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</si>
  <si>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</si>
  <si>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</si>
  <si>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</si>
  <si>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</si>
  <si>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</si>
  <si>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</si>
  <si>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</si>
  <si>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</si>
  <si>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</si>
  <si>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</si>
  <si>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</si>
  <si>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</si>
  <si>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</si>
  <si>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</si>
  <si>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</si>
  <si>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</si>
  <si>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</si>
  <si>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</si>
  <si>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</si>
  <si>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</si>
  <si>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</si>
  <si>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</si>
  <si>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</si>
  <si>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</si>
  <si>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</si>
  <si>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</si>
  <si>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</si>
  <si>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</si>
  <si>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</si>
  <si>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</si>
  <si>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</si>
  <si>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</si>
  <si>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</si>
  <si>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</si>
  <si>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</si>
  <si>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</si>
  <si>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</si>
  <si>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</si>
  <si>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</si>
  <si>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</si>
  <si>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</si>
  <si>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</si>
  <si>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</si>
  <si>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</si>
  <si>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</si>
  <si>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</si>
  <si>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</si>
  <si>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</si>
  <si>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</si>
  <si>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</si>
  <si>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</si>
  <si>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</si>
  <si>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</si>
  <si>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</si>
  <si>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</si>
  <si>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</si>
  <si>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</si>
  <si>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</si>
  <si>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</si>
  <si>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</si>
  <si>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</si>
  <si>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</si>
  <si>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</si>
  <si>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</si>
  <si>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</si>
  <si>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</si>
  <si>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</si>
  <si>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</si>
  <si>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</si>
  <si>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</si>
  <si>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</si>
  <si>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</si>
  <si>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</si>
  <si>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</si>
  <si>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</si>
  <si>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</si>
  <si>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</si>
  <si>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</si>
  <si>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</si>
  <si>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</si>
  <si>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</si>
  <si>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</si>
  <si>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</si>
  <si>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</si>
  <si>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</si>
  <si>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</si>
  <si>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</si>
  <si>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</si>
  <si>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経営の健全性・効率性は、全国平均や類似団体平均値と比較し低い数値を表している指標も見受けられるが、おおむね良好である。
　有収率は全国平均や類似団体平均値と比べ高い水準を維持している。これは、漏水調査による修繕が進み、無効水量が減少しているためと考えられる。今後は、既存の配水管や配水場の老朽化に伴い、維持管理に係る経費も増加することが予測される一方で、経営基盤の根幹をなす給水収益の大幅な伸びは期待できない状況にある。
　このような状況下においては、現在は安定した経営状態を維持しているとはいえ、将来的には経営環境が厳しいものになると考えられる。健全経営を続けていくため、長期的な視点で施設の維持更新の時期や費用の把握に努めていく必要がある。</t>
    <phoneticPr fontId="4"/>
  </si>
  <si>
    <t>①経常収支比率は、基準値となる100％を上回り良好な経営状況を表す結果となったが、類似団体平均を下回る状態が続いている。令和5年度は給水収益は改善したが、漏水修理の費用や、配水場設備の減価償却費等が増加したことから、増収減益となり、経常収支比率は悪化した。今後も給水収益を原資とした財源の確保に留意しながら継続的に施設更新を実施してまいりたい。
③流動比率は、類似団体より低い水準が続いているが前期比で改善している。基準値である100％を安定して上回っていることから、今後も現状の支払能力を維持しつつ、老朽化した管路等の整備を積極的に推進してまいりたい。
④企業債残高対給水収益比率は、類似団体と比べても低い数値を示し、企業債残高が少額であることを表しているが、今後も一定の借入を考慮に入れた投資計画を適宜構築していく必要があると考えられる。
⑥給水原価は、全国平均および類似団体と比較すると高い数値である。当市において、受水費に次ぐ費用を構成している減価償却費について、将来的に増加傾向が予想されるため、効率経営による人件費の削減や漏水の早期発見・修繕による有収率の向上を図る。
⑦施設利用率は、ほぼ前年並み数値であるが、類似団体よりも低い数値で推移している。将来の給水人口縮小等に伴う配水量の減少を見据え、今後は適切な施設規模を把握していく必要がある。</t>
    <phoneticPr fontId="4"/>
  </si>
  <si>
    <t>①有形固定資産減価償却率は、全国平均や類似団体平均値と比較すると低く、法定耐用年数に近い資産が比較的に少ないことを示しているが、毎年上昇傾向にある。資産の更新の必要性が高まっていることを意味することから、令和2年度に策定したアセットマネジメントを基に、長期的な視野を持って事業運営にあたる必要がある。
②管路経年化率は、類似団体と比較して低い数値であるが、年々増加している。近い将来一斉に耐用年数を迎える管路の需要に対応できるよう、財源の確保や経営に与える影響を考慮し、より効果的な老朽管路の更新に取り組んでまいりたい。
③管路更新率は、全国平均や類似団体平均値と比べ低い数値となっている。アセットマネジメントを基に、重要度・優先度を考慮した更新計画を立てていく必要がある。</t>
    <rPh sb="14" eb="16">
      <t>ゼンコク</t>
    </rPh>
    <rPh sb="16" eb="18">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</si>
</sst>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0.44</c:v>
                </c:pt>
                <c:pt idx="1">
                  <c:v>0.62</c:v>
                </c:pt>
                <c:pt idx="2">
                  <c:v>0.44</c:v>
                </c:pt>
                <c:pt idx="3">
                  <c:v>0.35</c:v>
                </c:pt>
                <c:pt idx="4">
                  <c:v>0.27</c:v>
                </c:pt>
              </c:numCache>
            </c:numRef>
          </c:val>
          <c:extLst>
            <c:ext xmlns:c16="http://schemas.microsoft.com/office/drawing/2014/chart" uri="{C3380CC4-5D6E-409C-BE32-E72D297353CC}">
              <c16:uniqueId val="{00000000-60F5-4985-87EF-3B6EDBD954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60F5-4985-87EF-3B6EDBD954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57.04</c:v>
                </c:pt>
                <c:pt idx="1">
                  <c:v>57.56</c:v>
                </c:pt>
                <c:pt idx="2">
                  <c:v>57.6</c:v>
                </c:pt>
                <c:pt idx="3">
                  <c:v>57.44</c:v>
                </c:pt>
                <c:pt idx="4">
                  <c:v>56.94</c:v>
                </c:pt>
              </c:numCache>
            </c:numRef>
          </c:val>
          <c:extLst>
            <c:ext xmlns:c16="http://schemas.microsoft.com/office/drawing/2014/chart" uri="{C3380CC4-5D6E-409C-BE32-E72D297353CC}">
              <c16:uniqueId val="{00000000-8D7B-497D-BB58-525ACF6FC1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8D7B-497D-BB58-525ACF6FC1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94.43</c:v>
                </c:pt>
                <c:pt idx="1">
                  <c:v>94.22</c:v>
                </c:pt>
                <c:pt idx="2">
                  <c:v>94.51</c:v>
                </c:pt>
                <c:pt idx="3">
                  <c:v>94.53</c:v>
                </c:pt>
                <c:pt idx="4">
                  <c:v>95.6</c:v>
                </c:pt>
              </c:numCache>
            </c:numRef>
          </c:val>
          <c:extLst>
            <c:ext xmlns:c16="http://schemas.microsoft.com/office/drawing/2014/chart" uri="{C3380CC4-5D6E-409C-BE32-E72D297353CC}">
              <c16:uniqueId val="{00000000-F1F1-4749-8D72-E1FCDEF34C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F1F1-4749-8D72-E1FCDEF34C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101.96</c:v>
                </c:pt>
                <c:pt idx="1">
                  <c:v>101.91</c:v>
                </c:pt>
                <c:pt idx="2">
                  <c:v>105.08</c:v>
                </c:pt>
                <c:pt idx="3">
                  <c:v>106.2</c:v>
                </c:pt>
                <c:pt idx="4">
                  <c:v>103.99</c:v>
                </c:pt>
              </c:numCache>
            </c:numRef>
          </c:val>
          <c:extLst>
            <c:ext xmlns:c16="http://schemas.microsoft.com/office/drawing/2014/chart" uri="{C3380CC4-5D6E-409C-BE32-E72D297353CC}">
              <c16:uniqueId val="{00000000-B6CA-4002-BA09-7E2A5B99FB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B6CA-4002-BA09-7E2A5B99FB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46.04</c:v>
                </c:pt>
                <c:pt idx="1">
                  <c:v>46.55</c:v>
                </c:pt>
                <c:pt idx="2">
                  <c:v>47.9</c:v>
                </c:pt>
                <c:pt idx="3">
                  <c:v>48.99</c:v>
                </c:pt>
                <c:pt idx="4">
                  <c:v>50.41</c:v>
                </c:pt>
              </c:numCache>
            </c:numRef>
          </c:val>
          <c:extLst>
            <c:ext xmlns:c16="http://schemas.microsoft.com/office/drawing/2014/chart" uri="{C3380CC4-5D6E-409C-BE32-E72D297353CC}">
              <c16:uniqueId val="{00000000-5E0E-4D4B-8676-3F7499387B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5E0E-4D4B-8676-3F7499387B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10.61</c:v>
                </c:pt>
                <c:pt idx="1">
                  <c:v>12.57</c:v>
                </c:pt>
                <c:pt idx="2">
                  <c:v>14.76</c:v>
                </c:pt>
                <c:pt idx="3">
                  <c:v>20.45</c:v>
                </c:pt>
                <c:pt idx="4">
                  <c:v>22.9</c:v>
                </c:pt>
              </c:numCache>
            </c:numRef>
          </c:val>
          <c:extLst>
            <c:ext xmlns:c16="http://schemas.microsoft.com/office/drawing/2014/chart" uri="{C3380CC4-5D6E-409C-BE32-E72D297353CC}">
              <c16:uniqueId val="{00000000-0BBC-4755-8737-C6F1B8BC70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0BBC-4755-8737-C6F1B8BC70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FC-4DD2-978C-45474EDB9A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93FC-4DD2-978C-45474EDB9A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331.93</c:v>
                </c:pt>
                <c:pt idx="1">
                  <c:v>277.93</c:v>
                </c:pt>
                <c:pt idx="2">
                  <c:v>319.36</c:v>
                </c:pt>
                <c:pt idx="3">
                  <c:v>319.2</c:v>
                </c:pt>
                <c:pt idx="4">
                  <c:v>363.14</c:v>
                </c:pt>
              </c:numCache>
            </c:numRef>
          </c:val>
          <c:extLst>
            <c:ext xmlns:c16="http://schemas.microsoft.com/office/drawing/2014/chart" uri="{C3380CC4-5D6E-409C-BE32-E72D297353CC}">
              <c16:uniqueId val="{00000000-DB1C-4744-B339-F2B1846235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DB1C-4744-B339-F2B1846235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181.65</c:v>
                </c:pt>
                <c:pt idx="1">
                  <c:v>185.33</c:v>
                </c:pt>
                <c:pt idx="2">
                  <c:v>178.45</c:v>
                </c:pt>
                <c:pt idx="3">
                  <c:v>175.13</c:v>
                </c:pt>
                <c:pt idx="4">
                  <c:v>164.72</c:v>
                </c:pt>
              </c:numCache>
            </c:numRef>
          </c:val>
          <c:extLst>
            <c:ext xmlns:c16="http://schemas.microsoft.com/office/drawing/2014/chart" uri="{C3380CC4-5D6E-409C-BE32-E72D297353CC}">
              <c16:uniqueId val="{00000000-0D6F-40C4-AB65-5961A0442F4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0D6F-40C4-AB65-5961A0442F4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101.76</c:v>
                </c:pt>
                <c:pt idx="1">
                  <c:v>99.18</c:v>
                </c:pt>
                <c:pt idx="2">
                  <c:v>102.46</c:v>
                </c:pt>
                <c:pt idx="3">
                  <c:v>103.14</c:v>
                </c:pt>
                <c:pt idx="4">
                  <c:v>101.55</c:v>
                </c:pt>
              </c:numCache>
            </c:numRef>
          </c:val>
          <c:extLst>
            <c:ext xmlns:c16="http://schemas.microsoft.com/office/drawing/2014/chart" uri="{C3380CC4-5D6E-409C-BE32-E72D297353CC}">
              <c16:uniqueId val="{00000000-CB9F-4052-A11C-E27DD758D7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CB9F-4052-A11C-E27DD758D7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224.9</c:v>
                </c:pt>
                <c:pt idx="1">
                  <c:v>226.76</c:v>
                </c:pt>
                <c:pt idx="2">
                  <c:v>220.52</c:v>
                </c:pt>
                <c:pt idx="3">
                  <c:v>218.7</c:v>
                </c:pt>
                <c:pt idx="4">
                  <c:v>222.03</c:v>
                </c:pt>
              </c:numCache>
            </c:numRef>
          </c:val>
          <c:extLst>
            <c:ext xmlns:c16="http://schemas.microsoft.com/office/drawing/2014/chart" uri="{C3380CC4-5D6E-409C-BE32-E72D297353CC}">
              <c16:uniqueId val="{00000000-BD0F-47CF-B512-AD9EBB9CDF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BD0F-47CF-B512-AD9EBB9CDF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3" zoomScaleNormal="93" workbookViewId="0">
      <selection activeCell="P86" sqref="P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土浦市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141613</v>
      </c>
      <c r="AM8" s="44"/>
      <c r="AN8" s="44"/>
      <c r="AO8" s="44"/>
      <c r="AP8" s="44"/>
      <c r="AQ8" s="44"/>
      <c r="AR8" s="44"/>
      <c r="AS8" s="44"/>
      <c r="AT8" s="45">
        <f>データ!$S$6</f>
        <v>122.89</v>
      </c>
      <c r="AU8" s="46"/>
      <c r="AV8" s="46"/>
      <c r="AW8" s="46"/>
      <c r="AX8" s="46"/>
      <c r="AY8" s="46"/>
      <c r="AZ8" s="46"/>
      <c r="BA8" s="46"/>
      <c r="BB8" s="47">
        <f>データ!$T$6</f>
        <v>1152.3599999999999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75.31</v>
      </c>
      <c r="J10" s="46"/>
      <c r="K10" s="46"/>
      <c r="L10" s="46"/>
      <c r="M10" s="46"/>
      <c r="N10" s="46"/>
      <c r="O10" s="80"/>
      <c r="P10" s="47">
        <f>データ!$P$6</f>
        <v>98.28</v>
      </c>
      <c r="Q10" s="47"/>
      <c r="R10" s="47"/>
      <c r="S10" s="47"/>
      <c r="T10" s="47"/>
      <c r="U10" s="47"/>
      <c r="V10" s="47"/>
      <c r="W10" s="44">
        <f>データ!$Q$6</f>
        <v>4103</v>
      </c>
      <c r="X10" s="44"/>
      <c r="Y10" s="44"/>
      <c r="Z10" s="44"/>
      <c r="AA10" s="44"/>
      <c r="AB10" s="44"/>
      <c r="AC10" s="44"/>
      <c r="AD10" s="2"/>
      <c r="AE10" s="2"/>
      <c r="AF10" s="2"/>
      <c r="AG10" s="2"/>
      <c r="AH10" s="2"/>
      <c r="AI10" s="2"/>
      <c r="AJ10" s="2"/>
      <c r="AK10" s="2"/>
      <c r="AL10" s="44">
        <f>データ!$U$6</f>
        <v>138970</v>
      </c>
      <c r="AM10" s="44"/>
      <c r="AN10" s="44"/>
      <c r="AO10" s="44"/>
      <c r="AP10" s="44"/>
      <c r="AQ10" s="44"/>
      <c r="AR10" s="44"/>
      <c r="AS10" s="44"/>
      <c r="AT10" s="45">
        <f>データ!$V$6</f>
        <v>107.93</v>
      </c>
      <c r="AU10" s="46"/>
      <c r="AV10" s="46"/>
      <c r="AW10" s="46"/>
      <c r="AX10" s="46"/>
      <c r="AY10" s="46"/>
      <c r="AZ10" s="46"/>
      <c r="BA10" s="46"/>
      <c r="BB10" s="47">
        <f>データ!$W$6</f>
        <v>1287.5899999999999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1G9ZlqqSolQCjFfRRrUSjPLkIdAgmuHSxcBlgwUf8vc2AJumBw7XdM2JBxjGMQ5vx4Cs3vduJQSu+gU5/JayQ==" saltValue="sr+6/rdeOTkkj/zTi/N7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82031</v>
      </c>
      <c r="D6" s="20">
        <f t="shared" si="3"/>
        <v>46</v>
      </c>
      <c r="E6" s="20">
        <f t="shared" si="3"/>
        <v>1</v>
      </c>
      <c r="F6" s="20">
        <f t="shared" si="3"/>
        <v>0</v>
      </c>
      <c r="G6" s="20">
        <f t="shared" si="3"/>
        <v>1</v>
      </c>
      <c r="H6" s="20" t="str">
        <f t="shared" si="3"/>
        <v>茨城県　土浦市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75.31</v>
      </c>
      <c r="P6" s="21">
        <f t="shared" si="3"/>
        <v>98.28</v>
      </c>
      <c r="Q6" s="21">
        <f t="shared" si="3"/>
        <v>4103</v>
      </c>
      <c r="R6" s="21">
        <f t="shared" si="3"/>
        <v>141613</v>
      </c>
      <c r="S6" s="21">
        <f t="shared" si="3"/>
        <v>122.89</v>
      </c>
      <c r="T6" s="21">
        <f t="shared" si="3"/>
        <v>1152.3599999999999</v>
      </c>
      <c r="U6" s="21">
        <f t="shared" si="3"/>
        <v>138970</v>
      </c>
      <c r="V6" s="21">
        <f t="shared" si="3"/>
        <v>107.93</v>
      </c>
      <c r="W6" s="21">
        <f t="shared" si="3"/>
        <v>1287.5899999999999</v>
      </c>
      <c r="X6" s="22">
        <f>IF(X7="",NA(),X7)</f>
        <v>101.96</v>
      </c>
      <c r="Y6" s="22">
        <f t="shared" ref="Y6:AG6" si="4">IF(Y7="",NA(),Y7)</f>
        <v>101.91</v>
      </c>
      <c r="Z6" s="22">
        <f t="shared" si="4"/>
        <v>105.08</v>
      </c>
      <c r="AA6" s="22">
        <f t="shared" si="4"/>
        <v>106.2</v>
      </c>
      <c r="AB6" s="22">
        <f t="shared" si="4"/>
        <v>103.99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331.93</v>
      </c>
      <c r="AU6" s="22">
        <f t="shared" ref="AU6:BC6" si="6">IF(AU7="",NA(),AU7)</f>
        <v>277.93</v>
      </c>
      <c r="AV6" s="22">
        <f t="shared" si="6"/>
        <v>319.36</v>
      </c>
      <c r="AW6" s="22">
        <f t="shared" si="6"/>
        <v>319.2</v>
      </c>
      <c r="AX6" s="22">
        <f t="shared" si="6"/>
        <v>363.14</v>
      </c>
      <c r="AY6" s="22">
        <f t="shared" si="6"/>
        <v>358.91</v>
      </c>
      <c r="AZ6" s="22">
        <f t="shared" si="6"/>
        <v>360.96</v>
      </c>
      <c r="BA6" s="22">
        <f t="shared" si="6"/>
        <v>351.29</v>
      </c>
      <c r="BB6" s="22">
        <f t="shared" si="6"/>
        <v>364.24</v>
      </c>
      <c r="BC6" s="22">
        <f t="shared" si="6"/>
        <v>369.82</v>
      </c>
      <c r="BD6" s="21" t="str">
        <f>IF(BD7="","",IF(BD7="-","【-】","【"&amp;SUBSTITUTE(TEXT(BD7,"#,##0.00"),"-","△")&amp;"】"))</f>
        <v>【243.36】</v>
      </c>
      <c r="BE6" s="22">
        <f>IF(BE7="",NA(),BE7)</f>
        <v>181.65</v>
      </c>
      <c r="BF6" s="22">
        <f t="shared" ref="BF6:BN6" si="7">IF(BF7="",NA(),BF7)</f>
        <v>185.33</v>
      </c>
      <c r="BG6" s="22">
        <f t="shared" si="7"/>
        <v>178.45</v>
      </c>
      <c r="BH6" s="22">
        <f t="shared" si="7"/>
        <v>175.13</v>
      </c>
      <c r="BI6" s="22">
        <f t="shared" si="7"/>
        <v>164.72</v>
      </c>
      <c r="BJ6" s="22">
        <f t="shared" si="7"/>
        <v>247.27</v>
      </c>
      <c r="BK6" s="22">
        <f t="shared" si="7"/>
        <v>239.18</v>
      </c>
      <c r="BL6" s="22">
        <f t="shared" si="7"/>
        <v>236.29</v>
      </c>
      <c r="BM6" s="22">
        <f t="shared" si="7"/>
        <v>238.77</v>
      </c>
      <c r="BN6" s="22">
        <f t="shared" si="7"/>
        <v>218.57</v>
      </c>
      <c r="BO6" s="21" t="str">
        <f>IF(BO7="","",IF(BO7="-","【-】","【"&amp;SUBSTITUTE(TEXT(BO7,"#,##0.00"),"-","△")&amp;"】"))</f>
        <v>【265.93】</v>
      </c>
      <c r="BP6" s="22">
        <f>IF(BP7="",NA(),BP7)</f>
        <v>101.76</v>
      </c>
      <c r="BQ6" s="22">
        <f t="shared" ref="BQ6:BY6" si="8">IF(BQ7="",NA(),BQ7)</f>
        <v>99.18</v>
      </c>
      <c r="BR6" s="22">
        <f t="shared" si="8"/>
        <v>102.46</v>
      </c>
      <c r="BS6" s="22">
        <f t="shared" si="8"/>
        <v>103.14</v>
      </c>
      <c r="BT6" s="22">
        <f t="shared" si="8"/>
        <v>101.55</v>
      </c>
      <c r="BU6" s="22">
        <f t="shared" si="8"/>
        <v>105.34</v>
      </c>
      <c r="BV6" s="22">
        <f t="shared" si="8"/>
        <v>101.89</v>
      </c>
      <c r="BW6" s="22">
        <f t="shared" si="8"/>
        <v>104.33</v>
      </c>
      <c r="BX6" s="22">
        <f t="shared" si="8"/>
        <v>98.85</v>
      </c>
      <c r="BY6" s="22">
        <f t="shared" si="8"/>
        <v>101.78</v>
      </c>
      <c r="BZ6" s="21" t="str">
        <f>IF(BZ7="","",IF(BZ7="-","【-】","【"&amp;SUBSTITUTE(TEXT(BZ7,"#,##0.00"),"-","△")&amp;"】"))</f>
        <v>【97.82】</v>
      </c>
      <c r="CA6" s="22">
        <f>IF(CA7="",NA(),CA7)</f>
        <v>224.9</v>
      </c>
      <c r="CB6" s="22">
        <f t="shared" ref="CB6:CJ6" si="9">IF(CB7="",NA(),CB7)</f>
        <v>226.76</v>
      </c>
      <c r="CC6" s="22">
        <f t="shared" si="9"/>
        <v>220.52</v>
      </c>
      <c r="CD6" s="22">
        <f t="shared" si="9"/>
        <v>218.7</v>
      </c>
      <c r="CE6" s="22">
        <f t="shared" si="9"/>
        <v>222.03</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57.04</v>
      </c>
      <c r="CM6" s="22">
        <f t="shared" ref="CM6:CU6" si="10">IF(CM7="",NA(),CM7)</f>
        <v>57.56</v>
      </c>
      <c r="CN6" s="22">
        <f t="shared" si="10"/>
        <v>57.6</v>
      </c>
      <c r="CO6" s="22">
        <f t="shared" si="10"/>
        <v>57.44</v>
      </c>
      <c r="CP6" s="22">
        <f t="shared" si="10"/>
        <v>56.94</v>
      </c>
      <c r="CQ6" s="22">
        <f t="shared" si="10"/>
        <v>62.05</v>
      </c>
      <c r="CR6" s="22">
        <f t="shared" si="10"/>
        <v>63.23</v>
      </c>
      <c r="CS6" s="22">
        <f t="shared" si="10"/>
        <v>62.59</v>
      </c>
      <c r="CT6" s="22">
        <f t="shared" si="10"/>
        <v>61.81</v>
      </c>
      <c r="CU6" s="22">
        <f t="shared" si="10"/>
        <v>62.35</v>
      </c>
      <c r="CV6" s="21" t="str">
        <f>IF(CV7="","",IF(CV7="-","【-】","【"&amp;SUBSTITUTE(TEXT(CV7,"#,##0.00"),"-","△")&amp;"】"))</f>
        <v>【59.81】</v>
      </c>
      <c r="CW6" s="22">
        <f>IF(CW7="",NA(),CW7)</f>
        <v>94.43</v>
      </c>
      <c r="CX6" s="22">
        <f t="shared" ref="CX6:DF6" si="11">IF(CX7="",NA(),CX7)</f>
        <v>94.22</v>
      </c>
      <c r="CY6" s="22">
        <f t="shared" si="11"/>
        <v>94.51</v>
      </c>
      <c r="CZ6" s="22">
        <f t="shared" si="11"/>
        <v>94.53</v>
      </c>
      <c r="DA6" s="22">
        <f t="shared" si="11"/>
        <v>95.6</v>
      </c>
      <c r="DB6" s="22">
        <f t="shared" si="11"/>
        <v>89.11</v>
      </c>
      <c r="DC6" s="22">
        <f t="shared" si="11"/>
        <v>89.35</v>
      </c>
      <c r="DD6" s="22">
        <f t="shared" si="11"/>
        <v>89.7</v>
      </c>
      <c r="DE6" s="22">
        <f t="shared" si="11"/>
        <v>89.24</v>
      </c>
      <c r="DF6" s="22">
        <f t="shared" si="11"/>
        <v>88.71</v>
      </c>
      <c r="DG6" s="21" t="str">
        <f>IF(DG7="","",IF(DG7="-","【-】","【"&amp;SUBSTITUTE(TEXT(DG7,"#,##0.00"),"-","△")&amp;"】"))</f>
        <v>【89.42】</v>
      </c>
      <c r="DH6" s="22">
        <f>IF(DH7="",NA(),DH7)</f>
        <v>46.04</v>
      </c>
      <c r="DI6" s="22">
        <f t="shared" ref="DI6:DQ6" si="12">IF(DI7="",NA(),DI7)</f>
        <v>46.55</v>
      </c>
      <c r="DJ6" s="22">
        <f t="shared" si="12"/>
        <v>47.9</v>
      </c>
      <c r="DK6" s="22">
        <f t="shared" si="12"/>
        <v>48.99</v>
      </c>
      <c r="DL6" s="22">
        <f t="shared" si="12"/>
        <v>50.41</v>
      </c>
      <c r="DM6" s="22">
        <f t="shared" si="12"/>
        <v>48.69</v>
      </c>
      <c r="DN6" s="22">
        <f t="shared" si="12"/>
        <v>49.62</v>
      </c>
      <c r="DO6" s="22">
        <f t="shared" si="12"/>
        <v>50.5</v>
      </c>
      <c r="DP6" s="22">
        <f t="shared" si="12"/>
        <v>51.28</v>
      </c>
      <c r="DQ6" s="22">
        <f t="shared" si="12"/>
        <v>51.95</v>
      </c>
      <c r="DR6" s="21" t="str">
        <f>IF(DR7="","",IF(DR7="-","【-】","【"&amp;SUBSTITUTE(TEXT(DR7,"#,##0.00"),"-","△")&amp;"】"))</f>
        <v>【52.02】</v>
      </c>
      <c r="DS6" s="22">
        <f>IF(DS7="",NA(),DS7)</f>
        <v>10.61</v>
      </c>
      <c r="DT6" s="22">
        <f t="shared" ref="DT6:EB6" si="13">IF(DT7="",NA(),DT7)</f>
        <v>12.57</v>
      </c>
      <c r="DU6" s="22">
        <f t="shared" si="13"/>
        <v>14.76</v>
      </c>
      <c r="DV6" s="22">
        <f t="shared" si="13"/>
        <v>20.45</v>
      </c>
      <c r="DW6" s="22">
        <f t="shared" si="13"/>
        <v>22.9</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0.44</v>
      </c>
      <c r="EE6" s="22">
        <f t="shared" ref="EE6:EM6" si="14">IF(EE7="",NA(),EE7)</f>
        <v>0.62</v>
      </c>
      <c r="EF6" s="22">
        <f t="shared" si="14"/>
        <v>0.44</v>
      </c>
      <c r="EG6" s="22">
        <f t="shared" si="14"/>
        <v>0.35</v>
      </c>
      <c r="EH6" s="22">
        <f t="shared" si="14"/>
        <v>0.27</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82031</v>
      </c>
      <c r="D7" s="24">
        <v>46</v>
      </c>
      <c r="E7" s="24">
        <v>1</v>
      </c>
      <c r="F7" s="24">
        <v>0</v>
      </c>
      <c r="G7" s="24">
        <v>1</v>
      </c>
      <c r="H7" s="24" t="s">
        <v>93</v>
      </c>
      <c r="I7" s="24" t="s">
        <v>94</v>
      </c>
      <c r="J7" s="24" t="s">
        <v>95</v>
      </c>
      <c r="K7" s="24" t="s">
        <v>96</v>
      </c>
      <c r="L7" s="24" t="s">
        <v>97</v>
      </c>
      <c r="M7" s="24" t="s">
        <v>98</v>
      </c>
      <c r="N7" s="25" t="s">
        <v>99</v>
      </c>
      <c r="O7" s="25">
        <v>75.31</v>
      </c>
      <c r="P7" s="25">
        <v>98.28</v>
      </c>
      <c r="Q7" s="25">
        <v>4103</v>
      </c>
      <c r="R7" s="25">
        <v>141613</v>
      </c>
      <c r="S7" s="25">
        <v>122.89</v>
      </c>
      <c r="T7" s="25">
        <v>1152.3599999999999</v>
      </c>
      <c r="U7" s="25">
        <v>138970</v>
      </c>
      <c r="V7" s="25">
        <v>107.93</v>
      </c>
      <c r="W7" s="25">
        <v>1287.5899999999999</v>
      </c>
      <c r="X7" s="25">
        <v>101.96</v>
      </c>
      <c r="Y7" s="25">
        <v>101.91</v>
      </c>
      <c r="Z7" s="25">
        <v>105.08</v>
      </c>
      <c r="AA7" s="25">
        <v>106.2</v>
      </c>
      <c r="AB7" s="25">
        <v>103.99</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331.93</v>
      </c>
      <c r="AU7" s="25">
        <v>277.93</v>
      </c>
      <c r="AV7" s="25">
        <v>319.36</v>
      </c>
      <c r="AW7" s="25">
        <v>319.2</v>
      </c>
      <c r="AX7" s="25">
        <v>363.14</v>
      </c>
      <c r="AY7" s="25">
        <v>358.91</v>
      </c>
      <c r="AZ7" s="25">
        <v>360.96</v>
      </c>
      <c r="BA7" s="25">
        <v>351.29</v>
      </c>
      <c r="BB7" s="25">
        <v>364.24</v>
      </c>
      <c r="BC7" s="25">
        <v>369.82</v>
      </c>
      <c r="BD7" s="25">
        <v>243.36</v>
      </c>
      <c r="BE7" s="25">
        <v>181.65</v>
      </c>
      <c r="BF7" s="25">
        <v>185.33</v>
      </c>
      <c r="BG7" s="25">
        <v>178.45</v>
      </c>
      <c r="BH7" s="25">
        <v>175.13</v>
      </c>
      <c r="BI7" s="25">
        <v>164.72</v>
      </c>
      <c r="BJ7" s="25">
        <v>247.27</v>
      </c>
      <c r="BK7" s="25">
        <v>239.18</v>
      </c>
      <c r="BL7" s="25">
        <v>236.29</v>
      </c>
      <c r="BM7" s="25">
        <v>238.77</v>
      </c>
      <c r="BN7" s="25">
        <v>218.57</v>
      </c>
      <c r="BO7" s="25">
        <v>265.93</v>
      </c>
      <c r="BP7" s="25">
        <v>101.76</v>
      </c>
      <c r="BQ7" s="25">
        <v>99.18</v>
      </c>
      <c r="BR7" s="25">
        <v>102.46</v>
      </c>
      <c r="BS7" s="25">
        <v>103.14</v>
      </c>
      <c r="BT7" s="25">
        <v>101.55</v>
      </c>
      <c r="BU7" s="25">
        <v>105.34</v>
      </c>
      <c r="BV7" s="25">
        <v>101.89</v>
      </c>
      <c r="BW7" s="25">
        <v>104.33</v>
      </c>
      <c r="BX7" s="25">
        <v>98.85</v>
      </c>
      <c r="BY7" s="25">
        <v>101.78</v>
      </c>
      <c r="BZ7" s="25">
        <v>97.82</v>
      </c>
      <c r="CA7" s="25">
        <v>224.9</v>
      </c>
      <c r="CB7" s="25">
        <v>226.76</v>
      </c>
      <c r="CC7" s="25">
        <v>220.52</v>
      </c>
      <c r="CD7" s="25">
        <v>218.7</v>
      </c>
      <c r="CE7" s="25">
        <v>222.03</v>
      </c>
      <c r="CF7" s="25">
        <v>159.6</v>
      </c>
      <c r="CG7" s="25">
        <v>156.32</v>
      </c>
      <c r="CH7" s="25">
        <v>157.4</v>
      </c>
      <c r="CI7" s="25">
        <v>162.61000000000001</v>
      </c>
      <c r="CJ7" s="25">
        <v>163.94</v>
      </c>
      <c r="CK7" s="25">
        <v>177.56</v>
      </c>
      <c r="CL7" s="25">
        <v>57.04</v>
      </c>
      <c r="CM7" s="25">
        <v>57.56</v>
      </c>
      <c r="CN7" s="25">
        <v>57.6</v>
      </c>
      <c r="CO7" s="25">
        <v>57.44</v>
      </c>
      <c r="CP7" s="25">
        <v>56.94</v>
      </c>
      <c r="CQ7" s="25">
        <v>62.05</v>
      </c>
      <c r="CR7" s="25">
        <v>63.23</v>
      </c>
      <c r="CS7" s="25">
        <v>62.59</v>
      </c>
      <c r="CT7" s="25">
        <v>61.81</v>
      </c>
      <c r="CU7" s="25">
        <v>62.35</v>
      </c>
      <c r="CV7" s="25">
        <v>59.81</v>
      </c>
      <c r="CW7" s="25">
        <v>94.43</v>
      </c>
      <c r="CX7" s="25">
        <v>94.22</v>
      </c>
      <c r="CY7" s="25">
        <v>94.51</v>
      </c>
      <c r="CZ7" s="25">
        <v>94.53</v>
      </c>
      <c r="DA7" s="25">
        <v>95.6</v>
      </c>
      <c r="DB7" s="25">
        <v>89.11</v>
      </c>
      <c r="DC7" s="25">
        <v>89.35</v>
      </c>
      <c r="DD7" s="25">
        <v>89.7</v>
      </c>
      <c r="DE7" s="25">
        <v>89.24</v>
      </c>
      <c r="DF7" s="25">
        <v>88.71</v>
      </c>
      <c r="DG7" s="25">
        <v>89.42</v>
      </c>
      <c r="DH7" s="25">
        <v>46.04</v>
      </c>
      <c r="DI7" s="25">
        <v>46.55</v>
      </c>
      <c r="DJ7" s="25">
        <v>47.9</v>
      </c>
      <c r="DK7" s="25">
        <v>48.99</v>
      </c>
      <c r="DL7" s="25">
        <v>50.41</v>
      </c>
      <c r="DM7" s="25">
        <v>48.69</v>
      </c>
      <c r="DN7" s="25">
        <v>49.62</v>
      </c>
      <c r="DO7" s="25">
        <v>50.5</v>
      </c>
      <c r="DP7" s="25">
        <v>51.28</v>
      </c>
      <c r="DQ7" s="25">
        <v>51.95</v>
      </c>
      <c r="DR7" s="25">
        <v>52.02</v>
      </c>
      <c r="DS7" s="25">
        <v>10.61</v>
      </c>
      <c r="DT7" s="25">
        <v>12.57</v>
      </c>
      <c r="DU7" s="25">
        <v>14.76</v>
      </c>
      <c r="DV7" s="25">
        <v>20.45</v>
      </c>
      <c r="DW7" s="25">
        <v>22.9</v>
      </c>
      <c r="DX7" s="25">
        <v>18.260000000000002</v>
      </c>
      <c r="DY7" s="25">
        <v>19.510000000000002</v>
      </c>
      <c r="DZ7" s="25">
        <v>21.19</v>
      </c>
      <c r="EA7" s="25">
        <v>22.64</v>
      </c>
      <c r="EB7" s="25">
        <v>24.49</v>
      </c>
      <c r="EC7" s="25">
        <v>25.37</v>
      </c>
      <c r="ED7" s="25">
        <v>0.44</v>
      </c>
      <c r="EE7" s="25">
        <v>0.62</v>
      </c>
      <c r="EF7" s="25">
        <v>0.44</v>
      </c>
      <c r="EG7" s="25">
        <v>0.35</v>
      </c>
      <c r="EH7" s="25">
        <v>0.27</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2025-01-30T05:23:38Z</cp:lastPrinted>
  <dcterms:created xsi:type="dcterms:W3CDTF">2025-01-24T06:45:42Z</dcterms:created>
  <dcterms:modified xsi:type="dcterms:W3CDTF">2025-02-19T01:24:11Z</dcterms:modified>
  <cp:category/>
</cp:coreProperties>
</file>